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jonathan.contreras\Desktop\RESPALDO\Papeles de trabajo\08.- OTROS\1.- COORDINACIÓN CUENTA PÚBLICA\5.- INTEGRACIÓN DE NOTAS\"/>
    </mc:Choice>
  </mc:AlternateContent>
  <xr:revisionPtr revIDLastSave="0" documentId="13_ncr:1_{DEB073C3-E58F-4CF8-8B7C-2902A18F240B}" xr6:coauthVersionLast="47" xr6:coauthVersionMax="47" xr10:uidLastSave="{00000000-0000-0000-0000-000000000000}"/>
  <bookViews>
    <workbookView xWindow="-108" yWindow="-108" windowWidth="23256" windowHeight="12456" xr2:uid="{00000000-000D-0000-FFFF-FFFF00000000}"/>
  </bookViews>
  <sheets>
    <sheet name="Contenido" sheetId="1" r:id="rId1"/>
    <sheet name="Notas a los Edos Financieros" sheetId="2" r:id="rId2"/>
    <sheet name="ACT-DIF" sheetId="31" r:id="rId3"/>
    <sheet name="ESF-DIF" sheetId="32" r:id="rId4"/>
    <sheet name="VHP-DIF" sheetId="33" r:id="rId5"/>
    <sheet name="EFE-DIF" sheetId="34" r:id="rId6"/>
    <sheet name="Conciliacion_Eg-DIF" sheetId="35" r:id="rId7"/>
    <sheet name="Conciliacion_Ig-DIF" sheetId="36" r:id="rId8"/>
    <sheet name="Memoria-DIF" sheetId="37" r:id="rId9"/>
    <sheet name="ACT-COMUDE" sheetId="38" r:id="rId10"/>
    <sheet name="ESF-COMUDE" sheetId="39" r:id="rId11"/>
    <sheet name="VHP-COMUDE" sheetId="40" r:id="rId12"/>
    <sheet name="EFE-COMUDE" sheetId="41" r:id="rId13"/>
    <sheet name="Conciliacion_Ig-COMUDE" sheetId="42" r:id="rId14"/>
    <sheet name="Conciliacion_Eg-COMUDE" sheetId="43" r:id="rId15"/>
    <sheet name="Memoria-COMUDE" sheetId="44" r:id="rId16"/>
    <sheet name="ACT-SAPAL" sheetId="52" r:id="rId17"/>
    <sheet name="ESF-SAPAL" sheetId="53" r:id="rId18"/>
    <sheet name="VHP-SAPAL" sheetId="54" r:id="rId19"/>
    <sheet name="EFE-SAPAL" sheetId="55" r:id="rId20"/>
    <sheet name="Conciliacion_Ig-SAPAL" sheetId="56" r:id="rId21"/>
    <sheet name="Conciliacion_Eg-SAPAL" sheetId="57" r:id="rId22"/>
    <sheet name="Memoria-SAPAL" sheetId="58" r:id="rId23"/>
    <sheet name="ACT-IMM" sheetId="59" r:id="rId24"/>
    <sheet name="ESF-IMM" sheetId="60" r:id="rId25"/>
    <sheet name="VHP-IMM" sheetId="61" r:id="rId26"/>
    <sheet name="EFE-IMM" sheetId="62" r:id="rId27"/>
    <sheet name="Conciliacion_Ig-IMM" sheetId="63" r:id="rId28"/>
    <sheet name="Conciliacion_Eg-IMM" sheetId="64" r:id="rId29"/>
    <sheet name="Memoria-IMM" sheetId="65" r:id="rId30"/>
    <sheet name="ACT-ZOOLEON" sheetId="66" r:id="rId31"/>
    <sheet name="ESF-ZOOLEON" sheetId="67" r:id="rId32"/>
    <sheet name="VHP-ZOOLEON" sheetId="68" r:id="rId33"/>
    <sheet name="EFE-ZOOLEON" sheetId="69" r:id="rId34"/>
    <sheet name="Conciliacion_Ig-ZOOLEON" sheetId="70" r:id="rId35"/>
    <sheet name="Conciliacion_Eg-ZOOLEON" sheetId="71" r:id="rId36"/>
    <sheet name="Memoria-ZOOLEON" sheetId="72" r:id="rId37"/>
    <sheet name="ACT-FPJ" sheetId="73" r:id="rId38"/>
    <sheet name="ESF-FPJ" sheetId="74" r:id="rId39"/>
    <sheet name="VHP-FPJ" sheetId="75" r:id="rId40"/>
    <sheet name="EFE-FPJ" sheetId="76" r:id="rId41"/>
    <sheet name="Conciliacion_Ig-FPJ" sheetId="77" r:id="rId42"/>
    <sheet name="Conciliacion_Eg-FPJ" sheetId="78" r:id="rId43"/>
    <sheet name="Memoria-FPJ" sheetId="79" r:id="rId44"/>
    <sheet name="ACT-EXPLORA" sheetId="80" r:id="rId45"/>
    <sheet name="ESF-EXPLORA" sheetId="81" r:id="rId46"/>
    <sheet name="VHP-EXPLORA" sheetId="82" r:id="rId47"/>
    <sheet name="EFE-EXPLORA" sheetId="83" r:id="rId48"/>
    <sheet name="Conciliacion_Ig-EXPLORA" sheetId="84" r:id="rId49"/>
    <sheet name="Conciliacion_Eg-EXPLORA" sheetId="85" r:id="rId50"/>
    <sheet name="Memoria-EXPLORA" sheetId="86" r:id="rId51"/>
    <sheet name="ACT-ICL" sheetId="87" r:id="rId52"/>
    <sheet name="ESF-ICL" sheetId="88" r:id="rId53"/>
    <sheet name="VHP-ICL" sheetId="89" r:id="rId54"/>
    <sheet name="EFE-ICL" sheetId="90" r:id="rId55"/>
    <sheet name="Conciliacion_Ig-ICL" sheetId="91" r:id="rId56"/>
    <sheet name="Conciliacion_Eg-ICL" sheetId="92" r:id="rId57"/>
    <sheet name="Memoria-ICL" sheetId="93" r:id="rId58"/>
    <sheet name="ACT-MC" sheetId="94" r:id="rId59"/>
    <sheet name="ESF-MC" sheetId="95" r:id="rId60"/>
    <sheet name="VHP-MC" sheetId="96" r:id="rId61"/>
    <sheet name="EFE-MC" sheetId="97" r:id="rId62"/>
    <sheet name="Conciliacion_Ig-MC" sheetId="98" r:id="rId63"/>
    <sheet name="Conciliacion_Eg-MC" sheetId="99" r:id="rId64"/>
    <sheet name="Memoria-MC" sheetId="100" r:id="rId65"/>
    <sheet name="ACT-FERIALEON" sheetId="101" r:id="rId66"/>
    <sheet name="ESF-FERIALEON" sheetId="102" r:id="rId67"/>
    <sheet name="VHP-FERIALEON" sheetId="103" r:id="rId68"/>
    <sheet name="EFE-FERIALEON" sheetId="104" r:id="rId69"/>
    <sheet name="Conciliacion_Ig-FERIALEON" sheetId="105" r:id="rId70"/>
    <sheet name="Conciliacion_Eg-FERIALEON" sheetId="106" r:id="rId71"/>
    <sheet name="Memoria-FERIALEON" sheetId="107" r:id="rId72"/>
    <sheet name="ACT-IMPLAN" sheetId="108" r:id="rId73"/>
    <sheet name="ESF-IMPLAN" sheetId="109" r:id="rId74"/>
    <sheet name="VHP-IMPLAN" sheetId="110" r:id="rId75"/>
    <sheet name="EFE-IMPLAN" sheetId="111" r:id="rId76"/>
    <sheet name="Conciliacion_Ig-IMPLAN" sheetId="112" r:id="rId77"/>
    <sheet name="Conciliacion_Eg-IMPLAN" sheetId="113" r:id="rId78"/>
    <sheet name="Memoria-IMPLAN" sheetId="114" r:id="rId79"/>
    <sheet name="ACT-PQM" sheetId="115" r:id="rId80"/>
    <sheet name="ESF-PQM" sheetId="116" r:id="rId81"/>
    <sheet name="VHP-PQM" sheetId="117" r:id="rId82"/>
    <sheet name="EFE-PQM" sheetId="118" r:id="rId83"/>
    <sheet name="Conciliacion_Ig-PQM" sheetId="119" r:id="rId84"/>
    <sheet name="Conciliacion_Eg-PQM" sheetId="120" r:id="rId85"/>
    <sheet name="Memoria-PQM" sheetId="121" r:id="rId86"/>
    <sheet name="ACT-IMUVI" sheetId="122" r:id="rId87"/>
    <sheet name="ESF-IMUVI" sheetId="123" r:id="rId88"/>
    <sheet name="VHP-IMUVI" sheetId="124" r:id="rId89"/>
    <sheet name="EFE-IMUVI" sheetId="125" r:id="rId90"/>
    <sheet name="Conciliacion_Ig-IMUVI" sheetId="126" r:id="rId91"/>
    <sheet name="Conciliacion_Eg-IMUVI" sheetId="127" r:id="rId92"/>
    <sheet name="Memoria-IMUVI" sheetId="128" r:id="rId93"/>
    <sheet name="ACT-BOMBEROS" sheetId="129" r:id="rId94"/>
    <sheet name="ESF-BOMBEROS" sheetId="130" r:id="rId95"/>
    <sheet name="VHP-BOMBEROS" sheetId="131" r:id="rId96"/>
    <sheet name="EFE-BOMBEROS" sheetId="132" r:id="rId97"/>
    <sheet name="Conciliacion_Ig-BOMBEROS" sheetId="133" r:id="rId98"/>
    <sheet name="Conciliacion_Eg-BOMBEROS" sheetId="134" r:id="rId99"/>
    <sheet name="Memoria-BOMBEROS" sheetId="135" r:id="rId100"/>
    <sheet name="ACT-FIDOC" sheetId="136" r:id="rId101"/>
    <sheet name="ESF-FIDOC" sheetId="137" r:id="rId102"/>
    <sheet name="VHP-FIDOC" sheetId="138" r:id="rId103"/>
    <sheet name="EFE-FIDOC" sheetId="139" r:id="rId104"/>
    <sheet name="Conciliacion_Ig-FIDOC" sheetId="140" r:id="rId105"/>
    <sheet name="Conciliacion_Eg-FIDOC" sheetId="141" r:id="rId106"/>
    <sheet name="Memoria-FIDOC" sheetId="142" r:id="rId107"/>
    <sheet name="ACT-SIAP" sheetId="143" r:id="rId108"/>
    <sheet name="ESF-SIAP" sheetId="144" r:id="rId109"/>
    <sheet name="VHP-SIAP" sheetId="145" r:id="rId110"/>
    <sheet name="EFE-SIAP" sheetId="146" r:id="rId111"/>
    <sheet name="Conciliacion_Ig-SIAP" sheetId="147" r:id="rId112"/>
    <sheet name="Conciliacion_Eg-SIAP" sheetId="148" r:id="rId113"/>
    <sheet name="Memoria-SIAP" sheetId="149" r:id="rId114"/>
    <sheet name="ACT-AMSP" sheetId="150" r:id="rId115"/>
    <sheet name="ESF-AMSP" sheetId="151" r:id="rId116"/>
    <sheet name="VHP-AMSP" sheetId="152" r:id="rId117"/>
    <sheet name="EFE-AMSP" sheetId="153" r:id="rId118"/>
    <sheet name="Conciliacion_Ig-AMSP" sheetId="154" r:id="rId119"/>
    <sheet name="Conciliacion_Eg-AMSP" sheetId="155" r:id="rId120"/>
    <sheet name="Memoria-AMSP" sheetId="156" r:id="rId121"/>
    <sheet name="ACT-IMJ" sheetId="157" r:id="rId122"/>
    <sheet name="ESF-IMJ" sheetId="158" r:id="rId123"/>
    <sheet name="VHP-IMJ" sheetId="159" r:id="rId124"/>
    <sheet name="EFE-IMJ" sheetId="160" r:id="rId125"/>
    <sheet name="Conciliacion_Ig-IMJ" sheetId="161" r:id="rId126"/>
    <sheet name="Conciliacion_Eg-IMJ" sheetId="162" r:id="rId127"/>
    <sheet name="Memoria-IMJ" sheetId="163" r:id="rId128"/>
    <sheet name="ACT-PNA" sheetId="164" r:id="rId129"/>
    <sheet name="ESF-PNA" sheetId="165" r:id="rId130"/>
    <sheet name="VHP-PNA" sheetId="166" r:id="rId131"/>
    <sheet name="EFE-PNA" sheetId="167" r:id="rId132"/>
    <sheet name="Conciliacion_Ig-PNA" sheetId="168" r:id="rId133"/>
    <sheet name="Conciliacion_Eg-PNA" sheetId="169" r:id="rId134"/>
    <sheet name="Memoria-PNA" sheetId="170" r:id="rId135"/>
  </sheets>
  <definedNames>
    <definedName name="_xlnm._FilterDatabase" localSheetId="114" hidden="1">'ACT-AMSP'!$A$93:$C$212</definedName>
    <definedName name="_xlnm._FilterDatabase" localSheetId="93" hidden="1">'ACT-BOMBEROS'!$A$93:$C$212</definedName>
    <definedName name="_xlnm._FilterDatabase" localSheetId="9" hidden="1">'ACT-COMUDE'!$A$93:$C$212</definedName>
    <definedName name="_xlnm._FilterDatabase" localSheetId="2" hidden="1">'ACT-DIF'!$A$94:$C$213</definedName>
    <definedName name="_xlnm._FilterDatabase" localSheetId="44" hidden="1">'ACT-EXPLORA'!$A$93:$C$212</definedName>
    <definedName name="_xlnm._FilterDatabase" localSheetId="65" hidden="1">'ACT-FERIALEON'!$A$93:$C$212</definedName>
    <definedName name="_xlnm._FilterDatabase" localSheetId="100" hidden="1">'ACT-FIDOC'!$A$93:$C$212</definedName>
    <definedName name="_xlnm._FilterDatabase" localSheetId="37" hidden="1">'ACT-FPJ'!$A$93:$C$212</definedName>
    <definedName name="_xlnm._FilterDatabase" localSheetId="51" hidden="1">'ACT-ICL'!$A$115:$C$322</definedName>
    <definedName name="_xlnm._FilterDatabase" localSheetId="121" hidden="1">'ACT-IMJ'!$A$93:$C$212</definedName>
    <definedName name="_xlnm._FilterDatabase" localSheetId="23" hidden="1">'ACT-IMM'!$A$93:$C$212</definedName>
    <definedName name="_xlnm._FilterDatabase" localSheetId="72" hidden="1">'ACT-IMPLAN'!$A$93:$C$212</definedName>
    <definedName name="_xlnm._FilterDatabase" localSheetId="86" hidden="1">'ACT-IMUVI'!$A$93:$C$212</definedName>
    <definedName name="_xlnm._FilterDatabase" localSheetId="58" hidden="1">'ACT-MC'!$A$93:$C$212</definedName>
    <definedName name="_xlnm._FilterDatabase" localSheetId="128" hidden="1">'ACT-PNA'!$A$93:$C$212</definedName>
    <definedName name="_xlnm._FilterDatabase" localSheetId="79" hidden="1">'ACT-PQM'!$A$95:$C$214</definedName>
    <definedName name="_xlnm._FilterDatabase" localSheetId="16" hidden="1">'ACT-SAPAL'!$A$93:$C$212</definedName>
    <definedName name="_xlnm._FilterDatabase" localSheetId="107" hidden="1">'ACT-SIAP'!$A$93:$C$212</definedName>
    <definedName name="_xlnm._FilterDatabase" localSheetId="30" hidden="1">'ACT-ZOOLEON'!$A$93:$C$212</definedName>
    <definedName name="_xlnm._FilterDatabase" localSheetId="82" hidden="1">'EFE-PQM'!$A$20:$D$44</definedName>
    <definedName name="_xlnm._FilterDatabase" localSheetId="94" hidden="1">'ESF-BOMBEROS'!$A$19:$D$19</definedName>
    <definedName name="_xlnm._FilterDatabase" localSheetId="52" hidden="1">'ESF-ICL'!$A$264:$H$382</definedName>
    <definedName name="A">#REF!</definedName>
    <definedName name="Abr">#REF!</definedName>
    <definedName name="ALMACEN_GRAL._DE_FARMACIAS">#REF!</definedName>
    <definedName name="ALMACEN_GRAL._DE_SUPERMERCADOS">#REF!</definedName>
    <definedName name="año">#REF!</definedName>
    <definedName name="_xlnm.Print_Area" localSheetId="114">'ACT-AMSP'!$A$1:$E$215</definedName>
    <definedName name="_xlnm.Print_Area" localSheetId="100">'ACT-FIDOC'!$A$1:$E$222</definedName>
    <definedName name="_xlnm.Print_Area" localSheetId="79">'ACT-PQM'!$A$1:$E$217</definedName>
    <definedName name="_xlnm.Print_Area" localSheetId="119">'Conciliacion_Eg-AMSP'!$A$1:$C$44</definedName>
    <definedName name="_xlnm.Print_Area" localSheetId="105">'Conciliacion_Eg-FIDOC'!$A$1:$D$52</definedName>
    <definedName name="_xlnm.Print_Area" localSheetId="84">'Conciliacion_Eg-PQM'!$A$1:$D$46</definedName>
    <definedName name="_xlnm.Print_Area" localSheetId="118">'Conciliacion_Ig-AMSP'!$A$1:$C$25</definedName>
    <definedName name="_xlnm.Print_Area" localSheetId="104">'Conciliacion_Ig-FIDOC'!$A$1:$C$32</definedName>
    <definedName name="_xlnm.Print_Area" localSheetId="83">'Conciliacion_Ig-PQM'!$A$1:$D$27</definedName>
    <definedName name="_xlnm.Print_Area" localSheetId="117">'EFE-AMSP'!$A$1:$E$141</definedName>
    <definedName name="_xlnm.Print_Area" localSheetId="103">'EFE-FIDOC'!$A$1:$E$148</definedName>
    <definedName name="_xlnm.Print_Area" localSheetId="89">'EFE-IMUVI'!$A$1:$E$142</definedName>
    <definedName name="_xlnm.Print_Area" localSheetId="82">'EFE-PQM'!$A$1:$E$141</definedName>
    <definedName name="_xlnm.Print_Area" localSheetId="19">'EFE-SAPAL'!$A$1:$E$146</definedName>
    <definedName name="_xlnm.Print_Area" localSheetId="115">'ESF-AMSP'!$A$1:$J$174</definedName>
    <definedName name="_xlnm.Print_Area" localSheetId="94">'ESF-BOMBEROS'!$A$1:$J$306</definedName>
    <definedName name="_xlnm.Print_Area" localSheetId="10">'ESF-COMUDE'!$A$1:$J$173</definedName>
    <definedName name="_xlnm.Print_Area" localSheetId="3">'ESF-DIF'!$A$1:$J$173</definedName>
    <definedName name="_xlnm.Print_Area" localSheetId="45">'ESF-EXPLORA'!$A$1:$J$173</definedName>
    <definedName name="_xlnm.Print_Area" localSheetId="66">'ESF-FERIALEON'!$A$1:$J$173</definedName>
    <definedName name="_xlnm.Print_Area" localSheetId="101">'ESF-FIDOC'!$A$1:$L$183</definedName>
    <definedName name="_xlnm.Print_Area" localSheetId="38">'ESF-FPJ'!$A$1:$J$173</definedName>
    <definedName name="_xlnm.Print_Area" localSheetId="52">'ESF-ICL'!$A$1:$J$436</definedName>
    <definedName name="_xlnm.Print_Area" localSheetId="122">'ESF-IMJ'!$A$1:$J$173</definedName>
    <definedName name="_xlnm.Print_Area" localSheetId="73">'ESF-IMPLAN'!$A$1:$J$173</definedName>
    <definedName name="_xlnm.Print_Area" localSheetId="87">'ESF-IMUVI'!$A$1:$J$177</definedName>
    <definedName name="_xlnm.Print_Area" localSheetId="59">'ESF-MC'!$A$1:$J$173</definedName>
    <definedName name="_xlnm.Print_Area" localSheetId="129">'ESF-PNA'!$A$1:$J$182</definedName>
    <definedName name="_xlnm.Print_Area" localSheetId="80">'ESF-PQM'!$A$1:$J$174</definedName>
    <definedName name="_xlnm.Print_Area" localSheetId="108">'ESF-SIAP'!$A$1:$I$173</definedName>
    <definedName name="_xlnm.Print_Area" localSheetId="31">'ESF-ZOOLEON'!$A$1:$J$173</definedName>
    <definedName name="_xlnm.Print_Area" localSheetId="120">'Memoria-AMSP'!$A$1:$J$60</definedName>
    <definedName name="_xlnm.Print_Area" localSheetId="8">'Memoria-DIF'!$A$3:$H$60</definedName>
    <definedName name="_xlnm.Print_Area" localSheetId="106">'Memoria-FIDOC'!$A$1:$J$68</definedName>
    <definedName name="_xlnm.Print_Area" localSheetId="116">'VHP-AMSP'!$A$1:$E$32</definedName>
    <definedName name="_xlnm.Print_Area" localSheetId="102">'VHP-FIDOC'!$A$1:$E$41</definedName>
    <definedName name="_xlnm.Print_Area" localSheetId="81">'VHP-PQM'!$A$1:$E$32</definedName>
    <definedName name="CENTRO_COMERCIAL_ESTRELLA">#REF!</definedName>
    <definedName name="COMPUTO">#REF!</definedName>
    <definedName name="CONDOMINIO">#REF!</definedName>
    <definedName name="COORD._DE__FINANZAS_Y_COMERC.">#REF!</definedName>
    <definedName name="COORDINACION_DE_RECURSOS_MATERIALES_Y_SERVICIOS_GENERALES">#REF!</definedName>
    <definedName name="DATA1">#REF!</definedName>
    <definedName name="DATA2">#REF!</definedName>
    <definedName name="DATA3">#REF!</definedName>
    <definedName name="DATA4">#REF!</definedName>
    <definedName name="DATA5">#REF!</definedName>
    <definedName name="DATA6">#REF!</definedName>
    <definedName name="DIRECCION_DE_ADQUISICIONES">#REF!</definedName>
    <definedName name="DIRECCION_DE_AFIL.Y_VIG._DE_DERECHOS">#REF!</definedName>
    <definedName name="DIRECCION_DE_AUDITORIA">#REF!</definedName>
    <definedName name="DIRECCION_DE_COMERCIALIZACION">#REF!</definedName>
    <definedName name="DIRECCION_DE_COMPRAS">#REF!</definedName>
    <definedName name="DIRECCION_DE_CONTABILIDAD">#REF!</definedName>
    <definedName name="DIRECCION_DE_INFORMATICA">#REF!</definedName>
    <definedName name="DIRECCION_DE_PRESTACIONES">#REF!</definedName>
    <definedName name="DIRECCION_DE_PROPIEDAD_INMOBILIARIA">#REF!</definedName>
    <definedName name="DIRECCION_DE_RECURSOS_HUMANOS">#REF!</definedName>
    <definedName name="DIRECCION_DE_RELACIONES_PUBLICAS">#REF!</definedName>
    <definedName name="DIRECCION_DE_VENTAS">#REF!</definedName>
    <definedName name="DIRECCION_DEL_INGRESO">#REF!</definedName>
    <definedName name="DIRECCION_GENERAL">#REF!</definedName>
    <definedName name="DIRECCION_JURIDICO">#REF!</definedName>
    <definedName name="Ejercicio">#REF!</definedName>
    <definedName name="Ene">#REF!</definedName>
    <definedName name="ESTACIONAMIENTO_ALONSO">#REF!</definedName>
    <definedName name="ESTACIONAMIENTO_CENTRAL">#REF!</definedName>
    <definedName name="ESTACIONAMIENTO_HINOJO">#REF!</definedName>
    <definedName name="FARMACIA_1">#REF!</definedName>
    <definedName name="FARMACIA_10">#REF!</definedName>
    <definedName name="FARMACIA_11">#REF!</definedName>
    <definedName name="FARMACIA_12">#REF!</definedName>
    <definedName name="FARMACIA_13">#REF!</definedName>
    <definedName name="FARMACIA_14">#REF!</definedName>
    <definedName name="FARMACIA_15">#REF!</definedName>
    <definedName name="FARMACIA_17">#REF!</definedName>
    <definedName name="FARMACIA_18">#REF!</definedName>
    <definedName name="FARMACIA_19">#REF!</definedName>
    <definedName name="FARMACIA_2">#REF!</definedName>
    <definedName name="FARMACIA_20">#REF!</definedName>
    <definedName name="FARMACIA_21">#REF!</definedName>
    <definedName name="FARMACIA_22">#REF!</definedName>
    <definedName name="FARMACIA_23">#REF!</definedName>
    <definedName name="FARMACIA_25">#REF!</definedName>
    <definedName name="FARMACIA_26">#REF!</definedName>
    <definedName name="FARMACIA_27">#REF!</definedName>
    <definedName name="FARMACIA_28">#REF!</definedName>
    <definedName name="FARMACIA_29">#REF!</definedName>
    <definedName name="FARMACIA_3">#REF!</definedName>
    <definedName name="FARMACIA_30">#REF!</definedName>
    <definedName name="FARMACIA_31">#REF!</definedName>
    <definedName name="FARMACIA_33">#REF!</definedName>
    <definedName name="FARMACIA_35">#REF!</definedName>
    <definedName name="FARMACIA_36">#REF!</definedName>
    <definedName name="FARMACIA_37">#REF!</definedName>
    <definedName name="FARMACIA_38">#REF!</definedName>
    <definedName name="FARMACIA_39">#REF!</definedName>
    <definedName name="FARMACIA_4">#REF!</definedName>
    <definedName name="FARMACIA_40">#REF!</definedName>
    <definedName name="FARMACIA_41">#REF!</definedName>
    <definedName name="FARMACIA_42">#REF!</definedName>
    <definedName name="FARMACIA_43">#REF!</definedName>
    <definedName name="FARMACIA_44">#REF!</definedName>
    <definedName name="FARMACIA_45">#REF!</definedName>
    <definedName name="FARMACIA_46">#REF!</definedName>
    <definedName name="FARMACIA_47">#REF!</definedName>
    <definedName name="FARMACIA_48">#REF!</definedName>
    <definedName name="FARMACIA_49">#REF!</definedName>
    <definedName name="FARMACIA_5">#REF!</definedName>
    <definedName name="FARMACIA_51">#REF!</definedName>
    <definedName name="FARMACIA_52">#REF!</definedName>
    <definedName name="FARMACIA_53">#REF!</definedName>
    <definedName name="FARMACIA_54">#REF!</definedName>
    <definedName name="FARMACIA_55">#REF!</definedName>
    <definedName name="FARMACIA_56">#REF!</definedName>
    <definedName name="FARMACIA_57">#REF!</definedName>
    <definedName name="FARMACIA_58">#REF!</definedName>
    <definedName name="FARMACIA_59">#REF!</definedName>
    <definedName name="FARMACIA_6">#REF!</definedName>
    <definedName name="FARMACIA_61">#REF!</definedName>
    <definedName name="FARMACIA_62">#REF!</definedName>
    <definedName name="FARMACIA_7">#REF!</definedName>
    <definedName name="FARMACIA_8">#REF!</definedName>
    <definedName name="FARMACIA_9">#REF!</definedName>
    <definedName name="Feb">#REF!</definedName>
    <definedName name="FFF">#REF!</definedName>
    <definedName name="GRAN_TOTAL_MOBILIARIO_Y_EQUIPO">#REF!</definedName>
    <definedName name="Jul">#REF!</definedName>
    <definedName name="Jun">#REF!</definedName>
    <definedName name="Mar">#REF!</definedName>
    <definedName name="May">#REF!</definedName>
    <definedName name="MONTO1">#REF!</definedName>
    <definedName name="MONTO2">#REF!</definedName>
    <definedName name="MUEBLERIA_1">#REF!</definedName>
    <definedName name="MUEBLERIA_2">#REF!</definedName>
    <definedName name="MUEBLERIA_3">#REF!</definedName>
    <definedName name="MUEBLERIA_4">#REF!</definedName>
    <definedName name="NUMERO">#REF!</definedName>
    <definedName name="S">#REF!</definedName>
    <definedName name="SALDO_PENDIENTE">#REF!</definedName>
    <definedName name="SUPERMERCADO_11">#REF!</definedName>
    <definedName name="SUPERMERCADO_2">#REF!</definedName>
    <definedName name="SUPERMERCADO_3">#REF!</definedName>
    <definedName name="SUPERMERCADO_5">#REF!</definedName>
    <definedName name="SUPERMERCADO_6">#REF!</definedName>
    <definedName name="SUPERMERCADO_7">#REF!</definedName>
    <definedName name="TEST0">#REF!</definedName>
    <definedName name="TESTHKEY">#REF!</definedName>
    <definedName name="TESTKEYS">#REF!</definedName>
    <definedName name="TESTVKEY">#REF!</definedName>
    <definedName name="TIENDA_DEPARTAMENTAL">#REF!</definedName>
    <definedName name="_xlnm.Print_Titles" localSheetId="2">'ACT-DIF'!$1:$6</definedName>
    <definedName name="_xlnm.Print_Titles" localSheetId="72">'ACT-IMPLAN'!$1:$5</definedName>
    <definedName name="_xlnm.Print_Titles" localSheetId="79">'ACT-PQM'!$1:$6</definedName>
    <definedName name="_xlnm.Print_Titles" localSheetId="5">'EFE-DIF'!$1:$6</definedName>
    <definedName name="_xlnm.Print_Titles" localSheetId="75">'EFE-IMPLAN'!$1:$5</definedName>
    <definedName name="_xlnm.Print_Titles" localSheetId="82">'EFE-PQM'!$1:$5</definedName>
    <definedName name="_xlnm.Print_Titles" localSheetId="3">'ESF-DIF'!$1:$6</definedName>
    <definedName name="_xlnm.Print_Titles" localSheetId="73">'ESF-IMPLAN'!$1:$5</definedName>
    <definedName name="_xlnm.Print_Titles" localSheetId="80">'ESF-PQM'!$1:$5</definedName>
    <definedName name="TOTAL_A_DIST.ENTRE_ALMACENES">#REF!</definedName>
    <definedName name="TOTAL_MOB._A_DISTRIBUIR_ENTRE_LAS_CUATRO_DIRECCION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1" i="169" l="1"/>
  <c r="C8" i="169"/>
  <c r="C40" i="169" s="1"/>
  <c r="C16" i="168"/>
  <c r="C8" i="168"/>
  <c r="C21" i="168" s="1"/>
  <c r="D138" i="167"/>
  <c r="C138" i="167"/>
  <c r="C93" i="167"/>
  <c r="D44" i="167"/>
  <c r="C38" i="167"/>
  <c r="C29" i="167"/>
  <c r="C44" i="167" s="1"/>
  <c r="C16" i="167"/>
  <c r="D14" i="165"/>
  <c r="E14" i="165" s="1"/>
  <c r="F14" i="165" s="1"/>
  <c r="G14" i="165" s="1"/>
  <c r="D212" i="164"/>
  <c r="D211" i="164"/>
  <c r="C200" i="164"/>
  <c r="D199" i="164"/>
  <c r="D198" i="164"/>
  <c r="D197" i="164"/>
  <c r="D196" i="164"/>
  <c r="D195" i="164"/>
  <c r="D194" i="164"/>
  <c r="D193" i="164"/>
  <c r="D192" i="164"/>
  <c r="D191" i="164"/>
  <c r="D190" i="164"/>
  <c r="D189" i="164"/>
  <c r="D188" i="164"/>
  <c r="D187" i="164"/>
  <c r="D186" i="164"/>
  <c r="D185" i="164"/>
  <c r="D184" i="164"/>
  <c r="D183" i="164"/>
  <c r="D182" i="164"/>
  <c r="C181" i="164"/>
  <c r="D180" i="164"/>
  <c r="D179" i="164"/>
  <c r="D178" i="164"/>
  <c r="D177" i="164"/>
  <c r="D176" i="164"/>
  <c r="D175" i="164"/>
  <c r="D174" i="164"/>
  <c r="D173" i="164"/>
  <c r="D172" i="164"/>
  <c r="D171" i="164"/>
  <c r="D170" i="164"/>
  <c r="D169" i="164"/>
  <c r="D168" i="164"/>
  <c r="D167" i="164"/>
  <c r="D165" i="164"/>
  <c r="D164" i="164"/>
  <c r="D163" i="164"/>
  <c r="D162" i="164"/>
  <c r="D161" i="164"/>
  <c r="D160" i="164"/>
  <c r="D159" i="164"/>
  <c r="D158" i="164"/>
  <c r="D157" i="164"/>
  <c r="D155" i="164"/>
  <c r="D154" i="164"/>
  <c r="D153" i="164"/>
  <c r="D152" i="164"/>
  <c r="D151" i="164"/>
  <c r="D150" i="164"/>
  <c r="D149" i="164"/>
  <c r="D148" i="164"/>
  <c r="D147" i="164"/>
  <c r="D146" i="164"/>
  <c r="D145" i="164"/>
  <c r="D144" i="164"/>
  <c r="D143" i="164"/>
  <c r="D142" i="164"/>
  <c r="D141" i="164"/>
  <c r="D140" i="164"/>
  <c r="D139" i="164"/>
  <c r="D138" i="164"/>
  <c r="C133" i="164"/>
  <c r="D136" i="164" s="1"/>
  <c r="D132" i="164"/>
  <c r="D131" i="164"/>
  <c r="D130" i="164"/>
  <c r="D129" i="164"/>
  <c r="D128" i="164"/>
  <c r="D127" i="164"/>
  <c r="D126" i="164"/>
  <c r="D125" i="164"/>
  <c r="D124" i="164"/>
  <c r="C113" i="164"/>
  <c r="D120" i="164" s="1"/>
  <c r="C103" i="164"/>
  <c r="C96" i="164"/>
  <c r="D90" i="164"/>
  <c r="D89" i="164"/>
  <c r="D88" i="164"/>
  <c r="D87" i="164"/>
  <c r="D86" i="164"/>
  <c r="D85" i="164"/>
  <c r="D84" i="164"/>
  <c r="D83" i="164"/>
  <c r="D82" i="164"/>
  <c r="D81" i="164"/>
  <c r="D80" i="164"/>
  <c r="D79" i="164"/>
  <c r="D78" i="164"/>
  <c r="D77" i="164"/>
  <c r="D76" i="164"/>
  <c r="D75" i="164"/>
  <c r="D74" i="164"/>
  <c r="D73" i="164"/>
  <c r="D72" i="164"/>
  <c r="D71" i="164"/>
  <c r="D70" i="164"/>
  <c r="D68" i="164"/>
  <c r="D67" i="164"/>
  <c r="D66" i="164"/>
  <c r="D65" i="164"/>
  <c r="D64" i="164"/>
  <c r="D63" i="164"/>
  <c r="D62" i="164"/>
  <c r="D61" i="164"/>
  <c r="D60" i="164"/>
  <c r="D59" i="164"/>
  <c r="D58" i="164"/>
  <c r="D56" i="164"/>
  <c r="D55" i="164"/>
  <c r="D54" i="164"/>
  <c r="D53" i="164"/>
  <c r="D52" i="164"/>
  <c r="D51" i="164"/>
  <c r="D50" i="164"/>
  <c r="D49" i="164"/>
  <c r="D48" i="164"/>
  <c r="D47" i="164"/>
  <c r="D46" i="164"/>
  <c r="D45" i="164"/>
  <c r="D44" i="164"/>
  <c r="D43" i="164"/>
  <c r="D42" i="164"/>
  <c r="D41" i="164"/>
  <c r="D40" i="164"/>
  <c r="D39" i="164"/>
  <c r="D38" i="164"/>
  <c r="D37" i="164"/>
  <c r="D36" i="164"/>
  <c r="D35" i="164"/>
  <c r="D34" i="164"/>
  <c r="D33" i="164"/>
  <c r="D32" i="164"/>
  <c r="D31" i="164"/>
  <c r="D30" i="164"/>
  <c r="D29" i="164"/>
  <c r="D28" i="164"/>
  <c r="D27" i="164"/>
  <c r="D26" i="164"/>
  <c r="D25" i="164"/>
  <c r="D24" i="164"/>
  <c r="D23" i="164"/>
  <c r="D22" i="164"/>
  <c r="D21" i="164"/>
  <c r="D20" i="164"/>
  <c r="D19" i="164"/>
  <c r="D18" i="164"/>
  <c r="D17" i="164"/>
  <c r="D16" i="164"/>
  <c r="D15" i="164"/>
  <c r="D14" i="164"/>
  <c r="D13" i="164"/>
  <c r="D12" i="164"/>
  <c r="D11" i="164"/>
  <c r="D208" i="164" l="1"/>
  <c r="D209" i="164"/>
  <c r="D205" i="164"/>
  <c r="D201" i="164"/>
  <c r="D112" i="164"/>
  <c r="D109" i="164"/>
  <c r="D107" i="164"/>
  <c r="D105" i="164"/>
  <c r="D103" i="164"/>
  <c r="D111" i="164"/>
  <c r="D101" i="164"/>
  <c r="D102" i="164"/>
  <c r="D100" i="164"/>
  <c r="D98" i="164"/>
  <c r="D96" i="164"/>
  <c r="D99" i="164"/>
  <c r="D106" i="164"/>
  <c r="D110" i="164"/>
  <c r="D113" i="164"/>
  <c r="D117" i="164"/>
  <c r="D121" i="164"/>
  <c r="D133" i="164"/>
  <c r="D137" i="164"/>
  <c r="D202" i="164"/>
  <c r="D206" i="164"/>
  <c r="D114" i="164"/>
  <c r="D118" i="164"/>
  <c r="D122" i="164"/>
  <c r="D134" i="164"/>
  <c r="D203" i="164"/>
  <c r="D207" i="164"/>
  <c r="D97" i="164"/>
  <c r="D104" i="164"/>
  <c r="D108" i="164"/>
  <c r="D115" i="164"/>
  <c r="D119" i="164"/>
  <c r="D135" i="164"/>
  <c r="D200" i="164"/>
  <c r="D204" i="164"/>
  <c r="D116" i="164"/>
  <c r="C31" i="162" l="1"/>
  <c r="C8" i="162"/>
  <c r="C40" i="162" s="1"/>
  <c r="C16" i="161"/>
  <c r="C8" i="161"/>
  <c r="D63" i="160"/>
  <c r="C63" i="160"/>
  <c r="C62" i="160" s="1"/>
  <c r="C49" i="160" s="1"/>
  <c r="C138" i="160" s="1"/>
  <c r="D62" i="160"/>
  <c r="D49" i="160" s="1"/>
  <c r="D138" i="160" s="1"/>
  <c r="D29" i="160"/>
  <c r="D44" i="160" s="1"/>
  <c r="C29" i="160"/>
  <c r="C44" i="160" s="1"/>
  <c r="D16" i="160"/>
  <c r="C16" i="160"/>
  <c r="D14" i="158"/>
  <c r="E14" i="158" s="1"/>
  <c r="F14" i="158" s="1"/>
  <c r="G14" i="158" s="1"/>
  <c r="D212" i="157"/>
  <c r="D211" i="157"/>
  <c r="D209" i="157"/>
  <c r="D208" i="157"/>
  <c r="D207" i="157"/>
  <c r="D206" i="157"/>
  <c r="D205" i="157"/>
  <c r="D204" i="157"/>
  <c r="D203" i="157"/>
  <c r="D202" i="157"/>
  <c r="D201" i="157"/>
  <c r="D200" i="157"/>
  <c r="D199" i="157"/>
  <c r="D198" i="157"/>
  <c r="D197" i="157"/>
  <c r="D196" i="157"/>
  <c r="D195" i="157"/>
  <c r="D194" i="157"/>
  <c r="D193" i="157"/>
  <c r="D192" i="157"/>
  <c r="D191" i="157"/>
  <c r="C182" i="157"/>
  <c r="D180" i="157"/>
  <c r="D179" i="157"/>
  <c r="D178" i="157"/>
  <c r="D177" i="157"/>
  <c r="D176" i="157"/>
  <c r="D175" i="157"/>
  <c r="D174" i="157"/>
  <c r="D173" i="157"/>
  <c r="D172" i="157"/>
  <c r="D171" i="157"/>
  <c r="D170" i="157"/>
  <c r="D169" i="157"/>
  <c r="D168" i="157"/>
  <c r="D167" i="157"/>
  <c r="D165" i="157"/>
  <c r="D164" i="157"/>
  <c r="D163" i="157"/>
  <c r="D162" i="157"/>
  <c r="D161" i="157"/>
  <c r="D160" i="157"/>
  <c r="D159" i="157"/>
  <c r="D158" i="157"/>
  <c r="D157" i="157"/>
  <c r="D155" i="157"/>
  <c r="D154" i="157"/>
  <c r="D153" i="157"/>
  <c r="D152" i="157"/>
  <c r="D151" i="157"/>
  <c r="D150" i="157"/>
  <c r="D149" i="157"/>
  <c r="D148" i="157"/>
  <c r="D147" i="157"/>
  <c r="D146" i="157"/>
  <c r="D145" i="157"/>
  <c r="D144" i="157"/>
  <c r="D143" i="157"/>
  <c r="D142" i="157"/>
  <c r="D141" i="157"/>
  <c r="D140" i="157"/>
  <c r="D139" i="157"/>
  <c r="D138" i="157"/>
  <c r="C133" i="157"/>
  <c r="D132" i="157"/>
  <c r="D131" i="157"/>
  <c r="D130" i="157"/>
  <c r="D129" i="157"/>
  <c r="D128" i="157"/>
  <c r="D127" i="157"/>
  <c r="D126" i="157"/>
  <c r="D125" i="157"/>
  <c r="D124" i="157"/>
  <c r="C113" i="157"/>
  <c r="D119" i="157" s="1"/>
  <c r="C103" i="157"/>
  <c r="C96" i="157"/>
  <c r="C95" i="157"/>
  <c r="C83" i="157"/>
  <c r="D82" i="157"/>
  <c r="D81" i="157"/>
  <c r="D80" i="157"/>
  <c r="D79" i="157"/>
  <c r="D78" i="157"/>
  <c r="D77" i="157"/>
  <c r="D76" i="157"/>
  <c r="D75" i="157"/>
  <c r="D74" i="157"/>
  <c r="D73" i="157"/>
  <c r="C70" i="157"/>
  <c r="D72" i="157" s="1"/>
  <c r="C64" i="157"/>
  <c r="D63" i="157"/>
  <c r="D62" i="157"/>
  <c r="D61" i="157"/>
  <c r="D60" i="157"/>
  <c r="D59" i="157"/>
  <c r="D58" i="157"/>
  <c r="D56" i="157"/>
  <c r="D55" i="157"/>
  <c r="D54" i="157"/>
  <c r="D53" i="157"/>
  <c r="D52" i="157"/>
  <c r="D51" i="157"/>
  <c r="D50" i="157"/>
  <c r="D49" i="157"/>
  <c r="D48" i="157"/>
  <c r="D47" i="157"/>
  <c r="D46" i="157"/>
  <c r="D45" i="157"/>
  <c r="D44" i="157"/>
  <c r="D43" i="157"/>
  <c r="D42" i="157"/>
  <c r="D41" i="157"/>
  <c r="D40" i="157"/>
  <c r="D39" i="157"/>
  <c r="C36" i="157"/>
  <c r="D38" i="157" s="1"/>
  <c r="D35" i="157"/>
  <c r="D34" i="157"/>
  <c r="D33" i="157"/>
  <c r="D32" i="157"/>
  <c r="D31" i="157"/>
  <c r="D30" i="157"/>
  <c r="D29" i="157"/>
  <c r="D28" i="157"/>
  <c r="D27" i="157"/>
  <c r="D26" i="157"/>
  <c r="D25" i="157"/>
  <c r="D24" i="157"/>
  <c r="D23" i="157"/>
  <c r="D22" i="157"/>
  <c r="D21" i="157"/>
  <c r="D20" i="157"/>
  <c r="D19" i="157"/>
  <c r="D18" i="157"/>
  <c r="D17" i="157"/>
  <c r="D16" i="157"/>
  <c r="D15" i="157"/>
  <c r="D14" i="157"/>
  <c r="D13" i="157"/>
  <c r="D12" i="157"/>
  <c r="D11" i="157"/>
  <c r="C21" i="161" l="1"/>
  <c r="D187" i="157"/>
  <c r="D188" i="157"/>
  <c r="C181" i="157"/>
  <c r="D184" i="157"/>
  <c r="D134" i="157"/>
  <c r="D135" i="157"/>
  <c r="D112" i="157"/>
  <c r="D109" i="157"/>
  <c r="D105" i="157"/>
  <c r="D101" i="157"/>
  <c r="D102" i="157"/>
  <c r="D98" i="157"/>
  <c r="D87" i="157"/>
  <c r="D89" i="157"/>
  <c r="D88" i="157"/>
  <c r="D85" i="157"/>
  <c r="D84" i="157"/>
  <c r="D65" i="157"/>
  <c r="D66" i="157"/>
  <c r="D116" i="157"/>
  <c r="D99" i="157"/>
  <c r="D113" i="157"/>
  <c r="D36" i="157"/>
  <c r="D67" i="157"/>
  <c r="D70" i="157"/>
  <c r="D106" i="157"/>
  <c r="D117" i="157"/>
  <c r="D121" i="157"/>
  <c r="D136" i="157"/>
  <c r="C10" i="157"/>
  <c r="D37" i="157"/>
  <c r="C57" i="157"/>
  <c r="D64" i="157"/>
  <c r="D68" i="157"/>
  <c r="D71" i="157"/>
  <c r="D86" i="157"/>
  <c r="D90" i="157"/>
  <c r="D96" i="157"/>
  <c r="D100" i="157"/>
  <c r="D103" i="157"/>
  <c r="D107" i="157"/>
  <c r="D111" i="157"/>
  <c r="D114" i="157"/>
  <c r="D118" i="157"/>
  <c r="D122" i="157"/>
  <c r="D133" i="157"/>
  <c r="D137" i="157"/>
  <c r="D182" i="157"/>
  <c r="D186" i="157"/>
  <c r="D190" i="157"/>
  <c r="D120" i="157"/>
  <c r="D110" i="157"/>
  <c r="D185" i="157"/>
  <c r="D189" i="157"/>
  <c r="C69" i="157"/>
  <c r="D83" i="157"/>
  <c r="D97" i="157"/>
  <c r="D104" i="157"/>
  <c r="D108" i="157"/>
  <c r="D115" i="157"/>
  <c r="C123" i="157"/>
  <c r="C94" i="157" s="1"/>
  <c r="D183" i="157"/>
  <c r="C9" i="157" l="1"/>
  <c r="C31" i="155" l="1"/>
  <c r="C8" i="155"/>
  <c r="C16" i="154"/>
  <c r="C8" i="154"/>
  <c r="C21" i="154" s="1"/>
  <c r="C40" i="155" l="1"/>
  <c r="C31" i="148"/>
  <c r="C8" i="148"/>
  <c r="C40" i="148" s="1"/>
  <c r="C16" i="147"/>
  <c r="C8" i="147"/>
  <c r="C21" i="147" s="1"/>
  <c r="D138" i="146"/>
  <c r="C138" i="146"/>
  <c r="D44" i="146"/>
  <c r="C44" i="146"/>
  <c r="D14" i="144"/>
  <c r="E14" i="144" s="1"/>
  <c r="F14" i="144" s="1"/>
  <c r="G14" i="144" s="1"/>
  <c r="D212" i="143"/>
  <c r="D211" i="143"/>
  <c r="D210" i="143"/>
  <c r="D209" i="143"/>
  <c r="D208" i="143"/>
  <c r="D207" i="143"/>
  <c r="D206" i="143"/>
  <c r="D205" i="143"/>
  <c r="D204" i="143"/>
  <c r="D203" i="143"/>
  <c r="D202" i="143"/>
  <c r="D201" i="143"/>
  <c r="D200" i="143"/>
  <c r="D199" i="143"/>
  <c r="D198" i="143"/>
  <c r="D197" i="143"/>
  <c r="D196" i="143"/>
  <c r="D195" i="143"/>
  <c r="D194" i="143"/>
  <c r="D193" i="143"/>
  <c r="D192" i="143"/>
  <c r="D191" i="143"/>
  <c r="D190" i="143"/>
  <c r="D189" i="143"/>
  <c r="D188" i="143"/>
  <c r="D187" i="143"/>
  <c r="D186" i="143"/>
  <c r="D185" i="143"/>
  <c r="D184" i="143"/>
  <c r="D183" i="143"/>
  <c r="D182" i="143"/>
  <c r="D181" i="143"/>
  <c r="D180" i="143"/>
  <c r="D179" i="143"/>
  <c r="D178" i="143"/>
  <c r="D177" i="143"/>
  <c r="D176" i="143"/>
  <c r="D175" i="143"/>
  <c r="D174" i="143"/>
  <c r="D173" i="143"/>
  <c r="D172" i="143"/>
  <c r="D171" i="143"/>
  <c r="D170" i="143"/>
  <c r="D169" i="143"/>
  <c r="D168" i="143"/>
  <c r="D167" i="143"/>
  <c r="D166" i="143"/>
  <c r="D165" i="143"/>
  <c r="D164" i="143"/>
  <c r="D163" i="143"/>
  <c r="D162" i="143"/>
  <c r="D161" i="143"/>
  <c r="D160" i="143"/>
  <c r="D159" i="143"/>
  <c r="D158" i="143"/>
  <c r="D157" i="143"/>
  <c r="D156" i="143"/>
  <c r="D155" i="143"/>
  <c r="D154" i="143"/>
  <c r="D153" i="143"/>
  <c r="D152" i="143"/>
  <c r="D151" i="143"/>
  <c r="D150" i="143"/>
  <c r="D149" i="143"/>
  <c r="D148" i="143"/>
  <c r="D147" i="143"/>
  <c r="D146" i="143"/>
  <c r="D145" i="143"/>
  <c r="D144" i="143"/>
  <c r="D143" i="143"/>
  <c r="D142" i="143"/>
  <c r="D141" i="143"/>
  <c r="D140" i="143"/>
  <c r="D139" i="143"/>
  <c r="D138" i="143"/>
  <c r="D137" i="143"/>
  <c r="D136" i="143"/>
  <c r="D135" i="143"/>
  <c r="D134" i="143"/>
  <c r="D133" i="143"/>
  <c r="D132" i="143"/>
  <c r="D131" i="143"/>
  <c r="D130" i="143"/>
  <c r="D129" i="143"/>
  <c r="D128" i="143"/>
  <c r="D127" i="143"/>
  <c r="D126" i="143"/>
  <c r="D125" i="143"/>
  <c r="D124" i="143"/>
  <c r="D123" i="143"/>
  <c r="D122" i="143"/>
  <c r="D121" i="143"/>
  <c r="D120" i="143"/>
  <c r="D119" i="143"/>
  <c r="D118" i="143"/>
  <c r="D117" i="143"/>
  <c r="D116" i="143"/>
  <c r="D115" i="143"/>
  <c r="D114" i="143"/>
  <c r="D113" i="143"/>
  <c r="D112" i="143"/>
  <c r="D111" i="143"/>
  <c r="D110" i="143"/>
  <c r="D109" i="143"/>
  <c r="D108" i="143"/>
  <c r="D107" i="143"/>
  <c r="D106" i="143"/>
  <c r="D105" i="143"/>
  <c r="D104" i="143"/>
  <c r="D103" i="143"/>
  <c r="D102" i="143"/>
  <c r="D101" i="143"/>
  <c r="D100" i="143"/>
  <c r="D99" i="143"/>
  <c r="D98" i="143"/>
  <c r="D97" i="143"/>
  <c r="D96" i="143"/>
  <c r="D95" i="143"/>
  <c r="D94" i="143"/>
  <c r="D90" i="143"/>
  <c r="D89" i="143"/>
  <c r="D88" i="143"/>
  <c r="D87" i="143"/>
  <c r="D86" i="143"/>
  <c r="D85" i="143"/>
  <c r="D84" i="143"/>
  <c r="D83" i="143"/>
  <c r="D82" i="143"/>
  <c r="D81" i="143"/>
  <c r="D80" i="143"/>
  <c r="D79" i="143"/>
  <c r="D78" i="143"/>
  <c r="D77" i="143"/>
  <c r="D76" i="143"/>
  <c r="D75" i="143"/>
  <c r="D74" i="143"/>
  <c r="D73" i="143"/>
  <c r="D72" i="143"/>
  <c r="D71" i="143"/>
  <c r="D70" i="143"/>
  <c r="D68" i="143"/>
  <c r="D67" i="143"/>
  <c r="D66" i="143"/>
  <c r="D65" i="143"/>
  <c r="D64" i="143"/>
  <c r="D63" i="143"/>
  <c r="D62" i="143"/>
  <c r="D61" i="143"/>
  <c r="D60" i="143"/>
  <c r="D59" i="143"/>
  <c r="D58" i="143"/>
  <c r="D56" i="143"/>
  <c r="D55" i="143"/>
  <c r="D54" i="143"/>
  <c r="D53" i="143"/>
  <c r="D52" i="143"/>
  <c r="D51" i="143"/>
  <c r="D50" i="143"/>
  <c r="D49" i="143"/>
  <c r="D48" i="143"/>
  <c r="D47" i="143"/>
  <c r="D46" i="143"/>
  <c r="D45" i="143"/>
  <c r="D44" i="143"/>
  <c r="D43" i="143"/>
  <c r="D42" i="143"/>
  <c r="D41" i="143"/>
  <c r="D40" i="143"/>
  <c r="D39" i="143"/>
  <c r="D38" i="143"/>
  <c r="D37" i="143"/>
  <c r="D36" i="143"/>
  <c r="D35" i="143"/>
  <c r="D34" i="143"/>
  <c r="D33" i="143"/>
  <c r="D32" i="143"/>
  <c r="D31" i="143"/>
  <c r="D30" i="143"/>
  <c r="D29" i="143"/>
  <c r="D28" i="143"/>
  <c r="D27" i="143"/>
  <c r="D26" i="143"/>
  <c r="D25" i="143"/>
  <c r="D24" i="143"/>
  <c r="D23" i="143"/>
  <c r="D22" i="143"/>
  <c r="D21" i="143"/>
  <c r="D20" i="143"/>
  <c r="D19" i="143"/>
  <c r="D18" i="143"/>
  <c r="D17" i="143"/>
  <c r="D16" i="143"/>
  <c r="D15" i="143"/>
  <c r="D14" i="143"/>
  <c r="D13" i="143"/>
  <c r="D12" i="143"/>
  <c r="D11" i="143"/>
  <c r="C38" i="148" l="1"/>
  <c r="C31" i="141" l="1"/>
  <c r="C8" i="141"/>
  <c r="C16" i="140"/>
  <c r="C8" i="140"/>
  <c r="D138" i="139"/>
  <c r="C116" i="139"/>
  <c r="C102" i="139" s="1"/>
  <c r="C101" i="139" s="1"/>
  <c r="C93" i="139"/>
  <c r="C63" i="139"/>
  <c r="C62" i="139" s="1"/>
  <c r="C49" i="139" s="1"/>
  <c r="D44" i="139"/>
  <c r="C44" i="139"/>
  <c r="C29" i="139"/>
  <c r="D16" i="139"/>
  <c r="C16" i="139"/>
  <c r="C26" i="138"/>
  <c r="E119" i="137"/>
  <c r="D119" i="137" s="1"/>
  <c r="F110" i="137"/>
  <c r="E81" i="137"/>
  <c r="E79" i="137"/>
  <c r="E78" i="137"/>
  <c r="C76" i="137"/>
  <c r="D14" i="137"/>
  <c r="E14" i="137" s="1"/>
  <c r="F14" i="137" s="1"/>
  <c r="G14" i="137" s="1"/>
  <c r="D212" i="136"/>
  <c r="D211" i="136"/>
  <c r="D209" i="136"/>
  <c r="D208" i="136"/>
  <c r="D207" i="136"/>
  <c r="D206" i="136"/>
  <c r="D205" i="136"/>
  <c r="D204" i="136"/>
  <c r="D203" i="136"/>
  <c r="D202" i="136"/>
  <c r="D201" i="136"/>
  <c r="D200" i="136"/>
  <c r="D199" i="136"/>
  <c r="D198" i="136"/>
  <c r="D197" i="136"/>
  <c r="D196" i="136"/>
  <c r="D195" i="136"/>
  <c r="D194" i="136"/>
  <c r="D193" i="136"/>
  <c r="D192" i="136"/>
  <c r="D191" i="136"/>
  <c r="C182" i="136"/>
  <c r="D180" i="136"/>
  <c r="D179" i="136"/>
  <c r="D178" i="136"/>
  <c r="D177" i="136"/>
  <c r="D176" i="136"/>
  <c r="D175" i="136"/>
  <c r="D174" i="136"/>
  <c r="D173" i="136"/>
  <c r="D172" i="136"/>
  <c r="D171" i="136"/>
  <c r="D170" i="136"/>
  <c r="D169" i="136"/>
  <c r="D168" i="136"/>
  <c r="D167" i="136"/>
  <c r="D165" i="136"/>
  <c r="D164" i="136"/>
  <c r="D163" i="136"/>
  <c r="D162" i="136"/>
  <c r="D161" i="136"/>
  <c r="D160" i="136"/>
  <c r="D159" i="136"/>
  <c r="D158" i="136"/>
  <c r="D157" i="136"/>
  <c r="D155" i="136"/>
  <c r="D154" i="136"/>
  <c r="D153" i="136"/>
  <c r="D152" i="136"/>
  <c r="D151" i="136"/>
  <c r="D150" i="136"/>
  <c r="D149" i="136"/>
  <c r="D148" i="136"/>
  <c r="D147" i="136"/>
  <c r="D146" i="136"/>
  <c r="D145" i="136"/>
  <c r="D144" i="136"/>
  <c r="D143" i="136"/>
  <c r="D142" i="136"/>
  <c r="D141" i="136"/>
  <c r="D140" i="136"/>
  <c r="D139" i="136"/>
  <c r="D138" i="136"/>
  <c r="D137" i="136"/>
  <c r="D136" i="136"/>
  <c r="D135" i="136"/>
  <c r="D134" i="136"/>
  <c r="D133" i="136"/>
  <c r="D132" i="136"/>
  <c r="D131" i="136"/>
  <c r="D130" i="136"/>
  <c r="D129" i="136"/>
  <c r="D128" i="136"/>
  <c r="D127" i="136"/>
  <c r="D126" i="136"/>
  <c r="D125" i="136"/>
  <c r="D124" i="136"/>
  <c r="C113" i="136"/>
  <c r="D119" i="136" s="1"/>
  <c r="C103" i="136"/>
  <c r="C96" i="136"/>
  <c r="D90" i="136"/>
  <c r="D89" i="136"/>
  <c r="D88" i="136"/>
  <c r="D87" i="136"/>
  <c r="D86" i="136"/>
  <c r="D85" i="136"/>
  <c r="D84" i="136"/>
  <c r="D83" i="136"/>
  <c r="D82" i="136"/>
  <c r="D81" i="136"/>
  <c r="C79" i="136"/>
  <c r="D78" i="136"/>
  <c r="D77" i="136"/>
  <c r="D76" i="136"/>
  <c r="D75" i="136"/>
  <c r="D74" i="136"/>
  <c r="D73" i="136"/>
  <c r="C70" i="136"/>
  <c r="D72" i="136" s="1"/>
  <c r="D68" i="136"/>
  <c r="D67" i="136"/>
  <c r="D66" i="136"/>
  <c r="D65" i="136"/>
  <c r="D64" i="136"/>
  <c r="D63" i="136"/>
  <c r="D62" i="136"/>
  <c r="D61" i="136"/>
  <c r="D60" i="136"/>
  <c r="D59" i="136"/>
  <c r="D58" i="136"/>
  <c r="C48" i="136"/>
  <c r="D47" i="136"/>
  <c r="D46" i="136"/>
  <c r="D45" i="136"/>
  <c r="D44" i="136"/>
  <c r="D43" i="136"/>
  <c r="D42" i="136"/>
  <c r="D41" i="136"/>
  <c r="D40" i="136"/>
  <c r="D39" i="136"/>
  <c r="D38" i="136"/>
  <c r="D37" i="136"/>
  <c r="D36" i="136"/>
  <c r="D35" i="136"/>
  <c r="D34" i="136"/>
  <c r="D33" i="136"/>
  <c r="D32" i="136"/>
  <c r="D31" i="136"/>
  <c r="D30" i="136"/>
  <c r="D29" i="136"/>
  <c r="D28" i="136"/>
  <c r="D27" i="136"/>
  <c r="D26" i="136"/>
  <c r="D25" i="136"/>
  <c r="D24" i="136"/>
  <c r="D23" i="136"/>
  <c r="D22" i="136"/>
  <c r="D21" i="136"/>
  <c r="D20" i="136"/>
  <c r="D19" i="136"/>
  <c r="D18" i="136"/>
  <c r="D17" i="136"/>
  <c r="D16" i="136"/>
  <c r="D15" i="136"/>
  <c r="D14" i="136"/>
  <c r="D13" i="136"/>
  <c r="D12" i="136"/>
  <c r="D11" i="136"/>
  <c r="C10" i="136"/>
  <c r="C21" i="140" l="1"/>
  <c r="C40" i="141"/>
  <c r="D190" i="136"/>
  <c r="D187" i="136"/>
  <c r="D186" i="136"/>
  <c r="D183" i="136"/>
  <c r="D182" i="136"/>
  <c r="D112" i="136"/>
  <c r="D109" i="136"/>
  <c r="D105" i="136"/>
  <c r="D104" i="136"/>
  <c r="C95" i="136"/>
  <c r="C94" i="136" s="1"/>
  <c r="D100" i="136"/>
  <c r="D102" i="136"/>
  <c r="D101" i="136"/>
  <c r="D98" i="136"/>
  <c r="D97" i="136"/>
  <c r="D80" i="136"/>
  <c r="D79" i="136"/>
  <c r="D55" i="136"/>
  <c r="D56" i="136"/>
  <c r="D53" i="136"/>
  <c r="D52" i="136"/>
  <c r="D50" i="136"/>
  <c r="D49" i="136"/>
  <c r="D48" i="136"/>
  <c r="C138" i="139"/>
  <c r="D54" i="136"/>
  <c r="D70" i="136"/>
  <c r="D99" i="136"/>
  <c r="D106" i="136"/>
  <c r="D110" i="136"/>
  <c r="D113" i="136"/>
  <c r="D117" i="136"/>
  <c r="D121" i="136"/>
  <c r="D184" i="136"/>
  <c r="D188" i="136"/>
  <c r="D51" i="136"/>
  <c r="D71" i="136"/>
  <c r="D96" i="136"/>
  <c r="D103" i="136"/>
  <c r="D107" i="136"/>
  <c r="D111" i="136"/>
  <c r="D114" i="136"/>
  <c r="D118" i="136"/>
  <c r="D122" i="136"/>
  <c r="D185" i="136"/>
  <c r="D189" i="136"/>
  <c r="D116" i="136"/>
  <c r="D120" i="136"/>
  <c r="C69" i="136"/>
  <c r="C9" i="136" s="1"/>
  <c r="D108" i="136"/>
  <c r="D115" i="136"/>
  <c r="C31" i="134" l="1"/>
  <c r="C8" i="134"/>
  <c r="C40" i="134" s="1"/>
  <c r="C16" i="133"/>
  <c r="C8" i="133"/>
  <c r="C21" i="133" s="1"/>
  <c r="D158" i="132"/>
  <c r="C158" i="132"/>
  <c r="D64" i="132"/>
  <c r="C64" i="132"/>
  <c r="D14" i="130"/>
  <c r="E14" i="130" s="1"/>
  <c r="F14" i="130" s="1"/>
  <c r="G14" i="130" s="1"/>
  <c r="D212" i="129"/>
  <c r="D211" i="129"/>
  <c r="D209" i="129"/>
  <c r="D208" i="129"/>
  <c r="D207" i="129"/>
  <c r="D206" i="129"/>
  <c r="D205" i="129"/>
  <c r="D204" i="129"/>
  <c r="D203" i="129"/>
  <c r="D202" i="129"/>
  <c r="D201" i="129"/>
  <c r="D200" i="129"/>
  <c r="D199" i="129"/>
  <c r="D198" i="129"/>
  <c r="D197" i="129"/>
  <c r="D196" i="129"/>
  <c r="D195" i="129"/>
  <c r="D194" i="129"/>
  <c r="D193" i="129"/>
  <c r="D192" i="129"/>
  <c r="D191" i="129"/>
  <c r="D190" i="129"/>
  <c r="D189" i="129"/>
  <c r="D188" i="129"/>
  <c r="D186" i="129"/>
  <c r="D185" i="129"/>
  <c r="D184" i="129"/>
  <c r="D183" i="129"/>
  <c r="D180" i="129"/>
  <c r="D179" i="129"/>
  <c r="D178" i="129"/>
  <c r="D177" i="129"/>
  <c r="D176" i="129"/>
  <c r="D175" i="129"/>
  <c r="D174" i="129"/>
  <c r="D173" i="129"/>
  <c r="D172" i="129"/>
  <c r="D171" i="129"/>
  <c r="D170" i="129"/>
  <c r="D169" i="129"/>
  <c r="D168" i="129"/>
  <c r="D167" i="129"/>
  <c r="D165" i="129"/>
  <c r="D164" i="129"/>
  <c r="D163" i="129"/>
  <c r="D162" i="129"/>
  <c r="D161" i="129"/>
  <c r="D160" i="129"/>
  <c r="D159" i="129"/>
  <c r="D158" i="129"/>
  <c r="D157" i="129"/>
  <c r="D155" i="129"/>
  <c r="D154" i="129"/>
  <c r="D153" i="129"/>
  <c r="D152" i="129"/>
  <c r="D151" i="129"/>
  <c r="D150" i="129"/>
  <c r="D149" i="129"/>
  <c r="D148" i="129"/>
  <c r="D147" i="129"/>
  <c r="D146" i="129"/>
  <c r="D145" i="129"/>
  <c r="D144" i="129"/>
  <c r="D143" i="129"/>
  <c r="D142" i="129"/>
  <c r="D141" i="129"/>
  <c r="D140" i="129"/>
  <c r="D139" i="129"/>
  <c r="D138" i="129"/>
  <c r="D137" i="129"/>
  <c r="D136" i="129"/>
  <c r="D135" i="129"/>
  <c r="D134" i="129"/>
  <c r="D133" i="129"/>
  <c r="D132" i="129"/>
  <c r="D131" i="129"/>
  <c r="D130" i="129"/>
  <c r="D129" i="129"/>
  <c r="D128" i="129"/>
  <c r="D127" i="129"/>
  <c r="D126" i="129"/>
  <c r="D125" i="129"/>
  <c r="D124" i="129"/>
  <c r="D90" i="129"/>
  <c r="D89" i="129"/>
  <c r="D88" i="129"/>
  <c r="D87" i="129"/>
  <c r="D86" i="129"/>
  <c r="D85" i="129"/>
  <c r="D84" i="129"/>
  <c r="D83" i="129"/>
  <c r="D82" i="129"/>
  <c r="D81" i="129"/>
  <c r="D80" i="129"/>
  <c r="D79" i="129"/>
  <c r="D78" i="129"/>
  <c r="D77" i="129"/>
  <c r="D76" i="129"/>
  <c r="D75" i="129"/>
  <c r="D74" i="129"/>
  <c r="D73" i="129"/>
  <c r="D72" i="129"/>
  <c r="D71" i="129"/>
  <c r="D70" i="129"/>
  <c r="D68" i="129"/>
  <c r="D67" i="129"/>
  <c r="D66" i="129"/>
  <c r="D65" i="129"/>
  <c r="D64" i="129"/>
  <c r="D63" i="129"/>
  <c r="D62" i="129"/>
  <c r="D61" i="129"/>
  <c r="D60" i="129"/>
  <c r="D59" i="129"/>
  <c r="D58" i="129"/>
  <c r="D56" i="129"/>
  <c r="D55" i="129"/>
  <c r="D54" i="129"/>
  <c r="D53" i="129"/>
  <c r="D52" i="129"/>
  <c r="D51" i="129"/>
  <c r="D50" i="129"/>
  <c r="D49" i="129"/>
  <c r="D48" i="129"/>
  <c r="D47" i="129"/>
  <c r="D46" i="129"/>
  <c r="D45" i="129"/>
  <c r="D44" i="129"/>
  <c r="D43" i="129"/>
  <c r="D42" i="129"/>
  <c r="D41" i="129"/>
  <c r="D40" i="129"/>
  <c r="D39" i="129"/>
  <c r="D38" i="129"/>
  <c r="D35" i="129"/>
  <c r="D34" i="129"/>
  <c r="D33" i="129"/>
  <c r="D32" i="129"/>
  <c r="D31" i="129"/>
  <c r="D30" i="129"/>
  <c r="D29" i="129"/>
  <c r="D28" i="129"/>
  <c r="D27" i="129"/>
  <c r="D26" i="129"/>
  <c r="D25" i="129"/>
  <c r="D24" i="129"/>
  <c r="D23" i="129"/>
  <c r="D22" i="129"/>
  <c r="D21" i="129"/>
  <c r="D20" i="129"/>
  <c r="D19" i="129"/>
  <c r="D18" i="129"/>
  <c r="D17" i="129"/>
  <c r="D16" i="129"/>
  <c r="D15" i="129"/>
  <c r="D14" i="129"/>
  <c r="D13" i="129"/>
  <c r="D12" i="129"/>
  <c r="D11" i="129"/>
  <c r="C31" i="127" l="1"/>
  <c r="C8" i="127"/>
  <c r="C40" i="127" s="1"/>
  <c r="C16" i="126"/>
  <c r="C8" i="126"/>
  <c r="C21" i="126" s="1"/>
  <c r="D136" i="125"/>
  <c r="C136" i="125"/>
  <c r="D134" i="125"/>
  <c r="C134" i="125"/>
  <c r="D124" i="125"/>
  <c r="C124" i="125"/>
  <c r="D116" i="125"/>
  <c r="C116" i="125"/>
  <c r="D114" i="125"/>
  <c r="C114" i="125"/>
  <c r="D112" i="125"/>
  <c r="C112" i="125"/>
  <c r="D106" i="125"/>
  <c r="C106" i="125"/>
  <c r="D103" i="125"/>
  <c r="C103" i="125"/>
  <c r="D102" i="125"/>
  <c r="D101" i="125" s="1"/>
  <c r="C102" i="125"/>
  <c r="C101" i="125" s="1"/>
  <c r="D99" i="125"/>
  <c r="C99" i="125"/>
  <c r="D93" i="125"/>
  <c r="C93" i="125"/>
  <c r="D91" i="125"/>
  <c r="D90" i="125" s="1"/>
  <c r="C91" i="125"/>
  <c r="C90" i="125" s="1"/>
  <c r="D81" i="125"/>
  <c r="C81" i="125"/>
  <c r="D75" i="125"/>
  <c r="C75" i="125"/>
  <c r="D72" i="125"/>
  <c r="C72" i="125"/>
  <c r="D63" i="125"/>
  <c r="D62" i="125" s="1"/>
  <c r="C63" i="125"/>
  <c r="C62" i="125"/>
  <c r="D50" i="125"/>
  <c r="C50" i="125"/>
  <c r="D38" i="125"/>
  <c r="C38" i="125"/>
  <c r="D29" i="125"/>
  <c r="C29" i="125"/>
  <c r="D21" i="125"/>
  <c r="D44" i="125" s="1"/>
  <c r="C21" i="125"/>
  <c r="C44" i="125" s="1"/>
  <c r="D16" i="125"/>
  <c r="C16" i="125"/>
  <c r="C26" i="124"/>
  <c r="C22" i="124"/>
  <c r="C17" i="124"/>
  <c r="C167" i="123"/>
  <c r="C159" i="123"/>
  <c r="C155" i="123"/>
  <c r="C148" i="123"/>
  <c r="C144" i="123"/>
  <c r="C134" i="123"/>
  <c r="C127" i="123"/>
  <c r="G120" i="123"/>
  <c r="F120" i="123"/>
  <c r="E120" i="123"/>
  <c r="D120" i="123"/>
  <c r="C120" i="123"/>
  <c r="G110" i="123"/>
  <c r="F110" i="123"/>
  <c r="E110" i="123"/>
  <c r="D110" i="123"/>
  <c r="C110" i="123"/>
  <c r="C92" i="123"/>
  <c r="C83" i="123"/>
  <c r="E76" i="123"/>
  <c r="D76" i="123"/>
  <c r="C76" i="123"/>
  <c r="E64" i="123"/>
  <c r="D64" i="123"/>
  <c r="C64" i="123"/>
  <c r="E56" i="123"/>
  <c r="D56" i="123"/>
  <c r="C56" i="123"/>
  <c r="C32" i="123"/>
  <c r="D14" i="123"/>
  <c r="E14" i="123" s="1"/>
  <c r="F14" i="123" s="1"/>
  <c r="G14" i="123" s="1"/>
  <c r="C211" i="122"/>
  <c r="D204" i="122"/>
  <c r="C200" i="122"/>
  <c r="C194" i="122"/>
  <c r="D198" i="122" s="1"/>
  <c r="C191" i="122"/>
  <c r="D191" i="122" s="1"/>
  <c r="D187" i="122"/>
  <c r="C182" i="122"/>
  <c r="C178" i="122"/>
  <c r="C176" i="122"/>
  <c r="C173" i="122"/>
  <c r="C170" i="122"/>
  <c r="C167" i="122"/>
  <c r="C163" i="122"/>
  <c r="C160" i="122"/>
  <c r="C157" i="122"/>
  <c r="C156" i="122"/>
  <c r="C153" i="122"/>
  <c r="D153" i="122" s="1"/>
  <c r="C147" i="122"/>
  <c r="C145" i="122"/>
  <c r="C142" i="122"/>
  <c r="C138" i="122"/>
  <c r="C133" i="122"/>
  <c r="C130" i="122"/>
  <c r="C127" i="122"/>
  <c r="C124" i="122"/>
  <c r="C123" i="122"/>
  <c r="C113" i="122"/>
  <c r="C103" i="122"/>
  <c r="D111" i="122" s="1"/>
  <c r="C96" i="122"/>
  <c r="D100" i="122" s="1"/>
  <c r="C83" i="122"/>
  <c r="C81" i="122"/>
  <c r="C79" i="122"/>
  <c r="C73" i="122"/>
  <c r="D77" i="122" s="1"/>
  <c r="C70" i="122"/>
  <c r="D70" i="122" s="1"/>
  <c r="C64" i="122"/>
  <c r="C58" i="122"/>
  <c r="D56" i="122"/>
  <c r="C48" i="122"/>
  <c r="C39" i="122"/>
  <c r="C36" i="122"/>
  <c r="C30" i="122"/>
  <c r="C27" i="122"/>
  <c r="C21" i="122"/>
  <c r="D20" i="122"/>
  <c r="D19" i="122"/>
  <c r="D18" i="122"/>
  <c r="D17" i="122"/>
  <c r="D16" i="122"/>
  <c r="D15" i="122"/>
  <c r="D14" i="122"/>
  <c r="D13" i="122"/>
  <c r="D12" i="122"/>
  <c r="C11" i="122"/>
  <c r="D11" i="122" s="1"/>
  <c r="D49" i="125" l="1"/>
  <c r="D138" i="125" s="1"/>
  <c r="C49" i="125"/>
  <c r="C138" i="125" s="1"/>
  <c r="D212" i="122"/>
  <c r="D211" i="122"/>
  <c r="D209" i="122"/>
  <c r="D208" i="122"/>
  <c r="D200" i="122"/>
  <c r="D188" i="122"/>
  <c r="D183" i="122"/>
  <c r="D179" i="122"/>
  <c r="D180" i="122"/>
  <c r="D178" i="122"/>
  <c r="D176" i="122"/>
  <c r="D177" i="122"/>
  <c r="D175" i="122"/>
  <c r="D174" i="122"/>
  <c r="D172" i="122"/>
  <c r="D171" i="122"/>
  <c r="D169" i="122"/>
  <c r="D168" i="122"/>
  <c r="D164" i="122"/>
  <c r="D165" i="122"/>
  <c r="D163" i="122"/>
  <c r="D161" i="122"/>
  <c r="D162" i="122"/>
  <c r="D160" i="122"/>
  <c r="D158" i="122"/>
  <c r="D159" i="122"/>
  <c r="D157" i="122"/>
  <c r="D150" i="122"/>
  <c r="D151" i="122"/>
  <c r="D147" i="122"/>
  <c r="D149" i="122"/>
  <c r="D145" i="122"/>
  <c r="D146" i="122"/>
  <c r="D144" i="122"/>
  <c r="D143" i="122"/>
  <c r="D141" i="122"/>
  <c r="D140" i="122"/>
  <c r="D138" i="122"/>
  <c r="D136" i="122"/>
  <c r="D137" i="122"/>
  <c r="D135" i="122"/>
  <c r="D134" i="122"/>
  <c r="D133" i="122"/>
  <c r="D132" i="122"/>
  <c r="D131" i="122"/>
  <c r="D130" i="122"/>
  <c r="D129" i="122"/>
  <c r="D128" i="122"/>
  <c r="D127" i="122"/>
  <c r="D126" i="122"/>
  <c r="D125" i="122"/>
  <c r="D124" i="122"/>
  <c r="D120" i="122"/>
  <c r="D114" i="122"/>
  <c r="D113" i="122"/>
  <c r="D122" i="122"/>
  <c r="D121" i="122"/>
  <c r="D119" i="122"/>
  <c r="D118" i="122"/>
  <c r="D117" i="122"/>
  <c r="D115" i="122"/>
  <c r="D90" i="122"/>
  <c r="D89" i="122"/>
  <c r="D87" i="122"/>
  <c r="D85" i="122"/>
  <c r="D83" i="122"/>
  <c r="D81" i="122"/>
  <c r="D82" i="122"/>
  <c r="D79" i="122"/>
  <c r="D80" i="122"/>
  <c r="D67" i="122"/>
  <c r="D68" i="122"/>
  <c r="D66" i="122"/>
  <c r="D64" i="122"/>
  <c r="D60" i="122"/>
  <c r="D63" i="122"/>
  <c r="D59" i="122"/>
  <c r="D55" i="122"/>
  <c r="D54" i="122"/>
  <c r="D53" i="122"/>
  <c r="D52" i="122"/>
  <c r="D50" i="122"/>
  <c r="D49" i="122"/>
  <c r="D48" i="122"/>
  <c r="D46" i="122"/>
  <c r="D45" i="122"/>
  <c r="D43" i="122"/>
  <c r="D41" i="122"/>
  <c r="D39" i="122"/>
  <c r="D47" i="122"/>
  <c r="D37" i="122"/>
  <c r="D36" i="122"/>
  <c r="D38" i="122"/>
  <c r="D32" i="122"/>
  <c r="D35" i="122"/>
  <c r="D31" i="122"/>
  <c r="D29" i="122"/>
  <c r="D28" i="122"/>
  <c r="D24" i="122"/>
  <c r="D25" i="122"/>
  <c r="D23" i="122"/>
  <c r="D22" i="122"/>
  <c r="D21" i="122"/>
  <c r="D26" i="122"/>
  <c r="D61" i="122"/>
  <c r="D71" i="122"/>
  <c r="D74" i="122"/>
  <c r="D78" i="122"/>
  <c r="D97" i="122"/>
  <c r="D101" i="122"/>
  <c r="D104" i="122"/>
  <c r="D108" i="122"/>
  <c r="D112" i="122"/>
  <c r="D154" i="122"/>
  <c r="D185" i="122"/>
  <c r="D189" i="122"/>
  <c r="D192" i="122"/>
  <c r="D195" i="122"/>
  <c r="D199" i="122"/>
  <c r="D202" i="122"/>
  <c r="D206" i="122"/>
  <c r="C210" i="122"/>
  <c r="D33" i="122"/>
  <c r="C10" i="122"/>
  <c r="D27" i="122"/>
  <c r="D30" i="122"/>
  <c r="D34" i="122"/>
  <c r="D40" i="122"/>
  <c r="D44" i="122"/>
  <c r="D51" i="122"/>
  <c r="D58" i="122"/>
  <c r="D62" i="122"/>
  <c r="D65" i="122"/>
  <c r="C69" i="122"/>
  <c r="D72" i="122"/>
  <c r="D75" i="122"/>
  <c r="D84" i="122"/>
  <c r="D88" i="122"/>
  <c r="C95" i="122"/>
  <c r="D98" i="122"/>
  <c r="D102" i="122"/>
  <c r="D105" i="122"/>
  <c r="D109" i="122"/>
  <c r="D116" i="122"/>
  <c r="D139" i="122"/>
  <c r="D142" i="122"/>
  <c r="D148" i="122"/>
  <c r="D152" i="122"/>
  <c r="D155" i="122"/>
  <c r="D167" i="122"/>
  <c r="D170" i="122"/>
  <c r="D173" i="122"/>
  <c r="D182" i="122"/>
  <c r="D186" i="122"/>
  <c r="D190" i="122"/>
  <c r="D193" i="122"/>
  <c r="D196" i="122"/>
  <c r="D203" i="122"/>
  <c r="D207" i="122"/>
  <c r="D99" i="122"/>
  <c r="D106" i="122"/>
  <c r="D110" i="122"/>
  <c r="D197" i="122"/>
  <c r="D76" i="122"/>
  <c r="D42" i="122"/>
  <c r="C57" i="122"/>
  <c r="D73" i="122"/>
  <c r="D86" i="122"/>
  <c r="D96" i="122"/>
  <c r="D103" i="122"/>
  <c r="D107" i="122"/>
  <c r="C166" i="122"/>
  <c r="C181" i="122"/>
  <c r="D184" i="122"/>
  <c r="D194" i="122"/>
  <c r="D201" i="122"/>
  <c r="D205" i="122"/>
  <c r="C94" i="122" l="1"/>
  <c r="C9" i="122"/>
  <c r="C40" i="121" l="1"/>
  <c r="C49" i="121" s="1"/>
  <c r="C31" i="120"/>
  <c r="C8" i="120"/>
  <c r="C40" i="120" s="1"/>
  <c r="C16" i="119"/>
  <c r="C8" i="119"/>
  <c r="C21" i="119" s="1"/>
  <c r="D136" i="118"/>
  <c r="C136" i="118"/>
  <c r="D134" i="118"/>
  <c r="C134" i="118"/>
  <c r="D124" i="118"/>
  <c r="C124" i="118"/>
  <c r="D101" i="118"/>
  <c r="C101" i="118"/>
  <c r="D99" i="118"/>
  <c r="C99" i="118"/>
  <c r="D93" i="118"/>
  <c r="C93" i="118"/>
  <c r="D91" i="118"/>
  <c r="C91" i="118"/>
  <c r="D90" i="118"/>
  <c r="C90" i="118"/>
  <c r="D81" i="118"/>
  <c r="C81" i="118"/>
  <c r="D75" i="118"/>
  <c r="C75" i="118"/>
  <c r="D72" i="118"/>
  <c r="C72" i="118"/>
  <c r="D63" i="118"/>
  <c r="D62" i="118" s="1"/>
  <c r="C63" i="118"/>
  <c r="C62" i="118" s="1"/>
  <c r="D50" i="118"/>
  <c r="C50" i="118"/>
  <c r="C49" i="118" s="1"/>
  <c r="C138" i="118" s="1"/>
  <c r="D38" i="118"/>
  <c r="C38" i="118"/>
  <c r="D29" i="118"/>
  <c r="C29" i="118"/>
  <c r="D21" i="118"/>
  <c r="D44" i="118" s="1"/>
  <c r="C21" i="118"/>
  <c r="C44" i="118" s="1"/>
  <c r="D16" i="118"/>
  <c r="C16" i="118"/>
  <c r="C8" i="118"/>
  <c r="C76" i="116"/>
  <c r="D64" i="116"/>
  <c r="C64" i="116"/>
  <c r="C56" i="116"/>
  <c r="E14" i="116"/>
  <c r="F14" i="116" s="1"/>
  <c r="G14" i="116" s="1"/>
  <c r="D214" i="115"/>
  <c r="D213" i="115"/>
  <c r="D211" i="115"/>
  <c r="D210" i="115"/>
  <c r="D209" i="115"/>
  <c r="D208" i="115"/>
  <c r="D207" i="115"/>
  <c r="D206" i="115"/>
  <c r="D205" i="115"/>
  <c r="D204" i="115"/>
  <c r="D203" i="115"/>
  <c r="D202" i="115"/>
  <c r="D201" i="115"/>
  <c r="D200" i="115"/>
  <c r="D199" i="115"/>
  <c r="D198" i="115"/>
  <c r="D197" i="115"/>
  <c r="D196" i="115"/>
  <c r="D195" i="115"/>
  <c r="D194" i="115"/>
  <c r="D193" i="115"/>
  <c r="C184" i="115"/>
  <c r="D190" i="115" s="1"/>
  <c r="D182" i="115"/>
  <c r="D181" i="115"/>
  <c r="D180" i="115"/>
  <c r="D179" i="115"/>
  <c r="D178" i="115"/>
  <c r="D177" i="115"/>
  <c r="D176" i="115"/>
  <c r="D175" i="115"/>
  <c r="D174" i="115"/>
  <c r="D173" i="115"/>
  <c r="D172" i="115"/>
  <c r="D171" i="115"/>
  <c r="D170" i="115"/>
  <c r="D169" i="115"/>
  <c r="D167" i="115"/>
  <c r="D166" i="115"/>
  <c r="D165" i="115"/>
  <c r="D164" i="115"/>
  <c r="D163" i="115"/>
  <c r="D162" i="115"/>
  <c r="D161" i="115"/>
  <c r="D160" i="115"/>
  <c r="D159" i="115"/>
  <c r="D157" i="115"/>
  <c r="D156" i="115"/>
  <c r="D155" i="115"/>
  <c r="D154" i="115"/>
  <c r="D153" i="115"/>
  <c r="D152" i="115"/>
  <c r="D151" i="115"/>
  <c r="D150" i="115"/>
  <c r="D149" i="115"/>
  <c r="D148" i="115"/>
  <c r="D147" i="115"/>
  <c r="D146" i="115"/>
  <c r="D145" i="115"/>
  <c r="D144" i="115"/>
  <c r="D143" i="115"/>
  <c r="D142" i="115"/>
  <c r="D141" i="115"/>
  <c r="D140" i="115"/>
  <c r="D139" i="115"/>
  <c r="D138" i="115"/>
  <c r="D137" i="115"/>
  <c r="D136" i="115"/>
  <c r="D135" i="115"/>
  <c r="D134" i="115"/>
  <c r="D133" i="115"/>
  <c r="D132" i="115"/>
  <c r="D131" i="115"/>
  <c r="D130" i="115"/>
  <c r="D129" i="115"/>
  <c r="D128" i="115"/>
  <c r="D127" i="115"/>
  <c r="D126" i="115"/>
  <c r="C115" i="115"/>
  <c r="C105" i="115"/>
  <c r="C98" i="115"/>
  <c r="D92" i="115"/>
  <c r="D91" i="115"/>
  <c r="D90" i="115"/>
  <c r="D89" i="115"/>
  <c r="D88" i="115"/>
  <c r="D87" i="115"/>
  <c r="D86" i="115"/>
  <c r="D85" i="115"/>
  <c r="D84" i="115"/>
  <c r="D83" i="115"/>
  <c r="D82" i="115"/>
  <c r="D81" i="115"/>
  <c r="D80" i="115"/>
  <c r="D79" i="115"/>
  <c r="D78" i="115"/>
  <c r="D77" i="115"/>
  <c r="D76" i="115"/>
  <c r="D75" i="115"/>
  <c r="D74" i="115"/>
  <c r="D73" i="115"/>
  <c r="D72" i="115"/>
  <c r="D70" i="115"/>
  <c r="D69" i="115"/>
  <c r="D68" i="115"/>
  <c r="D67" i="115"/>
  <c r="D66" i="115"/>
  <c r="D65" i="115"/>
  <c r="D64" i="115"/>
  <c r="D63" i="115"/>
  <c r="D62" i="115"/>
  <c r="D61" i="115"/>
  <c r="D60" i="115"/>
  <c r="D58" i="115"/>
  <c r="D57" i="115"/>
  <c r="D56" i="115"/>
  <c r="D55" i="115"/>
  <c r="D54" i="115"/>
  <c r="D53" i="115"/>
  <c r="D52" i="115"/>
  <c r="D51" i="115"/>
  <c r="D50" i="115"/>
  <c r="D49" i="115"/>
  <c r="D48" i="115"/>
  <c r="D47" i="115"/>
  <c r="D46" i="115"/>
  <c r="D45" i="115"/>
  <c r="D44" i="115"/>
  <c r="D43" i="115"/>
  <c r="D42" i="115"/>
  <c r="D41" i="115"/>
  <c r="D40" i="115"/>
  <c r="D39" i="115"/>
  <c r="D38" i="115"/>
  <c r="D37" i="115"/>
  <c r="D36" i="115"/>
  <c r="D35" i="115"/>
  <c r="D34" i="115"/>
  <c r="D33" i="115"/>
  <c r="D32" i="115"/>
  <c r="D31" i="115"/>
  <c r="D30" i="115"/>
  <c r="D29" i="115"/>
  <c r="D28" i="115"/>
  <c r="D27" i="115"/>
  <c r="D26" i="115"/>
  <c r="D25" i="115"/>
  <c r="D24" i="115"/>
  <c r="D23" i="115"/>
  <c r="D22" i="115"/>
  <c r="D21" i="115"/>
  <c r="D20" i="115"/>
  <c r="D19" i="115"/>
  <c r="D18" i="115"/>
  <c r="D17" i="115"/>
  <c r="D16" i="115"/>
  <c r="D15" i="115"/>
  <c r="D14" i="115"/>
  <c r="D13" i="115"/>
  <c r="D12" i="115"/>
  <c r="D11" i="115"/>
  <c r="C10" i="115"/>
  <c r="C9" i="115" s="1"/>
  <c r="D123" i="115" l="1"/>
  <c r="D120" i="115"/>
  <c r="D124" i="115"/>
  <c r="C97" i="115"/>
  <c r="D117" i="115"/>
  <c r="D121" i="115"/>
  <c r="D116" i="115"/>
  <c r="D112" i="115"/>
  <c r="D114" i="115"/>
  <c r="D113" i="115"/>
  <c r="D111" i="115"/>
  <c r="D110" i="115"/>
  <c r="D109" i="115"/>
  <c r="D107" i="115"/>
  <c r="D106" i="115"/>
  <c r="D105" i="115"/>
  <c r="D101" i="115"/>
  <c r="D104" i="115"/>
  <c r="D103" i="115"/>
  <c r="D102" i="115"/>
  <c r="D100" i="115"/>
  <c r="D99" i="115"/>
  <c r="D98" i="115"/>
  <c r="D49" i="118"/>
  <c r="D138" i="118" s="1"/>
  <c r="D8" i="118"/>
  <c r="D20" i="118" s="1"/>
  <c r="D47" i="118" s="1"/>
  <c r="C20" i="118"/>
  <c r="C47" i="118" s="1"/>
  <c r="D118" i="115"/>
  <c r="D122" i="115"/>
  <c r="D184" i="115"/>
  <c r="D188" i="115"/>
  <c r="D192" i="115"/>
  <c r="D108" i="115"/>
  <c r="D115" i="115"/>
  <c r="D119" i="115"/>
  <c r="D185" i="115"/>
  <c r="D189" i="115"/>
  <c r="D187" i="115"/>
  <c r="D191" i="115"/>
  <c r="C183" i="115"/>
  <c r="D186" i="115"/>
  <c r="C96" i="115" l="1"/>
  <c r="C31" i="113"/>
  <c r="C8" i="113"/>
  <c r="C40" i="113" s="1"/>
  <c r="C16" i="112"/>
  <c r="C8" i="112"/>
  <c r="C21" i="112" s="1"/>
  <c r="D101" i="111"/>
  <c r="C101" i="111"/>
  <c r="D62" i="111"/>
  <c r="D49" i="111" s="1"/>
  <c r="D138" i="111" s="1"/>
  <c r="C62" i="111"/>
  <c r="C49" i="111" s="1"/>
  <c r="C138" i="111" s="1"/>
  <c r="D44" i="111"/>
  <c r="C44" i="111"/>
  <c r="D14" i="109"/>
  <c r="E14" i="109" s="1"/>
  <c r="F14" i="109" s="1"/>
  <c r="G14" i="109" s="1"/>
  <c r="D212" i="108"/>
  <c r="D211" i="108"/>
  <c r="D209" i="108"/>
  <c r="D208" i="108"/>
  <c r="D207" i="108"/>
  <c r="D206" i="108"/>
  <c r="D205" i="108"/>
  <c r="D204" i="108"/>
  <c r="D203" i="108"/>
  <c r="D202" i="108"/>
  <c r="D201" i="108"/>
  <c r="D200" i="108"/>
  <c r="D199" i="108"/>
  <c r="D198" i="108"/>
  <c r="D197" i="108"/>
  <c r="D196" i="108"/>
  <c r="D195" i="108"/>
  <c r="D194" i="108"/>
  <c r="D193" i="108"/>
  <c r="D192" i="108"/>
  <c r="D191" i="108"/>
  <c r="D180" i="108"/>
  <c r="D179" i="108"/>
  <c r="D178" i="108"/>
  <c r="D177" i="108"/>
  <c r="D176" i="108"/>
  <c r="D175" i="108"/>
  <c r="D174" i="108"/>
  <c r="D173" i="108"/>
  <c r="D172" i="108"/>
  <c r="D171" i="108"/>
  <c r="D170" i="108"/>
  <c r="D169" i="108"/>
  <c r="D168" i="108"/>
  <c r="D167" i="108"/>
  <c r="D165" i="108"/>
  <c r="D164" i="108"/>
  <c r="D163" i="108"/>
  <c r="D162" i="108"/>
  <c r="D161" i="108"/>
  <c r="D160" i="108"/>
  <c r="D159" i="108"/>
  <c r="D158" i="108"/>
  <c r="D157" i="108"/>
  <c r="D155" i="108"/>
  <c r="D154" i="108"/>
  <c r="D153" i="108"/>
  <c r="D152" i="108"/>
  <c r="D151" i="108"/>
  <c r="D150" i="108"/>
  <c r="D149" i="108"/>
  <c r="D148" i="108"/>
  <c r="D147" i="108"/>
  <c r="D146" i="108"/>
  <c r="D145" i="108"/>
  <c r="D144" i="108"/>
  <c r="D143" i="108"/>
  <c r="D142" i="108"/>
  <c r="D141" i="108"/>
  <c r="D140" i="108"/>
  <c r="D139" i="108"/>
  <c r="D138" i="108"/>
  <c r="D137" i="108"/>
  <c r="D136" i="108"/>
  <c r="D135" i="108"/>
  <c r="D134" i="108"/>
  <c r="D133" i="108"/>
  <c r="D132" i="108"/>
  <c r="D131" i="108"/>
  <c r="D130" i="108"/>
  <c r="D129" i="108"/>
  <c r="D128" i="108"/>
  <c r="D127" i="108"/>
  <c r="D126" i="108"/>
  <c r="D125" i="108"/>
  <c r="D124" i="108"/>
  <c r="C19" i="106" l="1"/>
  <c r="C16" i="106"/>
  <c r="C12" i="106"/>
  <c r="C11" i="106"/>
  <c r="C8" i="106"/>
  <c r="C16" i="105"/>
  <c r="C8" i="105"/>
  <c r="C21" i="105" s="1"/>
  <c r="D136" i="104"/>
  <c r="D134" i="104"/>
  <c r="D124" i="104"/>
  <c r="C124" i="104"/>
  <c r="D116" i="104"/>
  <c r="D114" i="104"/>
  <c r="D112" i="104"/>
  <c r="D106" i="104"/>
  <c r="D103" i="104"/>
  <c r="C103" i="104"/>
  <c r="D102" i="104"/>
  <c r="D101" i="104" s="1"/>
  <c r="C102" i="104"/>
  <c r="C101" i="104" s="1"/>
  <c r="D99" i="104"/>
  <c r="C99" i="104"/>
  <c r="D93" i="104"/>
  <c r="C93" i="104"/>
  <c r="C49" i="104" s="1"/>
  <c r="D91" i="104"/>
  <c r="D90" i="104"/>
  <c r="D81" i="104"/>
  <c r="D75" i="104"/>
  <c r="D72" i="104"/>
  <c r="D63" i="104"/>
  <c r="D62" i="104" s="1"/>
  <c r="D49" i="104" s="1"/>
  <c r="D138" i="104" s="1"/>
  <c r="C63" i="104"/>
  <c r="C62" i="104"/>
  <c r="D50" i="104"/>
  <c r="C50" i="104"/>
  <c r="D38" i="104"/>
  <c r="C38" i="104"/>
  <c r="D29" i="104"/>
  <c r="C29" i="104"/>
  <c r="D21" i="104"/>
  <c r="C21" i="104"/>
  <c r="C44" i="104" s="1"/>
  <c r="D16" i="104"/>
  <c r="C16" i="104"/>
  <c r="C127" i="102"/>
  <c r="G119" i="102"/>
  <c r="D117" i="102"/>
  <c r="G112" i="102"/>
  <c r="G111" i="102"/>
  <c r="G110" i="102"/>
  <c r="F110" i="102"/>
  <c r="E110" i="102"/>
  <c r="D110" i="102"/>
  <c r="C110" i="102"/>
  <c r="C82" i="102"/>
  <c r="E76" i="102"/>
  <c r="C76" i="102"/>
  <c r="E64" i="102"/>
  <c r="D64" i="102"/>
  <c r="C64" i="102"/>
  <c r="E56" i="102"/>
  <c r="D56" i="102"/>
  <c r="C32" i="106" s="1"/>
  <c r="C31" i="106" s="1"/>
  <c r="C56" i="102"/>
  <c r="D24" i="102"/>
  <c r="D23" i="102"/>
  <c r="E21" i="102"/>
  <c r="D20" i="102"/>
  <c r="D14" i="102"/>
  <c r="E14" i="102" s="1"/>
  <c r="F14" i="102" s="1"/>
  <c r="G14" i="102" s="1"/>
  <c r="C211" i="101"/>
  <c r="C210" i="101"/>
  <c r="C200" i="101"/>
  <c r="C194" i="101"/>
  <c r="D199" i="101" s="1"/>
  <c r="C191" i="101"/>
  <c r="D192" i="101" s="1"/>
  <c r="C182" i="101"/>
  <c r="D189" i="101" s="1"/>
  <c r="C178" i="101"/>
  <c r="D179" i="101" s="1"/>
  <c r="C176" i="101"/>
  <c r="D176" i="101" s="1"/>
  <c r="C173" i="101"/>
  <c r="D173" i="101" s="1"/>
  <c r="C170" i="101"/>
  <c r="D170" i="101" s="1"/>
  <c r="C167" i="101"/>
  <c r="D167" i="101" s="1"/>
  <c r="C163" i="101"/>
  <c r="C160" i="101"/>
  <c r="C157" i="101"/>
  <c r="C153" i="101"/>
  <c r="C147" i="101"/>
  <c r="C145" i="101"/>
  <c r="D145" i="101" s="1"/>
  <c r="C142" i="101"/>
  <c r="D142" i="101" s="1"/>
  <c r="C138" i="101"/>
  <c r="C133" i="101"/>
  <c r="C130" i="101"/>
  <c r="D129" i="101"/>
  <c r="C127" i="101"/>
  <c r="C124" i="101"/>
  <c r="C113" i="101"/>
  <c r="D113" i="101" s="1"/>
  <c r="C103" i="101"/>
  <c r="D103" i="101" s="1"/>
  <c r="C96" i="101"/>
  <c r="C83" i="101"/>
  <c r="C81" i="101"/>
  <c r="D81" i="101" s="1"/>
  <c r="C79" i="101"/>
  <c r="C73" i="101"/>
  <c r="C70" i="101"/>
  <c r="D68" i="101"/>
  <c r="C64" i="101"/>
  <c r="C58" i="101"/>
  <c r="D62" i="101" s="1"/>
  <c r="C48" i="101"/>
  <c r="C39" i="101"/>
  <c r="D44" i="101" s="1"/>
  <c r="E37" i="101"/>
  <c r="C36" i="101"/>
  <c r="C30" i="101"/>
  <c r="D35" i="101" s="1"/>
  <c r="C27" i="101"/>
  <c r="D28" i="101" s="1"/>
  <c r="C21" i="101"/>
  <c r="D20" i="101"/>
  <c r="D19" i="101"/>
  <c r="D18" i="101"/>
  <c r="D17" i="101"/>
  <c r="D16" i="101"/>
  <c r="D15" i="101"/>
  <c r="D14" i="101"/>
  <c r="D13" i="101"/>
  <c r="D12" i="101"/>
  <c r="C11" i="101"/>
  <c r="D11" i="101" s="1"/>
  <c r="D44" i="104" l="1"/>
  <c r="D212" i="101"/>
  <c r="D211" i="101"/>
  <c r="D206" i="101"/>
  <c r="D209" i="101"/>
  <c r="D208" i="101"/>
  <c r="D205" i="101"/>
  <c r="D204" i="101"/>
  <c r="D201" i="101"/>
  <c r="D200" i="101"/>
  <c r="D164" i="101"/>
  <c r="D163" i="101"/>
  <c r="D161" i="101"/>
  <c r="D160" i="101"/>
  <c r="D158" i="101"/>
  <c r="D157" i="101"/>
  <c r="D155" i="101"/>
  <c r="D154" i="101"/>
  <c r="D153" i="101"/>
  <c r="D152" i="101"/>
  <c r="D151" i="101"/>
  <c r="D147" i="101"/>
  <c r="D139" i="101"/>
  <c r="D138" i="101"/>
  <c r="D136" i="101"/>
  <c r="D135" i="101"/>
  <c r="D134" i="101"/>
  <c r="D130" i="101"/>
  <c r="D132" i="101"/>
  <c r="D131" i="101"/>
  <c r="C123" i="101"/>
  <c r="D127" i="101"/>
  <c r="D128" i="101"/>
  <c r="D124" i="101"/>
  <c r="D125" i="101"/>
  <c r="D126" i="101"/>
  <c r="C95" i="101"/>
  <c r="D96" i="101"/>
  <c r="D88" i="101"/>
  <c r="D87" i="101"/>
  <c r="D83" i="101"/>
  <c r="D79" i="101"/>
  <c r="D80" i="101"/>
  <c r="D75" i="101"/>
  <c r="D78" i="101"/>
  <c r="D77" i="101"/>
  <c r="D74" i="101"/>
  <c r="D73" i="101"/>
  <c r="D72" i="101"/>
  <c r="D71" i="101"/>
  <c r="D70" i="101"/>
  <c r="D65" i="101"/>
  <c r="D64" i="101"/>
  <c r="D55" i="101"/>
  <c r="D54" i="101"/>
  <c r="D53" i="101"/>
  <c r="D50" i="101"/>
  <c r="D49" i="101"/>
  <c r="D38" i="101"/>
  <c r="D37" i="101"/>
  <c r="D36" i="101"/>
  <c r="D25" i="101"/>
  <c r="D23" i="101"/>
  <c r="C138" i="104"/>
  <c r="C40" i="106"/>
  <c r="D24" i="101"/>
  <c r="D27" i="101"/>
  <c r="D34" i="101"/>
  <c r="D43" i="101"/>
  <c r="D22" i="101"/>
  <c r="D26" i="101"/>
  <c r="D29" i="101"/>
  <c r="D32" i="101"/>
  <c r="D41" i="101"/>
  <c r="D45" i="101"/>
  <c r="D48" i="101"/>
  <c r="D52" i="101"/>
  <c r="D56" i="101"/>
  <c r="D59" i="101"/>
  <c r="D63" i="101"/>
  <c r="D66" i="101"/>
  <c r="D76" i="101"/>
  <c r="D82" i="101"/>
  <c r="D85" i="101"/>
  <c r="D89" i="101"/>
  <c r="D133" i="101"/>
  <c r="D137" i="101"/>
  <c r="D140" i="101"/>
  <c r="D143" i="101"/>
  <c r="D146" i="101"/>
  <c r="D149" i="101"/>
  <c r="C156" i="101"/>
  <c r="D159" i="101"/>
  <c r="D162" i="101"/>
  <c r="D165" i="101"/>
  <c r="D168" i="101"/>
  <c r="D171" i="101"/>
  <c r="D174" i="101"/>
  <c r="D177" i="101"/>
  <c r="D180" i="101"/>
  <c r="D183" i="101"/>
  <c r="D190" i="101"/>
  <c r="D193" i="101"/>
  <c r="D196" i="101"/>
  <c r="D203" i="101"/>
  <c r="D207" i="101"/>
  <c r="D33" i="101"/>
  <c r="D42" i="101"/>
  <c r="D46" i="101"/>
  <c r="C57" i="101"/>
  <c r="D60" i="101"/>
  <c r="D67" i="101"/>
  <c r="D86" i="101"/>
  <c r="D90" i="101"/>
  <c r="D141" i="101"/>
  <c r="D144" i="101"/>
  <c r="D150" i="101"/>
  <c r="C166" i="101"/>
  <c r="D169" i="101"/>
  <c r="D172" i="101"/>
  <c r="D175" i="101"/>
  <c r="C181" i="101"/>
  <c r="D184" i="101"/>
  <c r="D197" i="101"/>
  <c r="D30" i="101"/>
  <c r="D39" i="101"/>
  <c r="D47" i="101"/>
  <c r="D61" i="101"/>
  <c r="D178" i="101"/>
  <c r="D188" i="101"/>
  <c r="D191" i="101"/>
  <c r="D194" i="101"/>
  <c r="D198" i="101"/>
  <c r="C10" i="101"/>
  <c r="D21" i="101"/>
  <c r="D31" i="101"/>
  <c r="D40" i="101"/>
  <c r="D51" i="101"/>
  <c r="D58" i="101"/>
  <c r="C69" i="101"/>
  <c r="D84" i="101"/>
  <c r="D148" i="101"/>
  <c r="D182" i="101"/>
  <c r="D195" i="101"/>
  <c r="D202" i="101"/>
  <c r="C94" i="101" l="1"/>
  <c r="C9" i="101"/>
  <c r="C31" i="99"/>
  <c r="C8" i="99"/>
  <c r="C16" i="98"/>
  <c r="C8" i="98"/>
  <c r="C21" i="98" s="1"/>
  <c r="D14" i="95"/>
  <c r="E14" i="95" s="1"/>
  <c r="F14" i="95" s="1"/>
  <c r="G14" i="95" s="1"/>
  <c r="C40" i="99" l="1"/>
  <c r="C31" i="92"/>
  <c r="C12" i="92"/>
  <c r="C8" i="92"/>
  <c r="C40" i="92" s="1"/>
  <c r="C16" i="91"/>
  <c r="C8" i="91"/>
  <c r="C21" i="91" s="1"/>
  <c r="C148" i="90"/>
  <c r="D125" i="90"/>
  <c r="C125" i="90"/>
  <c r="D123" i="90"/>
  <c r="C123" i="90"/>
  <c r="D114" i="90"/>
  <c r="C114" i="90"/>
  <c r="C109" i="90" s="1"/>
  <c r="C108" i="90" s="1"/>
  <c r="C95" i="90" s="1"/>
  <c r="C193" i="90" s="1"/>
  <c r="D109" i="90"/>
  <c r="D108" i="90" s="1"/>
  <c r="D95" i="90" s="1"/>
  <c r="D193" i="90" s="1"/>
  <c r="D77" i="90"/>
  <c r="C77" i="90"/>
  <c r="D69" i="90"/>
  <c r="C69" i="90"/>
  <c r="D65" i="90"/>
  <c r="D64" i="90" s="1"/>
  <c r="D90" i="90" s="1"/>
  <c r="C65" i="90"/>
  <c r="D21" i="90"/>
  <c r="C21" i="90"/>
  <c r="D9" i="90"/>
  <c r="D51" i="90" s="1"/>
  <c r="C9" i="90"/>
  <c r="C51" i="90" s="1"/>
  <c r="C18" i="89"/>
  <c r="C9" i="89"/>
  <c r="C422" i="88"/>
  <c r="D378" i="88"/>
  <c r="D377" i="88"/>
  <c r="D376" i="88"/>
  <c r="D372" i="88"/>
  <c r="D371" i="88"/>
  <c r="D370" i="88"/>
  <c r="D369" i="88"/>
  <c r="D366" i="88"/>
  <c r="G365" i="88"/>
  <c r="G364" i="88"/>
  <c r="G363" i="88"/>
  <c r="G362" i="88"/>
  <c r="G361" i="88"/>
  <c r="G360" i="88"/>
  <c r="G359" i="88"/>
  <c r="G358" i="88"/>
  <c r="G357" i="88"/>
  <c r="G356" i="88"/>
  <c r="G355" i="88"/>
  <c r="G354" i="88"/>
  <c r="G353" i="88"/>
  <c r="G352" i="88"/>
  <c r="D351" i="88"/>
  <c r="D336" i="88" s="1"/>
  <c r="G350" i="88"/>
  <c r="G349" i="88"/>
  <c r="G347" i="88"/>
  <c r="G346" i="88"/>
  <c r="G345" i="88"/>
  <c r="G344" i="88"/>
  <c r="G343" i="88"/>
  <c r="G342" i="88"/>
  <c r="G341" i="88"/>
  <c r="G340" i="88"/>
  <c r="G339" i="88"/>
  <c r="G338" i="88"/>
  <c r="G337" i="88"/>
  <c r="G336" i="88"/>
  <c r="F336" i="88"/>
  <c r="E336" i="88"/>
  <c r="C336" i="88"/>
  <c r="D334" i="88"/>
  <c r="D333" i="88"/>
  <c r="D332" i="88"/>
  <c r="D331" i="88"/>
  <c r="D330" i="88"/>
  <c r="D329" i="88"/>
  <c r="D328" i="88"/>
  <c r="D327" i="88"/>
  <c r="D326" i="88"/>
  <c r="D325" i="88"/>
  <c r="D324" i="88"/>
  <c r="D323" i="88"/>
  <c r="D322" i="88"/>
  <c r="D321" i="88"/>
  <c r="G320" i="88"/>
  <c r="F320" i="88"/>
  <c r="E320" i="88"/>
  <c r="C320" i="88"/>
  <c r="D315" i="88"/>
  <c r="D314" i="88"/>
  <c r="G313" i="88"/>
  <c r="D312" i="88"/>
  <c r="D311" i="88"/>
  <c r="D310" i="88"/>
  <c r="D309" i="88"/>
  <c r="G308" i="88"/>
  <c r="G307" i="88"/>
  <c r="G304" i="88"/>
  <c r="D303" i="88"/>
  <c r="G302" i="88"/>
  <c r="E287" i="88"/>
  <c r="E264" i="88" s="1"/>
  <c r="G283" i="88"/>
  <c r="D275" i="88"/>
  <c r="G270" i="88"/>
  <c r="D267" i="88"/>
  <c r="D264" i="88" s="1"/>
  <c r="G266" i="88"/>
  <c r="G265" i="88"/>
  <c r="G264" i="88" s="1"/>
  <c r="F264" i="88"/>
  <c r="C264" i="88"/>
  <c r="D263" i="88"/>
  <c r="G260" i="88"/>
  <c r="F260" i="88"/>
  <c r="E260" i="88"/>
  <c r="D260" i="88"/>
  <c r="C260" i="88"/>
  <c r="C259" i="88"/>
  <c r="C232" i="88"/>
  <c r="C229" i="88"/>
  <c r="E223" i="88"/>
  <c r="D223" i="88"/>
  <c r="D222" i="88" s="1"/>
  <c r="C223" i="88"/>
  <c r="E222" i="88"/>
  <c r="C222" i="88"/>
  <c r="C216" i="88"/>
  <c r="E212" i="88"/>
  <c r="D212" i="88"/>
  <c r="C212" i="88"/>
  <c r="E209" i="88"/>
  <c r="D209" i="88"/>
  <c r="C209" i="88"/>
  <c r="E204" i="88"/>
  <c r="D204" i="88"/>
  <c r="C204" i="88"/>
  <c r="E199" i="88"/>
  <c r="D199" i="88"/>
  <c r="D198" i="88" s="1"/>
  <c r="C199" i="88"/>
  <c r="E198" i="88"/>
  <c r="C198" i="88"/>
  <c r="D150" i="88"/>
  <c r="G144" i="88"/>
  <c r="G98" i="88" s="1"/>
  <c r="F98" i="88"/>
  <c r="E98" i="88"/>
  <c r="D98" i="88"/>
  <c r="C98" i="88"/>
  <c r="D46" i="88"/>
  <c r="D36" i="88" s="1"/>
  <c r="D45" i="88"/>
  <c r="G36" i="88"/>
  <c r="F36" i="88"/>
  <c r="E36" i="88"/>
  <c r="C36" i="88"/>
  <c r="G30" i="88"/>
  <c r="F30" i="88"/>
  <c r="E30" i="88"/>
  <c r="D30" i="88"/>
  <c r="C30" i="88"/>
  <c r="G15" i="88"/>
  <c r="F15" i="88"/>
  <c r="E15" i="88"/>
  <c r="D15" i="88"/>
  <c r="C15" i="88"/>
  <c r="D14" i="88"/>
  <c r="E14" i="88" s="1"/>
  <c r="F14" i="88" s="1"/>
  <c r="G14" i="88" s="1"/>
  <c r="C299" i="87"/>
  <c r="C297" i="87"/>
  <c r="C288" i="87"/>
  <c r="C282" i="87"/>
  <c r="D299" i="87" s="1"/>
  <c r="D247" i="87"/>
  <c r="D246" i="87"/>
  <c r="D244" i="87"/>
  <c r="D243" i="87"/>
  <c r="D242" i="87"/>
  <c r="D241" i="87"/>
  <c r="D240" i="87"/>
  <c r="D239" i="87"/>
  <c r="D238" i="87"/>
  <c r="D237" i="87"/>
  <c r="D236" i="87"/>
  <c r="D235" i="87"/>
  <c r="D234" i="87"/>
  <c r="D233" i="87"/>
  <c r="D232" i="87"/>
  <c r="D231" i="87"/>
  <c r="D230" i="87"/>
  <c r="D229" i="87"/>
  <c r="D228" i="87"/>
  <c r="D227" i="87"/>
  <c r="D226" i="87"/>
  <c r="C219" i="87"/>
  <c r="D214" i="87"/>
  <c r="D213" i="87"/>
  <c r="C212" i="87"/>
  <c r="D211" i="87"/>
  <c r="D210" i="87"/>
  <c r="D209" i="87"/>
  <c r="D208" i="87"/>
  <c r="C207" i="87"/>
  <c r="D206" i="87"/>
  <c r="D204" i="87"/>
  <c r="D203" i="87"/>
  <c r="D202" i="87"/>
  <c r="C201" i="87"/>
  <c r="D199" i="87"/>
  <c r="D197" i="87"/>
  <c r="D196" i="87"/>
  <c r="D195" i="87"/>
  <c r="D194" i="87"/>
  <c r="C193" i="87"/>
  <c r="D192" i="87"/>
  <c r="D191" i="87"/>
  <c r="D190" i="87"/>
  <c r="C189" i="87"/>
  <c r="D188" i="87"/>
  <c r="D187" i="87"/>
  <c r="D186" i="87"/>
  <c r="D185" i="87"/>
  <c r="D184" i="87"/>
  <c r="D182" i="87"/>
  <c r="C181" i="87"/>
  <c r="D180" i="87"/>
  <c r="C179" i="87"/>
  <c r="D178" i="87"/>
  <c r="D177" i="87"/>
  <c r="D176" i="87"/>
  <c r="D175" i="87"/>
  <c r="D174" i="87"/>
  <c r="D173" i="87"/>
  <c r="C172" i="87"/>
  <c r="D170" i="87"/>
  <c r="D169" i="87"/>
  <c r="D168" i="87"/>
  <c r="C165" i="87"/>
  <c r="D163" i="87"/>
  <c r="C162" i="87"/>
  <c r="D161" i="87"/>
  <c r="C160" i="87"/>
  <c r="D159" i="87"/>
  <c r="C158" i="87"/>
  <c r="D157" i="87"/>
  <c r="D156" i="87"/>
  <c r="C154" i="87"/>
  <c r="C150" i="87"/>
  <c r="C144" i="87"/>
  <c r="C141" i="87"/>
  <c r="C133" i="87"/>
  <c r="C129" i="87"/>
  <c r="C124" i="87"/>
  <c r="C121" i="87"/>
  <c r="C119" i="87"/>
  <c r="C118" i="87" s="1"/>
  <c r="C105" i="87"/>
  <c r="D105" i="87" s="1"/>
  <c r="C103" i="87"/>
  <c r="D103" i="87" s="1"/>
  <c r="C101" i="87"/>
  <c r="D101" i="87" s="1"/>
  <c r="C96" i="87"/>
  <c r="D95" i="87"/>
  <c r="C92" i="87"/>
  <c r="D92" i="87" s="1"/>
  <c r="C87" i="87"/>
  <c r="C85" i="87"/>
  <c r="C84" i="87"/>
  <c r="C78" i="87"/>
  <c r="D78" i="87" s="1"/>
  <c r="C77" i="87"/>
  <c r="C51" i="87"/>
  <c r="D51" i="87" s="1"/>
  <c r="C48" i="87"/>
  <c r="C39" i="87"/>
  <c r="C36" i="87"/>
  <c r="C30" i="87"/>
  <c r="D33" i="87" s="1"/>
  <c r="C27" i="87"/>
  <c r="D29" i="87" s="1"/>
  <c r="C21" i="87"/>
  <c r="D20" i="87"/>
  <c r="D19" i="87"/>
  <c r="D18" i="87"/>
  <c r="D17" i="87"/>
  <c r="D16" i="87"/>
  <c r="D15" i="87"/>
  <c r="D14" i="87"/>
  <c r="D13" i="87"/>
  <c r="D12" i="87"/>
  <c r="C11" i="87"/>
  <c r="D11" i="87" s="1"/>
  <c r="C10" i="87"/>
  <c r="C9" i="87" s="1"/>
  <c r="C64" i="90" l="1"/>
  <c r="C90" i="90" s="1"/>
  <c r="D87" i="87"/>
  <c r="D96" i="87"/>
  <c r="D85" i="87"/>
  <c r="D320" i="88"/>
  <c r="D259" i="88" s="1"/>
  <c r="E259" i="88"/>
  <c r="G259" i="88"/>
  <c r="F259" i="88"/>
  <c r="D110" i="87"/>
  <c r="D97" i="87"/>
  <c r="D94" i="87"/>
  <c r="D90" i="87"/>
  <c r="D84" i="87"/>
  <c r="D82" i="87"/>
  <c r="D48" i="87"/>
  <c r="D79" i="87"/>
  <c r="D73" i="87"/>
  <c r="D50" i="87"/>
  <c r="D83" i="87"/>
  <c r="D81" i="87"/>
  <c r="D75" i="87"/>
  <c r="D46" i="87"/>
  <c r="D43" i="87"/>
  <c r="D39" i="87"/>
  <c r="D47" i="87"/>
  <c r="D45" i="87"/>
  <c r="D44" i="87"/>
  <c r="D41" i="87"/>
  <c r="D40" i="87"/>
  <c r="D36" i="87"/>
  <c r="D38" i="87"/>
  <c r="D37" i="87"/>
  <c r="D26" i="87"/>
  <c r="D25" i="87"/>
  <c r="D23" i="87"/>
  <c r="D21" i="87"/>
  <c r="D141" i="87"/>
  <c r="D129" i="87"/>
  <c r="D121" i="87"/>
  <c r="D118" i="87"/>
  <c r="D133" i="87"/>
  <c r="D124" i="87"/>
  <c r="D119" i="87"/>
  <c r="D77" i="87"/>
  <c r="D10" i="87"/>
  <c r="D24" i="87"/>
  <c r="D27" i="87"/>
  <c r="D30" i="87"/>
  <c r="D34" i="87"/>
  <c r="D74" i="87"/>
  <c r="D80" i="87"/>
  <c r="D98" i="87"/>
  <c r="D104" i="87"/>
  <c r="D107" i="87"/>
  <c r="D111" i="87"/>
  <c r="C143" i="87"/>
  <c r="C171" i="87"/>
  <c r="D212" i="87" s="1"/>
  <c r="D28" i="87"/>
  <c r="D99" i="87"/>
  <c r="D102" i="87"/>
  <c r="D108" i="87"/>
  <c r="D112" i="87"/>
  <c r="D283" i="87"/>
  <c r="D297" i="87"/>
  <c r="D31" i="87"/>
  <c r="D35" i="87"/>
  <c r="D22" i="87"/>
  <c r="D32" i="87"/>
  <c r="D42" i="87"/>
  <c r="D49" i="87"/>
  <c r="D72" i="87"/>
  <c r="D76" i="87"/>
  <c r="D89" i="87"/>
  <c r="D93" i="87"/>
  <c r="D100" i="87"/>
  <c r="D109" i="87"/>
  <c r="D106" i="87"/>
  <c r="D288" i="87"/>
  <c r="D193" i="87" l="1"/>
  <c r="D179" i="87"/>
  <c r="D172" i="87"/>
  <c r="D171" i="87"/>
  <c r="D9" i="87"/>
  <c r="D189" i="87"/>
  <c r="D219" i="87"/>
  <c r="D158" i="87"/>
  <c r="D154" i="87"/>
  <c r="D144" i="87"/>
  <c r="D162" i="87"/>
  <c r="D150" i="87"/>
  <c r="D143" i="87"/>
  <c r="D181" i="87"/>
  <c r="D165" i="87"/>
  <c r="D207" i="87"/>
  <c r="D160" i="87"/>
  <c r="C117" i="87"/>
  <c r="D201" i="87"/>
  <c r="C116" i="87" l="1"/>
  <c r="D117" i="87" s="1"/>
  <c r="D224" i="87" l="1"/>
  <c r="D267" i="87"/>
  <c r="D257" i="87"/>
  <c r="D282" i="87"/>
  <c r="D116" i="87" l="1"/>
  <c r="C31" i="85"/>
  <c r="C8" i="85"/>
  <c r="C40" i="85" s="1"/>
  <c r="C16" i="84"/>
  <c r="C8" i="84"/>
  <c r="C21" i="84" s="1"/>
  <c r="C63" i="83"/>
  <c r="C62" i="83" s="1"/>
  <c r="C49" i="83" s="1"/>
  <c r="C138" i="83" s="1"/>
  <c r="D49" i="83"/>
  <c r="D138" i="83" s="1"/>
  <c r="D14" i="81"/>
  <c r="E14" i="81" s="1"/>
  <c r="F14" i="81" s="1"/>
  <c r="G14" i="81" s="1"/>
  <c r="C31" i="78" l="1"/>
  <c r="C8" i="78"/>
  <c r="C40" i="78" s="1"/>
  <c r="C16" i="77"/>
  <c r="C8" i="77"/>
  <c r="C21" i="77" s="1"/>
  <c r="D63" i="76"/>
  <c r="D62" i="76" s="1"/>
  <c r="D49" i="76" s="1"/>
  <c r="D138" i="76" s="1"/>
  <c r="C63" i="76"/>
  <c r="C62" i="76"/>
  <c r="C49" i="76" s="1"/>
  <c r="C138" i="76" s="1"/>
  <c r="C44" i="76"/>
  <c r="D29" i="76"/>
  <c r="D44" i="76" s="1"/>
  <c r="D16" i="76"/>
  <c r="C16" i="76"/>
  <c r="D14" i="74"/>
  <c r="E14" i="74" s="1"/>
  <c r="F14" i="74" s="1"/>
  <c r="G14" i="74" s="1"/>
  <c r="D212" i="73"/>
  <c r="D211" i="73"/>
  <c r="D209" i="73"/>
  <c r="D208" i="73"/>
  <c r="D207" i="73"/>
  <c r="D206" i="73"/>
  <c r="D205" i="73"/>
  <c r="D204" i="73"/>
  <c r="D203" i="73"/>
  <c r="D202" i="73"/>
  <c r="D201" i="73"/>
  <c r="D200" i="73"/>
  <c r="D199" i="73"/>
  <c r="D198" i="73"/>
  <c r="D197" i="73"/>
  <c r="D196" i="73"/>
  <c r="D195" i="73"/>
  <c r="D194" i="73"/>
  <c r="D193" i="73"/>
  <c r="D192" i="73"/>
  <c r="D191" i="73"/>
  <c r="C182" i="73"/>
  <c r="D190" i="73" s="1"/>
  <c r="D180" i="73"/>
  <c r="D179" i="73"/>
  <c r="D178" i="73"/>
  <c r="D177" i="73"/>
  <c r="D176" i="73"/>
  <c r="D175" i="73"/>
  <c r="D174" i="73"/>
  <c r="D173" i="73"/>
  <c r="D172" i="73"/>
  <c r="D171" i="73"/>
  <c r="D170" i="73"/>
  <c r="D169" i="73"/>
  <c r="D168" i="73"/>
  <c r="D167" i="73"/>
  <c r="D165" i="73"/>
  <c r="D164" i="73"/>
  <c r="D163" i="73"/>
  <c r="D162" i="73"/>
  <c r="D161" i="73"/>
  <c r="D160" i="73"/>
  <c r="D159" i="73"/>
  <c r="D158" i="73"/>
  <c r="D157" i="73"/>
  <c r="D155" i="73"/>
  <c r="D154" i="73"/>
  <c r="D153" i="73"/>
  <c r="D152" i="73"/>
  <c r="D151" i="73"/>
  <c r="D150" i="73"/>
  <c r="D149" i="73"/>
  <c r="D148" i="73"/>
  <c r="D147" i="73"/>
  <c r="D146" i="73"/>
  <c r="D145" i="73"/>
  <c r="D144" i="73"/>
  <c r="D143" i="73"/>
  <c r="D142" i="73"/>
  <c r="D141" i="73"/>
  <c r="D140" i="73"/>
  <c r="D139" i="73"/>
  <c r="D138" i="73"/>
  <c r="C133" i="73"/>
  <c r="D133" i="73" s="1"/>
  <c r="D132" i="73"/>
  <c r="D131" i="73"/>
  <c r="D130" i="73"/>
  <c r="D129" i="73"/>
  <c r="D128" i="73"/>
  <c r="D127" i="73"/>
  <c r="D126" i="73"/>
  <c r="D125" i="73"/>
  <c r="D124" i="73"/>
  <c r="C113" i="73"/>
  <c r="C103" i="73"/>
  <c r="D103" i="73" s="1"/>
  <c r="C96" i="73"/>
  <c r="D102" i="73" s="1"/>
  <c r="C83" i="73"/>
  <c r="D82" i="73"/>
  <c r="D81" i="73"/>
  <c r="D80" i="73"/>
  <c r="D79" i="73"/>
  <c r="D78" i="73"/>
  <c r="D77" i="73"/>
  <c r="D76" i="73"/>
  <c r="D75" i="73"/>
  <c r="D74" i="73"/>
  <c r="D73" i="73"/>
  <c r="D72" i="73"/>
  <c r="D71" i="73"/>
  <c r="D70" i="73"/>
  <c r="C64" i="73"/>
  <c r="D63" i="73"/>
  <c r="D62" i="73"/>
  <c r="D61" i="73"/>
  <c r="D60" i="73"/>
  <c r="D59" i="73"/>
  <c r="D58" i="73"/>
  <c r="D56" i="73"/>
  <c r="D55" i="73"/>
  <c r="D54" i="73"/>
  <c r="D53" i="73"/>
  <c r="D52" i="73"/>
  <c r="D51" i="73"/>
  <c r="D50" i="73"/>
  <c r="D49" i="73"/>
  <c r="D48" i="73"/>
  <c r="D47" i="73"/>
  <c r="D46" i="73"/>
  <c r="D45" i="73"/>
  <c r="D44" i="73"/>
  <c r="D43" i="73"/>
  <c r="D42" i="73"/>
  <c r="D41" i="73"/>
  <c r="D40" i="73"/>
  <c r="D39" i="73"/>
  <c r="C36" i="73"/>
  <c r="D38" i="73" s="1"/>
  <c r="D35" i="73"/>
  <c r="D34" i="73"/>
  <c r="D33" i="73"/>
  <c r="D32" i="73"/>
  <c r="D31" i="73"/>
  <c r="D30" i="73"/>
  <c r="D29" i="73"/>
  <c r="D28" i="73"/>
  <c r="D27" i="73"/>
  <c r="D26" i="73"/>
  <c r="D25" i="73"/>
  <c r="D24" i="73"/>
  <c r="D23" i="73"/>
  <c r="D22" i="73"/>
  <c r="D21" i="73"/>
  <c r="D20" i="73"/>
  <c r="D19" i="73"/>
  <c r="D18" i="73"/>
  <c r="D17" i="73"/>
  <c r="D16" i="73"/>
  <c r="D15" i="73"/>
  <c r="D14" i="73"/>
  <c r="D13" i="73"/>
  <c r="D12" i="73"/>
  <c r="D11" i="73"/>
  <c r="D120" i="73" l="1"/>
  <c r="D122" i="73"/>
  <c r="D121" i="73"/>
  <c r="D118" i="73"/>
  <c r="D117" i="73"/>
  <c r="D114" i="73"/>
  <c r="D113" i="73"/>
  <c r="D86" i="73"/>
  <c r="D89" i="73"/>
  <c r="D85" i="73"/>
  <c r="D65" i="73"/>
  <c r="D66" i="73"/>
  <c r="D99" i="73"/>
  <c r="D110" i="73"/>
  <c r="D67" i="73"/>
  <c r="D90" i="73"/>
  <c r="D96" i="73"/>
  <c r="D107" i="73"/>
  <c r="C10" i="73"/>
  <c r="D37" i="73"/>
  <c r="C57" i="73"/>
  <c r="D64" i="73"/>
  <c r="D68" i="73"/>
  <c r="D83" i="73"/>
  <c r="D87" i="73"/>
  <c r="D97" i="73"/>
  <c r="D101" i="73"/>
  <c r="D104" i="73"/>
  <c r="D108" i="73"/>
  <c r="D112" i="73"/>
  <c r="D115" i="73"/>
  <c r="D119" i="73"/>
  <c r="C123" i="73"/>
  <c r="D134" i="73"/>
  <c r="D183" i="73"/>
  <c r="D187" i="73"/>
  <c r="D185" i="73"/>
  <c r="D189" i="73"/>
  <c r="D36" i="73"/>
  <c r="D100" i="73"/>
  <c r="D111" i="73"/>
  <c r="D137" i="73"/>
  <c r="C69" i="73"/>
  <c r="D84" i="73"/>
  <c r="D88" i="73"/>
  <c r="C95" i="73"/>
  <c r="D98" i="73"/>
  <c r="D105" i="73"/>
  <c r="D109" i="73"/>
  <c r="D116" i="73"/>
  <c r="D135" i="73"/>
  <c r="C181" i="73"/>
  <c r="D184" i="73"/>
  <c r="D188" i="73"/>
  <c r="D106" i="73"/>
  <c r="D136" i="73"/>
  <c r="D182" i="73"/>
  <c r="D186" i="73"/>
  <c r="C9" i="73" l="1"/>
  <c r="C94" i="73"/>
  <c r="C31" i="71" l="1"/>
  <c r="C8" i="71"/>
  <c r="C40" i="71" s="1"/>
  <c r="C16" i="70"/>
  <c r="C8" i="70"/>
  <c r="C21" i="70" s="1"/>
  <c r="D14" i="67"/>
  <c r="E14" i="67" s="1"/>
  <c r="F14" i="67" s="1"/>
  <c r="G14" i="67" s="1"/>
  <c r="D212" i="66"/>
  <c r="D211" i="66"/>
  <c r="D209" i="66"/>
  <c r="D208" i="66"/>
  <c r="D207" i="66"/>
  <c r="D206" i="66"/>
  <c r="D205" i="66"/>
  <c r="D204" i="66"/>
  <c r="D203" i="66"/>
  <c r="D202" i="66"/>
  <c r="D201" i="66"/>
  <c r="D200" i="66"/>
  <c r="D199" i="66"/>
  <c r="D198" i="66"/>
  <c r="D197" i="66"/>
  <c r="D196" i="66"/>
  <c r="D195" i="66"/>
  <c r="D194" i="66"/>
  <c r="D193" i="66"/>
  <c r="D192" i="66"/>
  <c r="D191" i="66"/>
  <c r="D190" i="66"/>
  <c r="D189" i="66"/>
  <c r="D188" i="66"/>
  <c r="D187" i="66"/>
  <c r="D186" i="66"/>
  <c r="D185" i="66"/>
  <c r="D184" i="66"/>
  <c r="D183" i="66"/>
  <c r="D182" i="66"/>
  <c r="D180" i="66"/>
  <c r="D179" i="66"/>
  <c r="D178" i="66"/>
  <c r="D177" i="66"/>
  <c r="D176" i="66"/>
  <c r="D175" i="66"/>
  <c r="D174" i="66"/>
  <c r="D173" i="66"/>
  <c r="D172" i="66"/>
  <c r="D171" i="66"/>
  <c r="D170" i="66"/>
  <c r="D169" i="66"/>
  <c r="D168" i="66"/>
  <c r="D167" i="66"/>
  <c r="D165" i="66"/>
  <c r="D164" i="66"/>
  <c r="D163" i="66"/>
  <c r="D162" i="66"/>
  <c r="D161" i="66"/>
  <c r="D160" i="66"/>
  <c r="D159" i="66"/>
  <c r="D158" i="66"/>
  <c r="D157" i="66"/>
  <c r="D155" i="66"/>
  <c r="D154" i="66"/>
  <c r="D153" i="66"/>
  <c r="D152" i="66"/>
  <c r="D151" i="66"/>
  <c r="D150" i="66"/>
  <c r="D149" i="66"/>
  <c r="D148" i="66"/>
  <c r="D147" i="66"/>
  <c r="D146" i="66"/>
  <c r="D145" i="66"/>
  <c r="D144" i="66"/>
  <c r="D143" i="66"/>
  <c r="D142" i="66"/>
  <c r="D141" i="66"/>
  <c r="D140" i="66"/>
  <c r="D139" i="66"/>
  <c r="D138" i="66"/>
  <c r="D137" i="66"/>
  <c r="D136" i="66"/>
  <c r="D135" i="66"/>
  <c r="D134" i="66"/>
  <c r="D133" i="66"/>
  <c r="D132" i="66"/>
  <c r="D131" i="66"/>
  <c r="D130" i="66"/>
  <c r="D129" i="66"/>
  <c r="D128" i="66"/>
  <c r="D127" i="66"/>
  <c r="D126" i="66"/>
  <c r="D125" i="66"/>
  <c r="D124" i="66"/>
  <c r="D122" i="66"/>
  <c r="D121" i="66"/>
  <c r="D120" i="66"/>
  <c r="D119" i="66"/>
  <c r="D118" i="66"/>
  <c r="D117" i="66"/>
  <c r="D116" i="66"/>
  <c r="D115" i="66"/>
  <c r="D114" i="66"/>
  <c r="D113" i="66"/>
  <c r="D112" i="66"/>
  <c r="D111" i="66"/>
  <c r="D110" i="66"/>
  <c r="D109" i="66"/>
  <c r="D108" i="66"/>
  <c r="D107" i="66"/>
  <c r="D106" i="66"/>
  <c r="D105" i="66"/>
  <c r="D104" i="66"/>
  <c r="D103" i="66"/>
  <c r="D102" i="66"/>
  <c r="D101" i="66"/>
  <c r="D100" i="66"/>
  <c r="D99" i="66"/>
  <c r="D98" i="66"/>
  <c r="D97" i="66"/>
  <c r="D96" i="66"/>
  <c r="D90" i="66"/>
  <c r="D89" i="66"/>
  <c r="D88" i="66"/>
  <c r="D87" i="66"/>
  <c r="D86" i="66"/>
  <c r="D85" i="66"/>
  <c r="D84" i="66"/>
  <c r="D83" i="66"/>
  <c r="D82" i="66"/>
  <c r="D81" i="66"/>
  <c r="D80" i="66"/>
  <c r="D79" i="66"/>
  <c r="D78" i="66"/>
  <c r="D77" i="66"/>
  <c r="D76" i="66"/>
  <c r="D75" i="66"/>
  <c r="D74" i="66"/>
  <c r="D73" i="66"/>
  <c r="D72" i="66"/>
  <c r="D71" i="66"/>
  <c r="D70" i="66"/>
  <c r="D68" i="66"/>
  <c r="D67" i="66"/>
  <c r="D66" i="66"/>
  <c r="D65" i="66"/>
  <c r="D64" i="66"/>
  <c r="D63" i="66"/>
  <c r="D62" i="66"/>
  <c r="D61" i="66"/>
  <c r="D60" i="66"/>
  <c r="D59" i="66"/>
  <c r="D58" i="66"/>
  <c r="D56" i="66"/>
  <c r="D55" i="66"/>
  <c r="D54" i="66"/>
  <c r="D53" i="66"/>
  <c r="D52" i="66"/>
  <c r="D51" i="66"/>
  <c r="D50" i="66"/>
  <c r="D49" i="66"/>
  <c r="D48" i="66"/>
  <c r="D47" i="66"/>
  <c r="D46" i="66"/>
  <c r="D45" i="66"/>
  <c r="D44" i="66"/>
  <c r="D43" i="66"/>
  <c r="D42" i="66"/>
  <c r="D41" i="66"/>
  <c r="D40" i="66"/>
  <c r="D39" i="66"/>
  <c r="D38" i="66"/>
  <c r="D37" i="66"/>
  <c r="D36" i="66"/>
  <c r="D35" i="66"/>
  <c r="D34" i="66"/>
  <c r="D33" i="66"/>
  <c r="D32" i="66"/>
  <c r="D31" i="66"/>
  <c r="D30" i="66"/>
  <c r="D29" i="66"/>
  <c r="D28" i="66"/>
  <c r="D27" i="66"/>
  <c r="D26" i="66"/>
  <c r="D25" i="66"/>
  <c r="D24" i="66"/>
  <c r="D23" i="66"/>
  <c r="D22" i="66"/>
  <c r="D21" i="66"/>
  <c r="D20" i="66"/>
  <c r="D19" i="66"/>
  <c r="D18" i="66"/>
  <c r="D17" i="66"/>
  <c r="D16" i="66"/>
  <c r="D15" i="66"/>
  <c r="D14" i="66"/>
  <c r="D13" i="66"/>
  <c r="D12" i="66"/>
  <c r="D11" i="66"/>
  <c r="C8" i="64" l="1"/>
  <c r="C16" i="63"/>
  <c r="C13" i="63"/>
  <c r="D124" i="62"/>
  <c r="C124" i="62"/>
  <c r="C102" i="62" s="1"/>
  <c r="C101" i="62" s="1"/>
  <c r="D116" i="62"/>
  <c r="C116" i="62"/>
  <c r="D114" i="62"/>
  <c r="C114" i="62"/>
  <c r="C103" i="62"/>
  <c r="C9" i="63" s="1"/>
  <c r="C8" i="63" s="1"/>
  <c r="C21" i="63" s="1"/>
  <c r="D102" i="62"/>
  <c r="D101" i="62" s="1"/>
  <c r="D93" i="62"/>
  <c r="C93" i="62"/>
  <c r="C70" i="62"/>
  <c r="C68" i="62"/>
  <c r="C66" i="62"/>
  <c r="C63" i="62" s="1"/>
  <c r="C62" i="62" s="1"/>
  <c r="C49" i="62" s="1"/>
  <c r="D63" i="62"/>
  <c r="D62" i="62" s="1"/>
  <c r="D49" i="62" s="1"/>
  <c r="D38" i="62"/>
  <c r="C38" i="62"/>
  <c r="D35" i="62"/>
  <c r="D30" i="62"/>
  <c r="D29" i="62" s="1"/>
  <c r="D44" i="62" s="1"/>
  <c r="C29" i="62"/>
  <c r="C44" i="62" s="1"/>
  <c r="D16" i="62"/>
  <c r="C16" i="62"/>
  <c r="C26" i="61"/>
  <c r="C22" i="61"/>
  <c r="C17" i="61"/>
  <c r="E76" i="60"/>
  <c r="D76" i="60"/>
  <c r="C76" i="60"/>
  <c r="E64" i="60"/>
  <c r="D64" i="60"/>
  <c r="C64" i="60"/>
  <c r="E56" i="60"/>
  <c r="D56" i="60"/>
  <c r="C56" i="60"/>
  <c r="D24" i="60"/>
  <c r="D212" i="59"/>
  <c r="D211" i="59"/>
  <c r="D209" i="59"/>
  <c r="D208" i="59"/>
  <c r="D207" i="59"/>
  <c r="D206" i="59"/>
  <c r="D205" i="59"/>
  <c r="D204" i="59"/>
  <c r="D203" i="59"/>
  <c r="D202" i="59"/>
  <c r="D201" i="59"/>
  <c r="D200" i="59"/>
  <c r="D199" i="59"/>
  <c r="D198" i="59"/>
  <c r="D197" i="59"/>
  <c r="D196" i="59"/>
  <c r="D195" i="59"/>
  <c r="D194" i="59"/>
  <c r="D193" i="59"/>
  <c r="D192" i="59"/>
  <c r="D191" i="59"/>
  <c r="C182" i="59"/>
  <c r="D190" i="59" s="1"/>
  <c r="D180" i="59"/>
  <c r="D179" i="59"/>
  <c r="D178" i="59"/>
  <c r="D177" i="59"/>
  <c r="D176" i="59"/>
  <c r="D175" i="59"/>
  <c r="D174" i="59"/>
  <c r="D173" i="59"/>
  <c r="D172" i="59"/>
  <c r="D171" i="59"/>
  <c r="D170" i="59"/>
  <c r="D169" i="59"/>
  <c r="D168" i="59"/>
  <c r="D167" i="59"/>
  <c r="D165" i="59"/>
  <c r="D164" i="59"/>
  <c r="D163" i="59"/>
  <c r="D162" i="59"/>
  <c r="D161" i="59"/>
  <c r="D160" i="59"/>
  <c r="D159" i="59"/>
  <c r="D158" i="59"/>
  <c r="D157" i="59"/>
  <c r="D155" i="59"/>
  <c r="D154" i="59"/>
  <c r="D153" i="59"/>
  <c r="D152" i="59"/>
  <c r="D151" i="59"/>
  <c r="D150" i="59"/>
  <c r="D149" i="59"/>
  <c r="D148" i="59"/>
  <c r="D147" i="59"/>
  <c r="D146" i="59"/>
  <c r="D145" i="59"/>
  <c r="D144" i="59"/>
  <c r="D143" i="59"/>
  <c r="D142" i="59"/>
  <c r="D141" i="59"/>
  <c r="D140" i="59"/>
  <c r="D139" i="59"/>
  <c r="D138" i="59"/>
  <c r="C133" i="59"/>
  <c r="D137" i="59" s="1"/>
  <c r="D132" i="59"/>
  <c r="D131" i="59"/>
  <c r="D130" i="59"/>
  <c r="D129" i="59"/>
  <c r="D128" i="59"/>
  <c r="D127" i="59"/>
  <c r="D126" i="59"/>
  <c r="D125" i="59"/>
  <c r="D124" i="59"/>
  <c r="C123" i="59"/>
  <c r="C119" i="59"/>
  <c r="C115" i="59"/>
  <c r="C103" i="59"/>
  <c r="D109" i="59" s="1"/>
  <c r="C96" i="59"/>
  <c r="D102" i="59" s="1"/>
  <c r="C83" i="59"/>
  <c r="D85" i="59" s="1"/>
  <c r="D82" i="59"/>
  <c r="D81" i="59"/>
  <c r="D80" i="59"/>
  <c r="D79" i="59"/>
  <c r="D78" i="59"/>
  <c r="D77" i="59"/>
  <c r="D76" i="59"/>
  <c r="D75" i="59"/>
  <c r="D74" i="59"/>
  <c r="D73" i="59"/>
  <c r="C70" i="59"/>
  <c r="C64" i="59"/>
  <c r="D66" i="59" s="1"/>
  <c r="D63" i="59"/>
  <c r="D62" i="59"/>
  <c r="D61" i="59"/>
  <c r="D60" i="59"/>
  <c r="D59" i="59"/>
  <c r="D58" i="59"/>
  <c r="D56" i="59"/>
  <c r="D55" i="59"/>
  <c r="D54" i="59"/>
  <c r="D53" i="59"/>
  <c r="D52" i="59"/>
  <c r="D51" i="59"/>
  <c r="D50" i="59"/>
  <c r="D49" i="59"/>
  <c r="D48" i="59"/>
  <c r="D47" i="59"/>
  <c r="D46" i="59"/>
  <c r="D45" i="59"/>
  <c r="D44" i="59"/>
  <c r="D43" i="59"/>
  <c r="D42" i="59"/>
  <c r="D41" i="59"/>
  <c r="D40" i="59"/>
  <c r="D39" i="59"/>
  <c r="D38" i="59"/>
  <c r="D37" i="59"/>
  <c r="D36" i="59"/>
  <c r="D35" i="59"/>
  <c r="D34" i="59"/>
  <c r="D33" i="59"/>
  <c r="D32" i="59"/>
  <c r="D31" i="59"/>
  <c r="D30" i="59"/>
  <c r="D29" i="59"/>
  <c r="D28" i="59"/>
  <c r="D27" i="59"/>
  <c r="D26" i="59"/>
  <c r="D25" i="59"/>
  <c r="D24" i="59"/>
  <c r="D23" i="59"/>
  <c r="D22" i="59"/>
  <c r="D21" i="59"/>
  <c r="D20" i="59"/>
  <c r="D19" i="59"/>
  <c r="D18" i="59"/>
  <c r="D17" i="59"/>
  <c r="D16" i="59"/>
  <c r="D15" i="59"/>
  <c r="D14" i="59"/>
  <c r="D13" i="59"/>
  <c r="D12" i="59"/>
  <c r="D11" i="59"/>
  <c r="D88" i="59" l="1"/>
  <c r="D89" i="59"/>
  <c r="D72" i="59"/>
  <c r="D70" i="59"/>
  <c r="D134" i="62"/>
  <c r="D136" i="62"/>
  <c r="D67" i="59"/>
  <c r="D99" i="59"/>
  <c r="D106" i="59"/>
  <c r="D110" i="59"/>
  <c r="D134" i="59"/>
  <c r="D183" i="59"/>
  <c r="D187" i="59"/>
  <c r="C57" i="59"/>
  <c r="D64" i="59"/>
  <c r="D68" i="59"/>
  <c r="D71" i="59"/>
  <c r="D86" i="59"/>
  <c r="D90" i="59"/>
  <c r="D96" i="59"/>
  <c r="D100" i="59"/>
  <c r="D103" i="59"/>
  <c r="D107" i="59"/>
  <c r="D111" i="59"/>
  <c r="D135" i="59"/>
  <c r="C181" i="59"/>
  <c r="C32" i="64" s="1"/>
  <c r="C31" i="64" s="1"/>
  <c r="C40" i="64" s="1"/>
  <c r="D184" i="59"/>
  <c r="D188" i="59"/>
  <c r="D65" i="59"/>
  <c r="C69" i="59"/>
  <c r="D83" i="59"/>
  <c r="D87" i="59"/>
  <c r="D97" i="59"/>
  <c r="D101" i="59"/>
  <c r="D104" i="59"/>
  <c r="D108" i="59"/>
  <c r="D112" i="59"/>
  <c r="D136" i="59"/>
  <c r="D185" i="59"/>
  <c r="D189" i="59"/>
  <c r="D84" i="59"/>
  <c r="D98" i="59"/>
  <c r="D105" i="59"/>
  <c r="C113" i="59"/>
  <c r="D115" i="59" s="1"/>
  <c r="D133" i="59"/>
  <c r="D182" i="59"/>
  <c r="D186" i="59"/>
  <c r="C9" i="59" l="1"/>
  <c r="D122" i="59"/>
  <c r="C95" i="59"/>
  <c r="C94" i="59" s="1"/>
  <c r="D121" i="59"/>
  <c r="D118" i="59"/>
  <c r="D120" i="59"/>
  <c r="D117" i="59"/>
  <c r="D114" i="59"/>
  <c r="D119" i="59"/>
  <c r="D116" i="59"/>
  <c r="D113" i="59"/>
  <c r="C48" i="62" l="1"/>
  <c r="C134" i="62" l="1"/>
  <c r="C136" i="62"/>
  <c r="C31" i="43" l="1"/>
  <c r="C8" i="43"/>
  <c r="C40" i="43" s="1"/>
  <c r="C16" i="42"/>
  <c r="C8" i="42"/>
  <c r="C21" i="42" s="1"/>
  <c r="D14" i="39"/>
  <c r="E14" i="39" s="1"/>
  <c r="F14" i="39" s="1"/>
  <c r="G14" i="39" s="1"/>
  <c r="D212" i="38"/>
  <c r="D211" i="38"/>
  <c r="D209" i="38"/>
  <c r="D208" i="38"/>
  <c r="D207" i="38"/>
  <c r="D206" i="38"/>
  <c r="D205" i="38"/>
  <c r="D204" i="38"/>
  <c r="D203" i="38"/>
  <c r="D202" i="38"/>
  <c r="D201" i="38"/>
  <c r="D200" i="38"/>
  <c r="D199" i="38"/>
  <c r="D198" i="38"/>
  <c r="D197" i="38"/>
  <c r="D196" i="38"/>
  <c r="D195" i="38"/>
  <c r="D194" i="38"/>
  <c r="D193" i="38"/>
  <c r="D192" i="38"/>
  <c r="D191" i="38"/>
  <c r="D190" i="38"/>
  <c r="D189" i="38"/>
  <c r="D188" i="38"/>
  <c r="D187" i="38"/>
  <c r="D186" i="38"/>
  <c r="D185" i="38"/>
  <c r="D184" i="38"/>
  <c r="D183" i="38"/>
  <c r="D182" i="38"/>
  <c r="D180" i="38"/>
  <c r="D179" i="38"/>
  <c r="D178" i="38"/>
  <c r="D177" i="38"/>
  <c r="D176" i="38"/>
  <c r="D175" i="38"/>
  <c r="D174" i="38"/>
  <c r="D173" i="38"/>
  <c r="D172" i="38"/>
  <c r="D171" i="38"/>
  <c r="D170" i="38"/>
  <c r="D169" i="38"/>
  <c r="D168" i="38"/>
  <c r="D167" i="38"/>
  <c r="D165" i="38"/>
  <c r="D164" i="38"/>
  <c r="D163" i="38"/>
  <c r="D162" i="38"/>
  <c r="D161" i="38"/>
  <c r="D160" i="38"/>
  <c r="D159" i="38"/>
  <c r="D158" i="38"/>
  <c r="D157" i="38"/>
  <c r="D155" i="38"/>
  <c r="D154" i="38"/>
  <c r="D153" i="38"/>
  <c r="D152" i="38"/>
  <c r="D151" i="38"/>
  <c r="D150" i="38"/>
  <c r="D149" i="38"/>
  <c r="D148" i="38"/>
  <c r="D147" i="38"/>
  <c r="D146" i="38"/>
  <c r="D145" i="38"/>
  <c r="D144" i="38"/>
  <c r="D143" i="38"/>
  <c r="D142" i="38"/>
  <c r="D141" i="38"/>
  <c r="D140" i="38"/>
  <c r="D139" i="38"/>
  <c r="D138" i="38"/>
  <c r="D137" i="38"/>
  <c r="D136" i="38"/>
  <c r="D135" i="38"/>
  <c r="D134" i="38"/>
  <c r="D133" i="38"/>
  <c r="D132" i="38"/>
  <c r="D131" i="38"/>
  <c r="D130" i="38"/>
  <c r="D129" i="38"/>
  <c r="D128" i="38"/>
  <c r="D127" i="38"/>
  <c r="D126" i="38"/>
  <c r="D125" i="38"/>
  <c r="D124" i="38"/>
  <c r="D122" i="38"/>
  <c r="D121" i="38"/>
  <c r="D120" i="38"/>
  <c r="D119" i="38"/>
  <c r="D118" i="38"/>
  <c r="D117" i="38"/>
  <c r="D116" i="38"/>
  <c r="D115" i="38"/>
  <c r="D114" i="38"/>
  <c r="D113" i="38"/>
  <c r="D112" i="38"/>
  <c r="D111" i="38"/>
  <c r="D110" i="38"/>
  <c r="D109" i="38"/>
  <c r="D108" i="38"/>
  <c r="D107" i="38"/>
  <c r="D106" i="38"/>
  <c r="D105" i="38"/>
  <c r="D104" i="38"/>
  <c r="D103" i="38"/>
  <c r="D102" i="38"/>
  <c r="D101" i="38"/>
  <c r="D100" i="38"/>
  <c r="D99" i="38"/>
  <c r="D98" i="38"/>
  <c r="D97" i="38"/>
  <c r="D96" i="38"/>
  <c r="D90" i="38"/>
  <c r="D89" i="38"/>
  <c r="D88" i="38"/>
  <c r="D87" i="38"/>
  <c r="D86" i="38"/>
  <c r="D85" i="38"/>
  <c r="D84" i="38"/>
  <c r="D83" i="38"/>
  <c r="D82" i="38"/>
  <c r="D81" i="38"/>
  <c r="D80" i="38"/>
  <c r="D79" i="38"/>
  <c r="D78" i="38"/>
  <c r="D77" i="38"/>
  <c r="D76" i="38"/>
  <c r="D75" i="38"/>
  <c r="D74" i="38"/>
  <c r="D73" i="38"/>
  <c r="D72" i="38"/>
  <c r="D71" i="38"/>
  <c r="D70" i="38"/>
  <c r="D68" i="38"/>
  <c r="D67" i="38"/>
  <c r="D66" i="38"/>
  <c r="D65" i="38"/>
  <c r="D64" i="38"/>
  <c r="D63" i="38"/>
  <c r="D62" i="38"/>
  <c r="D61" i="38"/>
  <c r="D60" i="38"/>
  <c r="D59" i="38"/>
  <c r="D58" i="38"/>
  <c r="D56" i="38"/>
  <c r="D55" i="38"/>
  <c r="D54" i="38"/>
  <c r="D53" i="38"/>
  <c r="D52" i="38"/>
  <c r="D51" i="38"/>
  <c r="D50" i="38"/>
  <c r="D49" i="38"/>
  <c r="D48" i="38"/>
  <c r="D47" i="38"/>
  <c r="D46" i="38"/>
  <c r="D45" i="38"/>
  <c r="D44" i="38"/>
  <c r="D43" i="38"/>
  <c r="D42" i="38"/>
  <c r="D41" i="38"/>
  <c r="D40" i="38"/>
  <c r="D39" i="38"/>
  <c r="D38" i="38"/>
  <c r="D37" i="38"/>
  <c r="D36" i="38"/>
  <c r="D35" i="38"/>
  <c r="D34" i="38"/>
  <c r="D33" i="38"/>
  <c r="D32" i="38"/>
  <c r="D31" i="38"/>
  <c r="D30" i="38"/>
  <c r="D29" i="38"/>
  <c r="D28" i="38"/>
  <c r="D27" i="38"/>
  <c r="D26" i="38"/>
  <c r="D25" i="38"/>
  <c r="D24" i="38"/>
  <c r="D23" i="38"/>
  <c r="D22" i="38"/>
  <c r="D21" i="38"/>
  <c r="D20" i="38"/>
  <c r="D19" i="38"/>
  <c r="D18" i="38"/>
  <c r="D17" i="38"/>
  <c r="D16" i="38"/>
  <c r="D15" i="38"/>
  <c r="D14" i="38"/>
  <c r="D13" i="38"/>
  <c r="D12" i="38"/>
  <c r="D11" i="38"/>
  <c r="C138" i="34" l="1"/>
  <c r="D14" i="32"/>
  <c r="E14" i="32" s="1"/>
  <c r="F14" i="32" s="1"/>
  <c r="G14" i="32" s="1"/>
  <c r="A1" i="36" l="1"/>
</calcChain>
</file>

<file path=xl/sharedStrings.xml><?xml version="1.0" encoding="utf-8"?>
<sst xmlns="http://schemas.openxmlformats.org/spreadsheetml/2006/main" count="17378" uniqueCount="2125">
  <si>
    <t>DIF</t>
  </si>
  <si>
    <t>Desarrollo Integral de la Familia</t>
  </si>
  <si>
    <t>COMUDE</t>
  </si>
  <si>
    <t>Comisión Municipal de Cultura Física y Deporte de León</t>
  </si>
  <si>
    <t>SAPAL</t>
  </si>
  <si>
    <t xml:space="preserve">Sistema Municipal de Agua Potable y Alcantarillado </t>
  </si>
  <si>
    <t>IMM</t>
  </si>
  <si>
    <t>Instituto Municipal de la Mujer</t>
  </si>
  <si>
    <t>ZOOLEON</t>
  </si>
  <si>
    <t>Patronato del Parque Zoológico de León</t>
  </si>
  <si>
    <t>FPJ</t>
  </si>
  <si>
    <t>Fideicomiso Promoción Juvenil</t>
  </si>
  <si>
    <t>EXPLORA</t>
  </si>
  <si>
    <t>Patronato de Explora</t>
  </si>
  <si>
    <t>ICL</t>
  </si>
  <si>
    <t>Instituto Cultural de León</t>
  </si>
  <si>
    <t>MC</t>
  </si>
  <si>
    <t>Fideicomiso Museo de la Ciudad de León</t>
  </si>
  <si>
    <t>FERIALEON</t>
  </si>
  <si>
    <t xml:space="preserve">Patronato de la Feria Estatal y Parque Ecológico </t>
  </si>
  <si>
    <t>IMPLAN</t>
  </si>
  <si>
    <t xml:space="preserve">Instituto Municipal de Planeación </t>
  </si>
  <si>
    <t>PQM</t>
  </si>
  <si>
    <t>Parque Ecólogico Metropolitano de León, Gto. "Eliseo Martinez Pérez"</t>
  </si>
  <si>
    <t>IMUVI</t>
  </si>
  <si>
    <t xml:space="preserve">Instituto Municipal de Vivienda </t>
  </si>
  <si>
    <t>BOMBEROS</t>
  </si>
  <si>
    <t>Patronato de Bomberos</t>
  </si>
  <si>
    <t>FIDOC</t>
  </si>
  <si>
    <t>Fideicomiso de Obras por Cooperación</t>
  </si>
  <si>
    <t>SIAP</t>
  </si>
  <si>
    <t xml:space="preserve">Sistema Integral de Aseo Público </t>
  </si>
  <si>
    <t>AMSP</t>
  </si>
  <si>
    <t>Academia Metropolitana de Seguridad Pública</t>
  </si>
  <si>
    <t>IMJ</t>
  </si>
  <si>
    <t>Instituto Municipal de las Juventudes de León, Guanajuato</t>
  </si>
  <si>
    <t>PNA</t>
  </si>
  <si>
    <t>Procuraduría Auxiliar de Protección de Niñas, Niños y Adolescentes</t>
  </si>
  <si>
    <t>3.1.2.1.0 Entidades Paramunicipales Empresariales No Financieras con Participación Estatal Mayoritaria                  
Integración de las Notas a los Estados Financieros de las Entidades Descentralizadas del Municipio de León
al 31 de diciembre de 2025</t>
  </si>
  <si>
    <t>3.1.2.1.0 Entidades Paramunicipales Empresariales No Financieras con Participación Estatal Mayoritaria                  
Integración de las Notas a los Estados Financieros de las Entidades Descentralizadas del Municipio de León</t>
  </si>
  <si>
    <t>Notas de Desglose y Memoria</t>
  </si>
  <si>
    <t>NOTAS</t>
  </si>
  <si>
    <t>DESCRIPCIÓN</t>
  </si>
  <si>
    <t>I. NOTAS DE DESGLOSE:</t>
  </si>
  <si>
    <t>INFORMACION CONTABLE</t>
  </si>
  <si>
    <t>ACT-01</t>
  </si>
  <si>
    <t>FONDOS CON AFECTACIÓN ESPECÍFICA E INVERSIONES FINANCIERAS</t>
  </si>
  <si>
    <t>ACT-02</t>
  </si>
  <si>
    <t>CONTRIBUCIONES POR RECUPERAR</t>
  </si>
  <si>
    <t>ESF-01</t>
  </si>
  <si>
    <t>CONTRIBUCIONES POR RECUPERAR CORTO PLAZO</t>
  </si>
  <si>
    <t>ESF-02</t>
  </si>
  <si>
    <t>BIENES DISPONIBLES PARA SU TRANSFORMACIÓN ESTIMACIONES Y DETERIOROS (INVENTARIOS)</t>
  </si>
  <si>
    <t>ESF-03</t>
  </si>
  <si>
    <t>ALMACENES</t>
  </si>
  <si>
    <t>ESF-04</t>
  </si>
  <si>
    <t>FIDEICOMISOS, MANDATOS Y CONTRATOS ANÁLOGOS</t>
  </si>
  <si>
    <t>ESF-05</t>
  </si>
  <si>
    <t>PARTICIPACIONES Y APORTACIONES DE CAPITAL</t>
  </si>
  <si>
    <t>ESF-06</t>
  </si>
  <si>
    <t>BIENES MUEBLES E INMUEBLES</t>
  </si>
  <si>
    <t>ESF-07</t>
  </si>
  <si>
    <t>INTANGIBLES Y DIFERIDOS</t>
  </si>
  <si>
    <t>ESF-08</t>
  </si>
  <si>
    <t>ESTIMACIONES Y DETERIOROS</t>
  </si>
  <si>
    <t>ESF-09</t>
  </si>
  <si>
    <t>OTROS ACTIVOS</t>
  </si>
  <si>
    <t>ESF-10</t>
  </si>
  <si>
    <t>CUENTAS Y DOCUMENTOS POR PAGAR</t>
  </si>
  <si>
    <t>ESF-11</t>
  </si>
  <si>
    <t>FONDOS Y BIENES DE TERCEROS</t>
  </si>
  <si>
    <t>ESF-12</t>
  </si>
  <si>
    <t>OTROS PASIVOS CIRCULANTES</t>
  </si>
  <si>
    <t>ESF-13</t>
  </si>
  <si>
    <t>INGRESOS DE GESTION</t>
  </si>
  <si>
    <t>ESF-14</t>
  </si>
  <si>
    <t>PARTICIPACIONES, APORTACIONES, CONVENIOS, INCENTIVOS…</t>
  </si>
  <si>
    <t>ESF-15</t>
  </si>
  <si>
    <t>OTROS INGRESOS Y BENEFICIOS</t>
  </si>
  <si>
    <t>ESF-16</t>
  </si>
  <si>
    <t>GASTOS Y OTRAS PERDIDAS</t>
  </si>
  <si>
    <t>VHP-01</t>
  </si>
  <si>
    <t>PATRIMONIO CONTRIBUIDO</t>
  </si>
  <si>
    <t>VHP-02</t>
  </si>
  <si>
    <t>PATRIMONIO GENERADO</t>
  </si>
  <si>
    <t>EFE-01</t>
  </si>
  <si>
    <t>FLUJO DE EFECTIVO</t>
  </si>
  <si>
    <t>EFE-02</t>
  </si>
  <si>
    <t>ADQ. BIENES MUEBLES E INMUEBLES</t>
  </si>
  <si>
    <t>EFE-03</t>
  </si>
  <si>
    <t>CONCILIACIÓN DEL FLUJO DE EFECTIVO</t>
  </si>
  <si>
    <t>Conciliacion_Ig</t>
  </si>
  <si>
    <t>CONCILIACIÓN ENTRE LOS INGRESOS PRESUPUESTARIOS Y CONTABLES</t>
  </si>
  <si>
    <t>Conciliacion_Eg</t>
  </si>
  <si>
    <t>CONCILIACIÓN ENTRE LOS EGRESOS PRESUPUESTARIOS Y LOS GASTOS CONTABLES</t>
  </si>
  <si>
    <t>II. DE MEMORIA (DE ORDEN):</t>
  </si>
  <si>
    <t>Memoria</t>
  </si>
  <si>
    <t>CONTABLES</t>
  </si>
  <si>
    <t>PRESUPUESTARIAS</t>
  </si>
  <si>
    <t>Ejercicio:</t>
  </si>
  <si>
    <t>Notas de Desglose Estado de Actividades</t>
  </si>
  <si>
    <t>Periodicidad:</t>
  </si>
  <si>
    <t>Corte:</t>
  </si>
  <si>
    <t>(Cifras en Pesos)</t>
  </si>
  <si>
    <t>Notas</t>
  </si>
  <si>
    <t>ACT-01 INGRESOS y OTROS BENEFICIOS</t>
  </si>
  <si>
    <t>Cuenta</t>
  </si>
  <si>
    <t>Nombre de la Cuenta</t>
  </si>
  <si>
    <t>Monto</t>
  </si>
  <si>
    <t>%</t>
  </si>
  <si>
    <t>Explicación</t>
  </si>
  <si>
    <t>INGRESOS Y OTROS BENEFICIOS</t>
  </si>
  <si>
    <t>Impuestos</t>
  </si>
  <si>
    <t>Impuestos Sobre los Ingresos</t>
  </si>
  <si>
    <t>Impuestos Sobre el Patrimonio</t>
  </si>
  <si>
    <t>Impuestos Sobre la Producción, el Consumo y las Transacciones</t>
  </si>
  <si>
    <t>Impuestos al Comercio Exterior</t>
  </si>
  <si>
    <t>Impuestos Sobre Nóminas y Asimilables</t>
  </si>
  <si>
    <t>Impuestos Ecológicos</t>
  </si>
  <si>
    <t>Accesorios de Impuestos</t>
  </si>
  <si>
    <t>Impuestos no Comprendidos en la Ley de Ingresos Vigente, Causados en Ejercicios Fiscales Anteriores Pendientes de Liquidación o Pago</t>
  </si>
  <si>
    <t>Otros Impuestos</t>
  </si>
  <si>
    <t>Cuotas y Aportaciones de Seguridad Social</t>
  </si>
  <si>
    <t>Aportaciones para Fondos de Vivienda</t>
  </si>
  <si>
    <t>Cuotas para la Seguridad Social</t>
  </si>
  <si>
    <t>Cuotas de Ahorro para el Retiro</t>
  </si>
  <si>
    <t>Accesorios de Cuotas y Aportaciones de Seguridad Social</t>
  </si>
  <si>
    <t>Otras Cuotas y Aportaciones para la Seguridad Social</t>
  </si>
  <si>
    <t>Contribuciones de Mejoras</t>
  </si>
  <si>
    <t>Contribuciones de Mejoras por Obras Públicas</t>
  </si>
  <si>
    <t>Contribuciones de Mejoras no Comprendidas en la Ley de Ingresos Vigente, Causadas en Ejercicios Fiscales Anteriores Pendientes de Liquidación o Pago</t>
  </si>
  <si>
    <t>Derechos</t>
  </si>
  <si>
    <t>Derechos por el Uso, Goce, Aprovechamiento o Explotación de Bienes de Dominio Público</t>
  </si>
  <si>
    <t>Derechos por Prestación de Servicios</t>
  </si>
  <si>
    <t>Accesorios de Derechos</t>
  </si>
  <si>
    <t>Derechos no Comprendidos en la Ley de Ingresos Vigente, Causados en Ejercicios Fiscales Anteriores Pendientes de Liquidación o Pago</t>
  </si>
  <si>
    <t>Otros Derechos</t>
  </si>
  <si>
    <t>Productos</t>
  </si>
  <si>
    <t>Productos no Comprendidos en la Ley de Ingresos Vigente, Causados en Ejercicios Fiscales Anteriores Pendientes de Liquidación o Pago</t>
  </si>
  <si>
    <t>Aprovechamientos</t>
  </si>
  <si>
    <t>Incentivos Derivados de la Colaboración Fiscal</t>
  </si>
  <si>
    <t>Multas</t>
  </si>
  <si>
    <t>Indemnizaciones</t>
  </si>
  <si>
    <t>Reintegros</t>
  </si>
  <si>
    <t>Aprovechamientos Provenientes de Obras Públicas</t>
  </si>
  <si>
    <t>Aprovechamientos no Comprendidos en la Ley de Ingresos Vigente, Causados en Ejercicios Fiscales Anteriores Pendientes de Liquidación o Pago</t>
  </si>
  <si>
    <t>Accesorios de Aprovechamientos</t>
  </si>
  <si>
    <t>Otros Aprovechamientos</t>
  </si>
  <si>
    <t>Ingresos por Venta de Bienes y Prestación de Servicios</t>
  </si>
  <si>
    <t>Ingresos por Venta de Bienes y Prestación de Servicios de Instituciones Públicas de Seguridad Social</t>
  </si>
  <si>
    <t>Ingresos por Venta de Bienes y Prestación de Servicios de Empresas Productivas del Estado</t>
  </si>
  <si>
    <t>Ingresos por Venta de Bienes y Prestación de Servicios de Entidades Paraestatales y Fideicomisos No Empresariales y No Financieros</t>
  </si>
  <si>
    <t>Ingresos por servicios de guardería, preescolares y estancias infantiles (inscripción y mensualidad) así como servicios de área de atención a personas con discapacidad (consultas, terapias, E.E.G, rayos X), servicios de adultos mayores (renta de cuartos, estancia de adultos mayores ), sesiones de evaluación psicológica, convivencia supervisada, reportes de evaluaciones, renta de cuartos para proyecto de jóvenes institucionalizados.</t>
  </si>
  <si>
    <t>Ingresos por Venta de Bienes y Prestación de Servicios de Entidades Paraestatales Empresariales No Financieras con Participación Estatal Mayoritaria</t>
  </si>
  <si>
    <t>Ingresos por Venta de Bienes y Prestación de Servicios de Entidades Paraestatales Empresariales Financieras Monetarias con Participación Estatal Mayoritaria</t>
  </si>
  <si>
    <t>Ingresos por Venta de Bienes y Prestación de Servicios de Entidades Paraestatales Empresariales Financieras No Monetarias con Participación Estatal Mayoritaria</t>
  </si>
  <si>
    <t>Ingresos por Venta de Bienes y Prestación de Servicios de Fideicomisos Financieros Públicos con Participación Estatal Mayoritaria</t>
  </si>
  <si>
    <t>Ingresos por Venta de Bienes y Prestación de Servicios de los Poderes Legislativo y Judicial, y de los Órganos Autónomos</t>
  </si>
  <si>
    <t>Otros Ingresos</t>
  </si>
  <si>
    <t xml:space="preserve">Ingresos por servicio prestados en sanitarios públicos en diferetes estaciones de transferencia y plaza fundadores. </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</si>
  <si>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</si>
  <si>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</si>
  <si>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Participaciones</t>
  </si>
  <si>
    <t>Aportaciones</t>
  </si>
  <si>
    <t>Convenios</t>
  </si>
  <si>
    <t>Incentivos derivados de la Colaboración Fiscal</t>
  </si>
  <si>
    <t>Fondos Distintos de Aportaciones</t>
  </si>
  <si>
    <t>Transferencias, Asignaciones, Subsidios y Otras ayudas</t>
  </si>
  <si>
    <t>Transferencias Internas y Asignaciones del Sector Público</t>
  </si>
  <si>
    <t>Ingreso recibido por parte del Municipio para gastos operativos y proyectos</t>
  </si>
  <si>
    <t>Subsidios y Subvenciones</t>
  </si>
  <si>
    <t>Pensiones y Jubilaciones</t>
  </si>
  <si>
    <t>Transferencias del Fondo Mexicano del Petróleo para la Estabilización y el Desarrollo</t>
  </si>
  <si>
    <t>Ingresos Financieros</t>
  </si>
  <si>
    <t>Intereses Ganados de Títulos, Valores y demás Instrumentos Financieros</t>
  </si>
  <si>
    <t>Otros Ingresos Financieros</t>
  </si>
  <si>
    <t>Incremento por Variación de Inventarios</t>
  </si>
  <si>
    <t>Incremento por Variación de Inventarios de Mercancías para Venta</t>
  </si>
  <si>
    <t>Incremento por Variación de Inventarios de Mercancías Terminadas</t>
  </si>
  <si>
    <t>Incremento por Variación de Inventarios de Mercancías en Proceso de Elaboración</t>
  </si>
  <si>
    <t>Incremento por Variación de Inventarios de Materias Primas, Materiales y Suministros para Producción</t>
  </si>
  <si>
    <t>Incremento por Variación de Almacén de Materias Primas, Materiales y Suministros de Consumo</t>
  </si>
  <si>
    <t>Disminución del Exceso de Estimaciones por Pérdida o Deterioro u Obsolescencia</t>
  </si>
  <si>
    <t>Disminución del Exceso de Provisiones</t>
  </si>
  <si>
    <t>Otros Ingresos y Beneficios Varios</t>
  </si>
  <si>
    <t>Bonificaciones y Descuentos Obtenidos</t>
  </si>
  <si>
    <t>Diferencias por Tipo de Cambio a Favor</t>
  </si>
  <si>
    <t>Diferencias de Cotizaciones a Favor en Valores Negociables</t>
  </si>
  <si>
    <t>Resultado por Posición Monetaria</t>
  </si>
  <si>
    <t>Utilidades por Participación Patrimonial</t>
  </si>
  <si>
    <t>Diferencias por Reestructuración de Deuda Pública a Favor</t>
  </si>
  <si>
    <t>ACT-02 GASTOS Y OTRAS PERDIDAS</t>
  </si>
  <si>
    <t>GASTOS DE FUNCIONAMIENTO</t>
  </si>
  <si>
    <t>Servicios Personales</t>
  </si>
  <si>
    <t>Remuneraciones al Personal de Carácter Permanente</t>
  </si>
  <si>
    <t>Gasto derivado de sueldo y prestaciones del personal permanente.</t>
  </si>
  <si>
    <t>Remuneraciones al Personal de Carácter Transitorio</t>
  </si>
  <si>
    <t>Remuneraciones Adicionales y Especiales</t>
  </si>
  <si>
    <t>Corresponde a la provisión de aguinaldo, prima vacacional, compensaciones, entre otros.</t>
  </si>
  <si>
    <t>Seguridad Social</t>
  </si>
  <si>
    <t>Gasto derivado por cubrir la parte correspondiente concepto de prestaciones de seguridad social y primas de seguros en beneficio del personal permanente y/o transitorio</t>
  </si>
  <si>
    <t>Otras Prestaciones Sociales y Económicas</t>
  </si>
  <si>
    <t>Pago de Estímulos a Servidores Públicos</t>
  </si>
  <si>
    <t>Materiales y Suministros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</si>
  <si>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</si>
  <si>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</si>
  <si>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</si>
  <si>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</si>
  <si>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</si>
  <si>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</si>
  <si>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</si>
  <si>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</si>
  <si>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</si>
  <si>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Generales</t>
  </si>
  <si>
    <t>Servicios Básicos</t>
  </si>
  <si>
    <t>Servicios de Arrendamiento</t>
  </si>
  <si>
    <t>Servicios Profesionales, Científicos y Técnicos y Otros Servicios</t>
  </si>
  <si>
    <t>Gasto derivado por pago de servicio de vigilancia  contratado por la institución.</t>
  </si>
  <si>
    <t>Servicios Financieros, Bancarios y Comerciales</t>
  </si>
  <si>
    <t>Servicios de Instalación, Reparación, Mantenimiento y Conservación</t>
  </si>
  <si>
    <t xml:space="preserve">Gasto derivado por pago de servicio de mantenimiento de vahículos, inmuebles y maquinaria especializada </t>
  </si>
  <si>
    <t>Servicios de Comunicación Social y Publicidad</t>
  </si>
  <si>
    <t>Servicios de Traslado y Viáticos</t>
  </si>
  <si>
    <t>Servicios Oficiales</t>
  </si>
  <si>
    <t>Otros Servicios Generales</t>
  </si>
  <si>
    <t>TRANSFERENCIAS, ASIGNACIONES, SUBSIDIOS Y OTRAS AYUDAS</t>
  </si>
  <si>
    <t>Transferencias Internas y Asignaciones al Sector Público</t>
  </si>
  <si>
    <t/>
  </si>
  <si>
    <t>Asignaciones al Sector Público</t>
  </si>
  <si>
    <t>Transferencias Internas al Sector Público</t>
  </si>
  <si>
    <t>Transferencias al Resto del Sector Público</t>
  </si>
  <si>
    <t>Transferencias a Entidades Paraestatales</t>
  </si>
  <si>
    <t>Transferencias a Entidades Federativas y Municipios</t>
  </si>
  <si>
    <t>Subsidios</t>
  </si>
  <si>
    <t>Subvenciones</t>
  </si>
  <si>
    <t>Ayudas Sociales</t>
  </si>
  <si>
    <t>Ayudas Sociales a Personas</t>
  </si>
  <si>
    <t xml:space="preserve">Gasto destinado al pago de ayudas sociales entregadas a la ciudadania </t>
  </si>
  <si>
    <t>Becas</t>
  </si>
  <si>
    <t>Ayudas Sociales a Instituciones</t>
  </si>
  <si>
    <t>Ayudas Sociales por Desastres Naturales y Otros Siniestros</t>
  </si>
  <si>
    <t>Pensiones</t>
  </si>
  <si>
    <t>Jubilaciones</t>
  </si>
  <si>
    <t>Otras Pensiones y Jubilaciones</t>
  </si>
  <si>
    <t>Transferencias a Fideicomisos, Mandatos y Contratos Análogos</t>
  </si>
  <si>
    <t>Transferencias a Fideicomisos, Mandatos y Contratos Análogos al Gobierno</t>
  </si>
  <si>
    <t>Transferencias a Fideicomisos, Mandatos y Contratos Análogos a Entidades Paraestatales</t>
  </si>
  <si>
    <t>Transferencias a la Seguridad Social</t>
  </si>
  <si>
    <t>Transferencias por Obligaciones de Ley</t>
  </si>
  <si>
    <t>Donativos</t>
  </si>
  <si>
    <t>Donativos a Instituciones sin Fines de Lucro</t>
  </si>
  <si>
    <t>Donativos a Entidades Federativas y Municipios</t>
  </si>
  <si>
    <t>Donativos a Fideicomiso, Mandatos y Contratos Análogos Privados</t>
  </si>
  <si>
    <t>Donativos a Fideicomiso, Mandatos y Contratos Análogos Estatales</t>
  </si>
  <si>
    <t>Donativos Internacionales</t>
  </si>
  <si>
    <t>Transferencias al Exterior</t>
  </si>
  <si>
    <t>Transferencias al Exterior a Gobiernos Extranjeros y Organismos Internacionales</t>
  </si>
  <si>
    <t>Transferencias al Sector Privado Externo</t>
  </si>
  <si>
    <t>PARTICIPACIONES Y APORTACIONES</t>
  </si>
  <si>
    <t>Participaciones de la Federación a Entidades Federativas y Municipios</t>
  </si>
  <si>
    <t>Participaciones de las Entidades Federativas a los Municipios</t>
  </si>
  <si>
    <t>Aportaciones de la Federación a Entidades Federativas y Municipios</t>
  </si>
  <si>
    <t>Aportaciones de las Entidades Federativas a los Municipios</t>
  </si>
  <si>
    <t>Convenios de Reasignación</t>
  </si>
  <si>
    <t>Convenios de Descentralización y Otros</t>
  </si>
  <si>
    <t>INTERESES, COMISIONES Y OTROS GASTOS DE LA DEUDA PUBLICA</t>
  </si>
  <si>
    <t>Intereses de la Deuda Pública</t>
  </si>
  <si>
    <t>Intereses de la Deuda Pública Interna</t>
  </si>
  <si>
    <t>Intereses de la Deuda Pública Externa</t>
  </si>
  <si>
    <t>Comisiones de la Deuda Pública</t>
  </si>
  <si>
    <t>Comisiones de la Deuda Pública Interna</t>
  </si>
  <si>
    <t>Comisiones de la Deuda Pública Externa</t>
  </si>
  <si>
    <t>Gastos de la Deuda Pública</t>
  </si>
  <si>
    <t>Gastos de la Deuda Pública Interna</t>
  </si>
  <si>
    <t>Gastos de la Deuda Pública Externa</t>
  </si>
  <si>
    <t>Costo por Coberturas</t>
  </si>
  <si>
    <t>Apoyos Financieros</t>
  </si>
  <si>
    <t>Apoyos Financieros a Intermediarios</t>
  </si>
  <si>
    <t>Apoyo Financieros a Ahorradores y Deudores del Sistema Financiero Nacional</t>
  </si>
  <si>
    <t>OTROS GASTOS Y PERDIDAS EXTRAORDINARIAS</t>
  </si>
  <si>
    <t>Estimaciones, Depreciaciones, Deterioros, Obsolescencia y Amortizaciones</t>
  </si>
  <si>
    <t>Estimaciones por Pérdida o Deterioro de Activos Circulantes</t>
  </si>
  <si>
    <t>Estimaciones por Pérdida o Deterioro de Activo no Circulante</t>
  </si>
  <si>
    <t>Depreciación de Bienes Inmuebles</t>
  </si>
  <si>
    <t>Depreciación de Infraestructura</t>
  </si>
  <si>
    <t>Depreciación de Bienes Muebles</t>
  </si>
  <si>
    <t>Deterioro de los Activos Biológicos</t>
  </si>
  <si>
    <t>Amortización de Activos Intangibles</t>
  </si>
  <si>
    <t>Disminución de Bienes por pérdida, obsolescencia y deterioro</t>
  </si>
  <si>
    <t>Provisiones</t>
  </si>
  <si>
    <t>Provisiones de Pasivos a Corto Plazo</t>
  </si>
  <si>
    <t>Provisiones de Pasivos a Largo Plazo</t>
  </si>
  <si>
    <t>Disminución de Inventarios</t>
  </si>
  <si>
    <t>Disminución de Inventarios de Mercancías para Venta</t>
  </si>
  <si>
    <t>Disminución de Inventarios de Mercancías Terminadas</t>
  </si>
  <si>
    <t>Disminución de Inventarios de Mercancías en Proceso de Elaboración</t>
  </si>
  <si>
    <t>Disminución de Inventarios de Materias Primas, Materiales y Suministros para Producción</t>
  </si>
  <si>
    <t>Disminución de Almacén de Materiales y Suministros de Consumo</t>
  </si>
  <si>
    <t>Otros Gastos</t>
  </si>
  <si>
    <t>Gastos de Ejercicios Anteriores</t>
  </si>
  <si>
    <t>Pérdidas por Responsabilidades</t>
  </si>
  <si>
    <t>Bonificaciones y Descuentos Otorgados</t>
  </si>
  <si>
    <t>Diferencias por Tipo de Cambio Negativas</t>
  </si>
  <si>
    <t>Diferencias de Cotizaciones Negativas en Valores Negociables</t>
  </si>
  <si>
    <t>Pérdidas por Participación Patrimonial</t>
  </si>
  <si>
    <t>Diferencias por Reestructuración de Deuda Pública Negativas</t>
  </si>
  <si>
    <t>Otros Gastos Varios</t>
  </si>
  <si>
    <t>INVERSIÓN PÚBLICA</t>
  </si>
  <si>
    <t>Inversión Pública no Capitalizable</t>
  </si>
  <si>
    <t>Construcción en Bienes no Capitalizable</t>
  </si>
  <si>
    <t>Bajo protesta de decir verdad declaramos que los Estados Financieros y sus notas, son razonablemente correctos y son responsabilidad del emisor.</t>
  </si>
  <si>
    <t>Notas de Desglose Estado de Situación Financiera</t>
  </si>
  <si>
    <t>ESF-01 FONDOS CON AFECTACIÓN ESPECÍFICA E INVERSIONES FINANCIERAS</t>
  </si>
  <si>
    <t>Tipo</t>
  </si>
  <si>
    <t>Inversiones Temporales (Hasta 3 meses)</t>
  </si>
  <si>
    <t>Fondos con Afectación Específica</t>
  </si>
  <si>
    <t>Inversiones Financieras de Corto Plazo</t>
  </si>
  <si>
    <t>ESF-02 CONTRIBUCIONES POR RECUPERAR</t>
  </si>
  <si>
    <t>Factibilidad de Cobro</t>
  </si>
  <si>
    <t>Cuentas por Cobrar a Corto Plazo</t>
  </si>
  <si>
    <t>Ingresos por Recuperar a Corto Plazo</t>
  </si>
  <si>
    <t>ESF-03 CONTRIBUCIONES POR RECUPERAR CORTO PLAZO</t>
  </si>
  <si>
    <t>A 90 Días</t>
  </si>
  <si>
    <t>A 180 Días</t>
  </si>
  <si>
    <t>A 365 Días</t>
  </si>
  <si>
    <t>+ 365 Días</t>
  </si>
  <si>
    <t>Característica</t>
  </si>
  <si>
    <t>Deudores Diversos por Cobrar a Corto Plazo</t>
  </si>
  <si>
    <t>Gastos por comprobar</t>
  </si>
  <si>
    <t>Deudores por Anticipos de la Tesorería a Corto Plazo</t>
  </si>
  <si>
    <t>Préstamos Otorgados a Corto Plazo</t>
  </si>
  <si>
    <t>Otros Derechos a Recibir Efectivo o Equivalentes a Corto Plazo</t>
  </si>
  <si>
    <t>Anticipo a Proveedores por Adquisición de Bienes y Prestación de Servicios a Corto Plazo</t>
  </si>
  <si>
    <t>Anticipo a proveedores por servicio prestado</t>
  </si>
  <si>
    <t>Anticipo a Proveedores por Adquisición de Bienes Inmuebles y Muebles a Corto Plazo</t>
  </si>
  <si>
    <t>Anticipo a Proveedores por Adquisición de Bienes Intangibles a Corto Plazo</t>
  </si>
  <si>
    <t>Anticipo a Contratistas por Obras Públicas a Corto Plazo</t>
  </si>
  <si>
    <t>Otros Derechos a Recibir Bienes o Servicios a Corto Plazo</t>
  </si>
  <si>
    <t>ESF-04 BIENES DISPONIBLES PARA SU TRANSFORMACIÓN ESTIMACIONES Y DETERIOROS (INVENTARIOS)</t>
  </si>
  <si>
    <t>Sistema de Costeo</t>
  </si>
  <si>
    <t>Método de Valuación</t>
  </si>
  <si>
    <t>Impacto de Información Financiera</t>
  </si>
  <si>
    <t>Inventarios</t>
  </si>
  <si>
    <t>Inventario de Mercancías para Venta</t>
  </si>
  <si>
    <t>Inventario de Mercancías Terminadas</t>
  </si>
  <si>
    <t>Inventario de Mercancías en Proceso de Elaboración</t>
  </si>
  <si>
    <t>Inventario de Materias Primas, Materiales y Suministros para Producción</t>
  </si>
  <si>
    <t>Bienes en Tránsito</t>
  </si>
  <si>
    <t>ESF-05 ALMACENES</t>
  </si>
  <si>
    <t>Conveniencia de Aplicación</t>
  </si>
  <si>
    <t>Almacenes</t>
  </si>
  <si>
    <t>Almacén de Materiales y Suministros de Consumo</t>
  </si>
  <si>
    <t>No aplica</t>
  </si>
  <si>
    <t>Baja</t>
  </si>
  <si>
    <t>ESF-06 FIDEICOMISOS, MANDATOS Y CONTRATOS ANÁLOGOS</t>
  </si>
  <si>
    <t>Fideicomisos, Mandatos y Contratos Análogos</t>
  </si>
  <si>
    <t>ESF-07 PARTICIPACIONES Y APORTACIONES DE CAPITAL</t>
  </si>
  <si>
    <t>Inversiones a Largo Plazo</t>
  </si>
  <si>
    <t>Títulos y Valores a Largo Plazo</t>
  </si>
  <si>
    <t>Participaciones y Aportaciones de Capital</t>
  </si>
  <si>
    <t>ESF-08 BIENES MUEBLES E INMUEBLES</t>
  </si>
  <si>
    <t>Dep. Gasto</t>
  </si>
  <si>
    <t>Dep. Acumulada</t>
  </si>
  <si>
    <t>Método de depreciación</t>
  </si>
  <si>
    <t>Tasas determinada</t>
  </si>
  <si>
    <t>Criterios</t>
  </si>
  <si>
    <t>Estado del bien</t>
  </si>
  <si>
    <t>Características</t>
  </si>
  <si>
    <t>Bienes Inmuebles, Infraestructura y Construcciones en Proceso</t>
  </si>
  <si>
    <t>Terrenos</t>
  </si>
  <si>
    <t>Viviendas</t>
  </si>
  <si>
    <t>Edificios no Habitacionales</t>
  </si>
  <si>
    <t>Lineal</t>
  </si>
  <si>
    <t>Regular</t>
  </si>
  <si>
    <t>Infraestructura</t>
  </si>
  <si>
    <t>Construcciones en Proceso en Bienes de Dominio Público</t>
  </si>
  <si>
    <t>Construcciones en Proceso en Bienes Propios</t>
  </si>
  <si>
    <t>Otros Bienes Inmuebles</t>
  </si>
  <si>
    <t>Bienes Muebles</t>
  </si>
  <si>
    <t>Mobiliario y Equipo de Administración</t>
  </si>
  <si>
    <t>Mobiliario y Equipo Educacional y Recreativo</t>
  </si>
  <si>
    <t>Equipo e Instrumental Médico y de Laboratorio</t>
  </si>
  <si>
    <t>Vehículos y Equipo de Transporte</t>
  </si>
  <si>
    <t>Deficiente</t>
  </si>
  <si>
    <t>Equipo de Defensa y Seguridad</t>
  </si>
  <si>
    <t>Maquinaria, Otros Equipos y Herramientas</t>
  </si>
  <si>
    <t>Colecciones, Obras de Arte y Objetos Valiosos</t>
  </si>
  <si>
    <t>Activos Biológicos</t>
  </si>
  <si>
    <t>ESF-09 INTANGIBLES Y DIFERIDOS</t>
  </si>
  <si>
    <t>Amort. Gasto</t>
  </si>
  <si>
    <t>Amort. Acum</t>
  </si>
  <si>
    <t>Métodos aplicados</t>
  </si>
  <si>
    <t>Tasas Aplicada</t>
  </si>
  <si>
    <t>Activos Intangibles</t>
  </si>
  <si>
    <t>Software</t>
  </si>
  <si>
    <t>Depreciado</t>
  </si>
  <si>
    <t>Patentes, Marcas y Derechos</t>
  </si>
  <si>
    <t>Concesiones y Franquicias</t>
  </si>
  <si>
    <t>Licencias</t>
  </si>
  <si>
    <t>Otros Activos Intangibles</t>
  </si>
  <si>
    <t>Activos Diferidos</t>
  </si>
  <si>
    <t>Estudios, Formulación y Evaluación de Proyectos</t>
  </si>
  <si>
    <t>Derechos Sobre Bienes en Régimen de Arrendamiento Financiero</t>
  </si>
  <si>
    <t>Gastos Pagados por Adelantado a Largo Plazo</t>
  </si>
  <si>
    <t>Anticipos a Largo Plazo</t>
  </si>
  <si>
    <t>Beneficios al Retiro de Empleados Pagados por Adelantado</t>
  </si>
  <si>
    <t>Otros Activos Diferidos</t>
  </si>
  <si>
    <t>ESF-10 ESTIMACIONES Y DETERIOROS</t>
  </si>
  <si>
    <t>Estimación por Pérdida o Deterioro de Activos Circulantes</t>
  </si>
  <si>
    <t>Estimaciones para Cuentas Incobrables por Derechos a Recibir Efectivo o Equivalentes</t>
  </si>
  <si>
    <t>Estimación por Deterioro de Inventarios</t>
  </si>
  <si>
    <t>ESF-11 OTROS ACTIVOS</t>
  </si>
  <si>
    <t>Otros Activos Circulantes</t>
  </si>
  <si>
    <t>Valores en Garantía</t>
  </si>
  <si>
    <t>Bienes en Garantía (excluye depósitos de fondos)</t>
  </si>
  <si>
    <t>Bienes derivados de embargos, decomisos, aseguramientos y dación en pago</t>
  </si>
  <si>
    <t>Adquisición con Fondos de Terceros</t>
  </si>
  <si>
    <t>Otros Activos no Circulantes</t>
  </si>
  <si>
    <t>Bienes en Concesión</t>
  </si>
  <si>
    <t>Bienes en Arrendamiento Financiero</t>
  </si>
  <si>
    <t>Bienes en Comodato</t>
  </si>
  <si>
    <t>Computadoras, vehículos y edificio</t>
  </si>
  <si>
    <t>ESF-12 CUENTAS Y DOCUMENTOS POR PAGAR</t>
  </si>
  <si>
    <t>Más 365 Días</t>
  </si>
  <si>
    <t>Caracteristicas</t>
  </si>
  <si>
    <t>Cuentas por Pagar a Corto Plazo</t>
  </si>
  <si>
    <t>Servicios Personales por Pagar a Corto Plazo</t>
  </si>
  <si>
    <t>Pagadero 100%</t>
  </si>
  <si>
    <t>Proveedores por Pagar a Corto Plazo</t>
  </si>
  <si>
    <t>Contratistas por Obras Públicas por Pagar a Corto Plazo</t>
  </si>
  <si>
    <t>Participaciones y Aportaciones por Pagar a Corto Plazo</t>
  </si>
  <si>
    <t>Transferencias Otorgadas por Pagar a Corto Plazo</t>
  </si>
  <si>
    <t>Intereses, Comisiones y Otros Gastos de la Deuda Pública por Pagar a Corto Plazo</t>
  </si>
  <si>
    <t>Retenciones y Contribuciones por Pagar a Corto Plazo</t>
  </si>
  <si>
    <t>Devoluciones de la Ley de Ingresos por Pagar a Corto Plazo</t>
  </si>
  <si>
    <t>Otras Cuentas por Pagar a Corto Plazo</t>
  </si>
  <si>
    <t>Documentos por Pagar a Corto Plazo</t>
  </si>
  <si>
    <t>Documentos Comerciales por Pagar a Corto Plazo</t>
  </si>
  <si>
    <t>Documentos con Contratistas por Obras Públicas por Pagar a Corto Plazo</t>
  </si>
  <si>
    <t>Otros Documentos por Pagar a Corto Plazo</t>
  </si>
  <si>
    <t>ESF-13 FONDOS Y BIENES DE TERCEROS</t>
  </si>
  <si>
    <t>Naturaleza</t>
  </si>
  <si>
    <t>Fondos y Bienes de Terceros en Garantía y/o Administración a Corto Plazo</t>
  </si>
  <si>
    <t>Fondos en Garantía a Corto Plazo</t>
  </si>
  <si>
    <t>Fondos en Administración a Corto Plazo</t>
  </si>
  <si>
    <t>Fondos Contingentes a Corto Plazo</t>
  </si>
  <si>
    <t>Fondos de Fideicomisos, Mandatos y Contratos Análogos a Corto Plazo</t>
  </si>
  <si>
    <t>Otros Fondos de Terceros en Garantía y/o Administración a Corto Plazo</t>
  </si>
  <si>
    <t>Valores y Bienes en Garantía a Corto Plazo</t>
  </si>
  <si>
    <t>Fondos y Bienes de Terceros en Garantía y/o Administración a Largo Plazo</t>
  </si>
  <si>
    <t>Fondos en Garantía a Largo Plazo</t>
  </si>
  <si>
    <t>Fondos en Administración a Largo Plazo</t>
  </si>
  <si>
    <t>Fondos Contingentes a Largo Plazo</t>
  </si>
  <si>
    <t>Fondos de Fideicomisos, Mandatos y Contratos Análogos a Largo Plazo</t>
  </si>
  <si>
    <t>Otros Fondos de Terceros en Garantía y/o Administración a Largo Plazo</t>
  </si>
  <si>
    <t>Valores y Bienes en Garantía a Largo Plazo</t>
  </si>
  <si>
    <t>ESF-14 PASIVOS DIFERIDOS</t>
  </si>
  <si>
    <t>Pasivos Diferidos a Corto Plazo</t>
  </si>
  <si>
    <t>Ingresos Cobrados por Adelantado a Corto Plazo</t>
  </si>
  <si>
    <t>Intereses Cobrados por Adelantado a Corto Plazo</t>
  </si>
  <si>
    <t>Otros Pasivos Diferidos a Corto Plazo</t>
  </si>
  <si>
    <t>Pasivos Diferidos a Largo Plazo</t>
  </si>
  <si>
    <t>Créditos Diferidos a Largo Plazo</t>
  </si>
  <si>
    <t>Intereses Cobrados por Adelantado a Largo Plazo</t>
  </si>
  <si>
    <t>Otros Pasivos Diferidos a Largo Plazo</t>
  </si>
  <si>
    <t>ESF-15 PROVISIONES</t>
  </si>
  <si>
    <t>Provisiones a Corto Plazo</t>
  </si>
  <si>
    <t>Provisión para Demandas y Juicios a Corto Plazo</t>
  </si>
  <si>
    <t>Provisión para contingencias a Corto Plazo</t>
  </si>
  <si>
    <t>Otras Provisiones a Corto Plazo</t>
  </si>
  <si>
    <t>Provisiones a Largo Plazo</t>
  </si>
  <si>
    <t>Provisión para Demandas y Juicios a Largo Plazo</t>
  </si>
  <si>
    <t>Provisión para Pensiones a Largo Plazo</t>
  </si>
  <si>
    <t>Provisión para Contingencias a Largo Plazo</t>
  </si>
  <si>
    <t>Otras Provisiones a Largo Plazo</t>
  </si>
  <si>
    <t>ESF-16 OTROS PASIVOS</t>
  </si>
  <si>
    <t>Otros Pasivos a Corto Plazo</t>
  </si>
  <si>
    <t>Ingresos por Clasificar</t>
  </si>
  <si>
    <t>Recaudación por Participar</t>
  </si>
  <si>
    <t>Otros Pasivos Circulantes</t>
  </si>
  <si>
    <t>Notas de Desglose Estado de Variación en la Hacienda Pública</t>
  </si>
  <si>
    <t>VHP-01 PATRIMONIO CONTRIBUIDO</t>
  </si>
  <si>
    <t>Donaciones de Capital</t>
  </si>
  <si>
    <t xml:space="preserve">Capitalización </t>
  </si>
  <si>
    <t>Adaptaciones, mejoras y rehabilitación</t>
  </si>
  <si>
    <t>Actualización de la Hacienda Pública/Patrimonio</t>
  </si>
  <si>
    <t>VHP-02 PATRIMONIO GENERADO</t>
  </si>
  <si>
    <t>Procedencia</t>
  </si>
  <si>
    <t>Resultado del Ejercicio (Ahorro/ Desahorro)</t>
  </si>
  <si>
    <t>Resultados de Ejercicios Anteriores</t>
  </si>
  <si>
    <t>Revalúos</t>
  </si>
  <si>
    <t>Revalúo de Bienes Inmuebles</t>
  </si>
  <si>
    <t>Avalúo de febrero 2023</t>
  </si>
  <si>
    <t>Revalúo de Bienes Muebles</t>
  </si>
  <si>
    <t>Revalúo de Bienes Intangibles</t>
  </si>
  <si>
    <t>Otros Revalúos</t>
  </si>
  <si>
    <t>Reservas</t>
  </si>
  <si>
    <t>Reservas de Patrimonio</t>
  </si>
  <si>
    <t>Reservas Territoriales</t>
  </si>
  <si>
    <t>Reservas por Contingencias</t>
  </si>
  <si>
    <t>Rectificaciones de Resultados de Ejercicios Anteriores</t>
  </si>
  <si>
    <t>Cambios en Políticas Contables</t>
  </si>
  <si>
    <t>Cambios por Errores Contables</t>
  </si>
  <si>
    <t>Cambios en Estimaciones Contables</t>
  </si>
  <si>
    <t>Notas de Desglose Estado de Flujos de Efectivo</t>
  </si>
  <si>
    <t>EFE-01 EFECTIVO Y EQUIVALENTES</t>
  </si>
  <si>
    <t>Efectivo</t>
  </si>
  <si>
    <t>Bancos/Tesorería</t>
  </si>
  <si>
    <t>Bancos/Dependencias y Otros</t>
  </si>
  <si>
    <t>Depósitos de Fondos de Terceros en Garantía y/o Administración</t>
  </si>
  <si>
    <t>Otros Efectivos y Equivalentes</t>
  </si>
  <si>
    <t>Total de Efectivo y Equivalentes</t>
  </si>
  <si>
    <t>EFE-02 ADQ. DE ACT. DE INVERSIÓN EFECTIVAMENTE PAGADAS</t>
  </si>
  <si>
    <t>Total de Aplicación de efectivo por Actividades de Inversión</t>
  </si>
  <si>
    <t>EFE-03 CONCILIACION DE FLUJOS DE EFECTIVO NETOS</t>
  </si>
  <si>
    <t>Resultados del Ejercicio Ahorro/Desahorro</t>
  </si>
  <si>
    <t>(+) Movimientos de partidas (o rubros) que no afectan al efectivo</t>
  </si>
  <si>
    <t>Intereses de la deuda pública</t>
  </si>
  <si>
    <t>Comisiones de la deuda pública</t>
  </si>
  <si>
    <t>Gastos de la deuda pública</t>
  </si>
  <si>
    <t>Costo por coberturas</t>
  </si>
  <si>
    <t>Apoyos financieros</t>
  </si>
  <si>
    <t>Diferencias por Tipo de Cambio Negativas en Efectivo y Equivalentes</t>
  </si>
  <si>
    <t>Incremento en Cuentas por Pagar de Operación</t>
  </si>
  <si>
    <t>Provisiones capítulo 1000</t>
  </si>
  <si>
    <t>Provisiones capítulo 2000</t>
  </si>
  <si>
    <t>Provisiones capítulo 3000</t>
  </si>
  <si>
    <t>Provisiones capítulo 4000</t>
  </si>
  <si>
    <t>Provisiones capítulo 8000</t>
  </si>
  <si>
    <t>(-) Movimientos de partidas (o rubros) que afectan al efectivo</t>
  </si>
  <si>
    <t>Incremento en Cuentas por Cobrar de Operación</t>
  </si>
  <si>
    <t>Ingresos por recuperar CRI 10</t>
  </si>
  <si>
    <t>Ingresos por recuperar CRI 20</t>
  </si>
  <si>
    <t>Ingresos por recuperar CRI 30</t>
  </si>
  <si>
    <t>Ingresos por recuperar CRI 40</t>
  </si>
  <si>
    <t>Ingresos por recuperar CRI 50</t>
  </si>
  <si>
    <t>Ingresos por recuperar CRI 60</t>
  </si>
  <si>
    <t>Cuentas por cobrar CRI 70</t>
  </si>
  <si>
    <t>Cuentas por cobrar CRI 80</t>
  </si>
  <si>
    <t>Cuentas por cobrar CRI 90</t>
  </si>
  <si>
    <t>Enajenaciones</t>
  </si>
  <si>
    <t>= Flujos de Efectivo Netos de las Actividades de Operación</t>
  </si>
  <si>
    <t>Conciliación entre los Egresos Presupuestarios y los Gastos Contables</t>
  </si>
  <si>
    <t>(Cifras en pesos)</t>
  </si>
  <si>
    <t>Concepto</t>
  </si>
  <si>
    <t>1. Total de Egresos Presupuestarios</t>
  </si>
  <si>
    <t>2. Menos Egresos Presupuestarios No Contables</t>
  </si>
  <si>
    <t>2.10</t>
  </si>
  <si>
    <t>Bienes Inmuebles</t>
  </si>
  <si>
    <t>2.11</t>
  </si>
  <si>
    <t>2.12</t>
  </si>
  <si>
    <t>Obra Pública en Bienes de Dominio Público</t>
  </si>
  <si>
    <t>2.13</t>
  </si>
  <si>
    <t>Obra Pública en Bienes Propios</t>
  </si>
  <si>
    <t>2.14</t>
  </si>
  <si>
    <t>Acciones y Participaciones de Capital</t>
  </si>
  <si>
    <t>2.15</t>
  </si>
  <si>
    <t>Compra de Títulos y Valores</t>
  </si>
  <si>
    <t>2.16</t>
  </si>
  <si>
    <t>Concesión de Préstamos</t>
  </si>
  <si>
    <t>2.17</t>
  </si>
  <si>
    <t>Inversiones en Fideicomisos, Mandatos y Otros Análogos</t>
  </si>
  <si>
    <t>2.18</t>
  </si>
  <si>
    <t>Provisiones para Contingencias y Otras Erogaciones Especiales</t>
  </si>
  <si>
    <t>2.19</t>
  </si>
  <si>
    <t>Amortización de la Deuda Pública</t>
  </si>
  <si>
    <t>2.20</t>
  </si>
  <si>
    <t>Adeudos de Ejercicios Fiscales Anteriores (ADEFAS)</t>
  </si>
  <si>
    <t>2.21</t>
  </si>
  <si>
    <t>Otros Egresos Presupuestarios No Contables</t>
  </si>
  <si>
    <t>3. Más Gastos Contables No Presupuestarios</t>
  </si>
  <si>
    <t>3.1</t>
  </si>
  <si>
    <t>3.2</t>
  </si>
  <si>
    <t>3.3</t>
  </si>
  <si>
    <t>3.4</t>
  </si>
  <si>
    <t>3.5</t>
  </si>
  <si>
    <t>3.6</t>
  </si>
  <si>
    <t>Materiales y Suministros (consumos)</t>
  </si>
  <si>
    <t>3.7</t>
  </si>
  <si>
    <t>Otros Gastos Contables No Presupuestarios</t>
  </si>
  <si>
    <t>4. Total de Gastos Contables</t>
  </si>
  <si>
    <t>Conciliación entre los Ingresos Presupuestarios y Contables</t>
  </si>
  <si>
    <t>1. Total de Ingresos Presupuestarios</t>
  </si>
  <si>
    <t>2. Más Ingresos Contables No Presupuestarios</t>
  </si>
  <si>
    <t>2.1</t>
  </si>
  <si>
    <t>2.2</t>
  </si>
  <si>
    <t>Incremento por Variación de inventarios</t>
  </si>
  <si>
    <t>2.3</t>
  </si>
  <si>
    <t>2.4</t>
  </si>
  <si>
    <t>2.5</t>
  </si>
  <si>
    <t>2.6</t>
  </si>
  <si>
    <t>Otros Ingresos Contables No Presupuestarios</t>
  </si>
  <si>
    <t>3. Menos Ingresos Presupuestarios No Contables</t>
  </si>
  <si>
    <t>Aprovechamientos Patrimoniales</t>
  </si>
  <si>
    <t>Ingresos Derivados de Financiamientos</t>
  </si>
  <si>
    <t>Otros Ingresos Presupuestarios No Contables</t>
  </si>
  <si>
    <t>4. Total de Ingresos Contables</t>
  </si>
  <si>
    <t>Notas de Memoria</t>
  </si>
  <si>
    <t>Saldo Inicial</t>
  </si>
  <si>
    <t>Cargos del Período</t>
  </si>
  <si>
    <t>Abonos del Período</t>
  </si>
  <si>
    <t>Saldo Final</t>
  </si>
  <si>
    <t>Valores en Custodia</t>
  </si>
  <si>
    <t>Tasa</t>
  </si>
  <si>
    <t>Vencimiento</t>
  </si>
  <si>
    <t>Tipo de Contrato</t>
  </si>
  <si>
    <t>CUENTAS DE ORDEN CONTABLES</t>
  </si>
  <si>
    <t>Custodia de Valores</t>
  </si>
  <si>
    <t>Instrumentos de Crédito Prestados a Formadores de Mercado</t>
  </si>
  <si>
    <t>Préstamo de Instrumentos de Crédito a Formadores de Mercado y su Garantía</t>
  </si>
  <si>
    <t>Instrumentos de Crédito Recibidos en Garantía de los Formadores de Mercado</t>
  </si>
  <si>
    <t>Garantía de Créditos Recibidos de los Formadores de Mercado</t>
  </si>
  <si>
    <t>Autorización para la Emisión de Bonos, Títulos y Valores de la Deuda Pública Interna</t>
  </si>
  <si>
    <t>Autorización para la Emisión de Bonos, Títulos y Valores de la Deuda Pública Externa</t>
  </si>
  <si>
    <t>Emisiones Autorizadas de la Deuda Pública Interna y Externa</t>
  </si>
  <si>
    <t>Suscripción de Contratos de Préstamos y Otras Obligaciones de la Deuda Pública Interna</t>
  </si>
  <si>
    <t>Suscripción de Contratos de Préstamos y Otras Obligaciones de la Deuda Pública Externa</t>
  </si>
  <si>
    <t>Contratos de Préstamos y Otras Obligaciones de la Deuda Pública Interna y Externa</t>
  </si>
  <si>
    <t>Avales Autorizados</t>
  </si>
  <si>
    <t>Avales Firmados</t>
  </si>
  <si>
    <t>Fianzas y Garantías Recibidas por Deudas a Cobrar</t>
  </si>
  <si>
    <t>Fianzas y Garantías Recibidas</t>
  </si>
  <si>
    <t>Fianzas Otorgadas para Respaldar Obligaciones no Fiscales del Gobierno</t>
  </si>
  <si>
    <t>Fianzas Otorgadas del Gobierno para Respaldar Obligaciones no Fiscales</t>
  </si>
  <si>
    <t>Demandas Judiciales en Proceso de Resolución</t>
  </si>
  <si>
    <t>Resolución de Demandas en Proceso Judicial</t>
  </si>
  <si>
    <t>Contratos para Inversión Mediante Proyectos para Prestación de Servicios (PPS) y Similares</t>
  </si>
  <si>
    <t>Inversión Pública Contratada Mediante Proyectos para Prestación de Servicios (PPS) y Similares</t>
  </si>
  <si>
    <t>Bienes Bajo Contrato en Concesión</t>
  </si>
  <si>
    <t>Contrato de Concesión por Bienes</t>
  </si>
  <si>
    <t>Bienes Bajo Contrato en Comodato</t>
  </si>
  <si>
    <t>Contrato de Comodato por Bienes</t>
  </si>
  <si>
    <t>CUENTAS DE ORDEN PRESUPUESTARIO</t>
  </si>
  <si>
    <t>Cuentas de Orden Presupuestarias de Ingresos</t>
  </si>
  <si>
    <t>Ley de Ingresos Estimada</t>
  </si>
  <si>
    <t>Ley de Ingresos por Ejecutar</t>
  </si>
  <si>
    <t>Modificaciones a la Ley de Ingresos Estimada</t>
  </si>
  <si>
    <t>Ley de Ingresos Devengada</t>
  </si>
  <si>
    <t>Ley de Ingresos Recaudada</t>
  </si>
  <si>
    <t>Cuentas de Orden Presupuestarias de Egresos</t>
  </si>
  <si>
    <t>Presupuesto de Egresos Aprobado</t>
  </si>
  <si>
    <t>Presupuesto de Egresos por Ejercer</t>
  </si>
  <si>
    <t>Modificaciones al Presupuesto de Egresos Aprobado</t>
  </si>
  <si>
    <t>Presupuesto de Egresos Comprometido</t>
  </si>
  <si>
    <t>Presupuesto de Egresos Devengado</t>
  </si>
  <si>
    <t>Presupuesto de Egresos Ejercido</t>
  </si>
  <si>
    <t>Presupuesto de Egresos Pagado</t>
  </si>
  <si>
    <t>Correspondiente del 1 de enero al 31 de diciembre del 2025</t>
  </si>
  <si>
    <t>Anual</t>
  </si>
  <si>
    <t>Sistema para el desarrollo integral de la familia en el municipio de Leon Gto</t>
  </si>
  <si>
    <t>Del 1 de enero al 31 de diciembre del 2025</t>
  </si>
  <si>
    <t>Cuenta Pública</t>
  </si>
  <si>
    <t>20XN</t>
  </si>
  <si>
    <t>20XN-1</t>
  </si>
  <si>
    <t>Comisión Municipal de Cultura Física y Deporte de León, Guanajuato</t>
  </si>
  <si>
    <t>Del 01 de Enero al 31 de Diciembre del 2025</t>
  </si>
  <si>
    <t>Sistema de Agua Potable y Alcantarillado de León</t>
  </si>
  <si>
    <t>Del 01 de enero al 31 de diciembre de 2025</t>
  </si>
  <si>
    <t>Importe de los ingresos propios obtenidos por el ente por sus actividades de prestación de servicios.</t>
  </si>
  <si>
    <t>convenios de aportación con fraccionamientos</t>
  </si>
  <si>
    <t>Importe de los ingresos obtenidos por concepto de intereses ganados por  instrumentos financieros.</t>
  </si>
  <si>
    <t>bonificaciones y descuentos obtenidos</t>
  </si>
  <si>
    <t>Importe de otros ingresos y beneficios varios no incluidos en las cuentas anteriores, obtenidos por el ente público.</t>
  </si>
  <si>
    <t>Importe del gasto por las percepciones correspondientes al personal de carácter permanente.</t>
  </si>
  <si>
    <t>Importe del gasto por las percepciones adicionales y especiales, así como las gratificaciones que se otorgan tanto al personal de carácter permanente</t>
  </si>
  <si>
    <t>Importe del gasto por otras prestaciones sociales y económicas, a favor del personal, de acuerdo con las disposiciones legales vigentes y/o acuerdos contractuales respectivos.</t>
  </si>
  <si>
    <t>Importe del gasto por materiales y artículos utilizados en la construcción, reconstrucción, ampliación, adaptación, mejora, conservación, reparación y mantenimiento.</t>
  </si>
  <si>
    <t>Importe del gasto por sustancias, productos químicos; así como toda clase de materiales y suministros médicos y de laboratorio.</t>
  </si>
  <si>
    <t>Importe del gasto por servicios básicos necesarios para el funcionamiento del ente público.</t>
  </si>
  <si>
    <t>Importe del gasto por los subsidios destinadas a promover y fomentar las operaciones del beneficiario; mantener los niveles en los precios; apoyar el consumo, la distribución y comercialización de los bienes; motivar la inversión; cubrir impactos financieros; promover la innovación tecnológica; así como para el fomento de las actividades agropecuarias, industriales o de servicios y vivienda.</t>
  </si>
  <si>
    <t>Comprende el importe del gasto por las ayudas sociales que el ente público otorga a personas, instituciones y diversos sectores de la población para propósitos sociales.</t>
  </si>
  <si>
    <t>Provision de estudio actuarial</t>
  </si>
  <si>
    <t>Monto del gasto por depreciación que corresponde aplicar, por concepto de disminución del valor derivado del uso de infraestructura del ente público.</t>
  </si>
  <si>
    <t>Promedios</t>
  </si>
  <si>
    <t>LÍNEA RECTA</t>
  </si>
  <si>
    <t>5% ANUAL</t>
  </si>
  <si>
    <t>REGISTRO MENSUAL</t>
  </si>
  <si>
    <t>10% Y 33.33%</t>
  </si>
  <si>
    <t>10% ANUAL</t>
  </si>
  <si>
    <t>25% ANUAL</t>
  </si>
  <si>
    <t>10% Y 8%</t>
  </si>
  <si>
    <t>REGISTRO MENSUAL POR VIGENCIA</t>
  </si>
  <si>
    <t>CUENTAS CON VENCIMIENTO DE 24 MESES O MAS</t>
  </si>
  <si>
    <t>2% SOBRE EL INVENTARIO AL CIERRE DEL EJERCICIO</t>
  </si>
  <si>
    <t>DEPÓSITOS EN GARANTIA CFE Y OTROS</t>
  </si>
  <si>
    <t>DEPÓSITOS EN GARANTIA</t>
  </si>
  <si>
    <t>SALDO A FAVOR DE USUARIOS</t>
  </si>
  <si>
    <t>SALDO A FAVOR DE FRACCIONADORES</t>
  </si>
  <si>
    <t>JUICIOS LABORALES</t>
  </si>
  <si>
    <t>ESTUDIO ACTUARIAL, SERVICIOS E INSUMOS</t>
  </si>
  <si>
    <t>JUICIOS EMPRESAS</t>
  </si>
  <si>
    <t>ESTUDIO ACTUARIAL</t>
  </si>
  <si>
    <t>ZAPOTILLO T1</t>
  </si>
  <si>
    <t xml:space="preserve"> </t>
  </si>
  <si>
    <t>LINEA RECTA</t>
  </si>
  <si>
    <t>DE ACUERDO A LAS NECESIDADES DEL INSTITUTO</t>
  </si>
  <si>
    <t>Ingresos propio de la entidad</t>
  </si>
  <si>
    <t>Subsidio mensual otorgado por el municipio</t>
  </si>
  <si>
    <t>Sueldo correspondiente a la plantilla de personal , seguridad social y eventual</t>
  </si>
  <si>
    <t>Sueldo correspondiente a la plantilla de personal</t>
  </si>
  <si>
    <t>Cuotas de seguridad IMSS, INFONAVIT  AFORE</t>
  </si>
  <si>
    <t>Mantto de en general y mejoras al parque</t>
  </si>
  <si>
    <t>Alimentación de 1300 especies</t>
  </si>
  <si>
    <t>Productos Adquiridos para su comercialización, que son generadores de ingreso.</t>
  </si>
  <si>
    <t>Servicio de energía eléctrica, telefonía.</t>
  </si>
  <si>
    <t>Honorarios Médicos Veterinario, Asesoría legal y administrativa</t>
  </si>
  <si>
    <t>Servicio de mantenimiento prestado por terceros</t>
  </si>
  <si>
    <t>Servicios préstados en eventos especiales</t>
  </si>
  <si>
    <t>Depreciación de bienes muebles de la entidad de acuerdo al porcentaje establecido.</t>
  </si>
  <si>
    <t>El importe de 365 días se encuentra en litigio</t>
  </si>
  <si>
    <t>PEPS</t>
  </si>
  <si>
    <t>No tener mermas o producto caducado</t>
  </si>
  <si>
    <t>UNITARIO</t>
  </si>
  <si>
    <t>Costo de Adquisición</t>
  </si>
  <si>
    <t>No se realizaron cambios en el periodo informado</t>
  </si>
  <si>
    <t>Por tiempo porcentajes de depreciación. Los señalados en la Ley General de Contabilidad Gubernamental</t>
  </si>
  <si>
    <t>Por tiempo porcentajes de depreciación. Los señalados en la Ley del Impuesto sobre la renta o por la Ley General de Contabilidad Gubernamental</t>
  </si>
  <si>
    <t>Factibilidad de Pago mes inmediato siguiente</t>
  </si>
  <si>
    <t>Fondo de Ahorro pago pendiente de pago</t>
  </si>
  <si>
    <t>Estatal</t>
  </si>
  <si>
    <t>Transferencias ej. Ant.</t>
  </si>
  <si>
    <t xml:space="preserve"> Municipal</t>
  </si>
  <si>
    <t xml:space="preserve">Ajuste en sistema Opergob   </t>
  </si>
  <si>
    <t>n/a</t>
  </si>
  <si>
    <t>41730-0730-0001-0001</t>
  </si>
  <si>
    <t>CASA DE LA CULTURA DIEGO RIVERA</t>
  </si>
  <si>
    <t>41730-0730-0001-0002</t>
  </si>
  <si>
    <t>ESCUELA DE ARTES PLASTICAS</t>
  </si>
  <si>
    <t>41730-0730-0001-0003</t>
  </si>
  <si>
    <t>DIPLOMADOS, CURSOS Y TALLERES</t>
  </si>
  <si>
    <t>41730-0730-0001-0004</t>
  </si>
  <si>
    <t>ESCUELA DE MUSICA</t>
  </si>
  <si>
    <t>41730-0730-0001-0006</t>
  </si>
  <si>
    <t>CACUL EFREN HERNANDEZ</t>
  </si>
  <si>
    <t>41730-0730-0003-0002</t>
  </si>
  <si>
    <t>RENTA DE STAND</t>
  </si>
  <si>
    <t>41730-0730-0003-0003</t>
  </si>
  <si>
    <t>OTROS FERIA DEL LIBRO</t>
  </si>
  <si>
    <t>41730-0730-0004-0001</t>
  </si>
  <si>
    <t>VENTA DE BOLETOS FIC</t>
  </si>
  <si>
    <t>41730-0730-0005-0001</t>
  </si>
  <si>
    <t>VENTA DE BOLETOS FIAC</t>
  </si>
  <si>
    <t>41730-0730-0008-0001</t>
  </si>
  <si>
    <t>VENTA DE LIBROS</t>
  </si>
  <si>
    <t>41730-0730-0010-0006</t>
  </si>
  <si>
    <t>PRESENTACIONES BANDA MUNICIPAL</t>
  </si>
  <si>
    <t>41730-0730-0010-0010</t>
  </si>
  <si>
    <t>OTROS</t>
  </si>
  <si>
    <t>41730-0730-0010-0012</t>
  </si>
  <si>
    <t>ALTERNATIVAS</t>
  </si>
  <si>
    <t>41730-0730-0010-0014</t>
  </si>
  <si>
    <t>OTROS INGRESOS CON IVA</t>
  </si>
  <si>
    <t>41730-0730-0010-0015</t>
  </si>
  <si>
    <t>CONVENIOS VARIOS</t>
  </si>
  <si>
    <t>41730-0730-0010-0017</t>
  </si>
  <si>
    <t>SECRETARIA DE CULTURA</t>
  </si>
  <si>
    <t>41730-0730-0011-0001</t>
  </si>
  <si>
    <t>TEATRO MANUEL DOBLADO</t>
  </si>
  <si>
    <t>41730-0730-0011-0002</t>
  </si>
  <si>
    <t>TEATRO MARIA GREVER</t>
  </si>
  <si>
    <t>41730-0730-0014-0001</t>
  </si>
  <si>
    <t>ARRENDAMIENTO PLAZA DE GALLOS</t>
  </si>
  <si>
    <t>41730-0730-0015-0001</t>
  </si>
  <si>
    <t>VENTA DE BOLETOS FESTIVAL DE MONÓLOGOS</t>
  </si>
  <si>
    <t>42210-0910-0001-0005</t>
  </si>
  <si>
    <t>INGRESOS POR SUBSIDIO MUNICIPIO</t>
  </si>
  <si>
    <t>42230-0930-0001-0004</t>
  </si>
  <si>
    <t>TRASNFERENCIAS FEDERALES ETIQUETADAS</t>
  </si>
  <si>
    <t>SUELDO DEL PERSONAL BASE</t>
  </si>
  <si>
    <t>51110-1131-0000-0000</t>
  </si>
  <si>
    <t>SUELDOS BASE AL PERSONAL PERMANENTE</t>
  </si>
  <si>
    <t>SUELDO MAESTROS</t>
  </si>
  <si>
    <t>51120-1212-0000-0000</t>
  </si>
  <si>
    <t>HONORARIOS</t>
  </si>
  <si>
    <t>51120-1221-0000-0000</t>
  </si>
  <si>
    <t>SUELDOS BASE AL PERSONAL EVENTUAL</t>
  </si>
  <si>
    <t>51130-1311-0000-0000</t>
  </si>
  <si>
    <t>PRIMAS POR AÑOS DE SERVICIOS EFECTIVOS P</t>
  </si>
  <si>
    <t>51130-1321-0000-0000</t>
  </si>
  <si>
    <t>PRIMAS DE VACACIONES, DOMINICAL</t>
  </si>
  <si>
    <t>51130-1323-0000-0000</t>
  </si>
  <si>
    <t>GRATIFICACIÓN FIN DE AÑO</t>
  </si>
  <si>
    <t>51130-1342-0000-0000</t>
  </si>
  <si>
    <t>RETRIBUCIONES POR ACTIVIDADES ESPECIALES</t>
  </si>
  <si>
    <t>51140-1411-0000-0000</t>
  </si>
  <si>
    <t>APORTACIONES DE SEGURIDAD SOCIAL</t>
  </si>
  <si>
    <t>51140-1421-0000-0000</t>
  </si>
  <si>
    <t>APORTACIONES A FONDOS DE VIVIENDA</t>
  </si>
  <si>
    <t>51140-1431-0000-0000</t>
  </si>
  <si>
    <t>APORTACIONES AL SISTEMA PARA EL RETIRO</t>
  </si>
  <si>
    <t>51150-1511-0000-0000</t>
  </si>
  <si>
    <t>CUOTAS PARA EL FONDO DE AHORRO</t>
  </si>
  <si>
    <t>51150-1522-0000-0000</t>
  </si>
  <si>
    <t>LIQUIDACIONES POR INDEMNIZACIONES Y POR</t>
  </si>
  <si>
    <t>51150-1545-0000-0000</t>
  </si>
  <si>
    <t>AYUDA PARA DESPENSA</t>
  </si>
  <si>
    <t>51150-1547-0000-0000</t>
  </si>
  <si>
    <t>AYUDA PARA DÍA DE REYES</t>
  </si>
  <si>
    <t>51150-1548-0000-0000</t>
  </si>
  <si>
    <t>AYUDA PARA 10 DE MAYO</t>
  </si>
  <si>
    <t>51150-1592-0000-0000</t>
  </si>
  <si>
    <t>PREMIO POR PUNTUALIDAD</t>
  </si>
  <si>
    <t>51150-1593-0000-0000</t>
  </si>
  <si>
    <t>PREMIO POR ASISTENCIA</t>
  </si>
  <si>
    <t>51160-1712-0000-0000</t>
  </si>
  <si>
    <t>ESTÍMULOS A LA PRODUCTIVIDAD</t>
  </si>
  <si>
    <t>51210-2111-0000-0000</t>
  </si>
  <si>
    <t>MATERIALES Y ÚTILES DE OFICINA</t>
  </si>
  <si>
    <t>51210-2141-0000-0000</t>
  </si>
  <si>
    <t>MATERIALES Y ÚTILES DE TECNOLOGÍAS DE LA</t>
  </si>
  <si>
    <t>51210-2151-0000-0000</t>
  </si>
  <si>
    <t>MATERIAL IMPRESO E INFORMACIÓN DIGITAL</t>
  </si>
  <si>
    <t>51210-2161-0000-0000</t>
  </si>
  <si>
    <t>MATERIAL DE LIMPIEZA</t>
  </si>
  <si>
    <t>51210-2171-0000-0000</t>
  </si>
  <si>
    <t>MATERIALES Y ÚTILES DE ENSEÑANZA</t>
  </si>
  <si>
    <t>51220-2211-0000-0000</t>
  </si>
  <si>
    <t>PRODUCTOS ALIMENTICIOS PARA PERSONAS</t>
  </si>
  <si>
    <t>51220-2231-0000-0000</t>
  </si>
  <si>
    <t>UTENSILIOS PARA EL SERVICIO DE ALIMENTAC</t>
  </si>
  <si>
    <t>51240-2441-0000-0000</t>
  </si>
  <si>
    <t>MADERA Y PRODUCTOS DE MADERA</t>
  </si>
  <si>
    <t>51240-2461-0000-0000</t>
  </si>
  <si>
    <t>Material eléctrico y electrónico</t>
  </si>
  <si>
    <t>51240-2481-0000-0000</t>
  </si>
  <si>
    <t>MATERIALES COMPLEMENTARIOS .</t>
  </si>
  <si>
    <t>51250-2531-0000-0000</t>
  </si>
  <si>
    <t>MEDICINAS Y PRODUCTOS FARMACÉUTICOS</t>
  </si>
  <si>
    <t>51260-2613-0000-0000</t>
  </si>
  <si>
    <t>Combustibles, lubricantes y aditivos des</t>
  </si>
  <si>
    <t>51270-2712-0000-0000</t>
  </si>
  <si>
    <t>VESTUARIO Y UNIFORMES ACTIVIDADES OPERAT</t>
  </si>
  <si>
    <t>51290-2911-0000-0000</t>
  </si>
  <si>
    <t>HERRAMIENTAS MENORES</t>
  </si>
  <si>
    <t>51290-2921-0000-0000</t>
  </si>
  <si>
    <t>REFACCIONES Y ACCESORIOS MENORES DE EDIF</t>
  </si>
  <si>
    <t>51290-2931-0000-0000</t>
  </si>
  <si>
    <t>REFACCIONES Y ACCESORIOS MENORES DE MOBI</t>
  </si>
  <si>
    <t>51290-2941-0000-0000</t>
  </si>
  <si>
    <t>REFACCIONES Y ACCESORIOS MENORES DE EQUI</t>
  </si>
  <si>
    <t>51290-2961-0000-0000</t>
  </si>
  <si>
    <t>51310-3111-0000-0000</t>
  </si>
  <si>
    <t>SERVICIO DE ENERGÍA ELÉCTRICA</t>
  </si>
  <si>
    <t>51310-3131-0000-0000</t>
  </si>
  <si>
    <t>SERVICIO DE AGUA</t>
  </si>
  <si>
    <t>51310-3141-0000-0000</t>
  </si>
  <si>
    <t>SERVICIO TELEFONÍA TRADICIONAL</t>
  </si>
  <si>
    <t>51310-3151-0000-0000</t>
  </si>
  <si>
    <t>SERVICIO TELEFONÍA CELULAR</t>
  </si>
  <si>
    <t>51310-3171-0000-0000</t>
  </si>
  <si>
    <t>Servicios de acceso de Internet, redes y</t>
  </si>
  <si>
    <t>51310-3181-0000-0000</t>
  </si>
  <si>
    <t>SERVICIOS POSTALES</t>
  </si>
  <si>
    <t>51320-3233-0000-0000</t>
  </si>
  <si>
    <t>Arrendamiento de equipo y bienes informá</t>
  </si>
  <si>
    <t>51330-3311-0000-0000</t>
  </si>
  <si>
    <t>SERVICIOS LEGALES</t>
  </si>
  <si>
    <t>51330-3312-0000-0000</t>
  </si>
  <si>
    <t>SERVICIOS DE CONTABILIDAD</t>
  </si>
  <si>
    <t>51330-3341-0000-0000</t>
  </si>
  <si>
    <t>SERVICIOS DE CAPACITACIÓN</t>
  </si>
  <si>
    <t>51330-3361-0000-0000</t>
  </si>
  <si>
    <t>IMPRESIONES OFICIALES</t>
  </si>
  <si>
    <t>51330-3362-0000-0000</t>
  </si>
  <si>
    <t>SERVICIO DE APOYO ADMINISTRATIVO</t>
  </si>
  <si>
    <t>51330-3381-0000-0000</t>
  </si>
  <si>
    <t>SERVICIOS DE VIGILANCIA</t>
  </si>
  <si>
    <t>51330-3391-0000-0000</t>
  </si>
  <si>
    <t>SERVICIOS PROFESIONALES, CIENTÍFICOS Y T</t>
  </si>
  <si>
    <t>51340-3411-0000-0000</t>
  </si>
  <si>
    <t>SERVICIOS FINANCIEROS Y BANCARIOS</t>
  </si>
  <si>
    <t>51340-3451-0000-0000</t>
  </si>
  <si>
    <t>SEGURO DE BIENES PATRIMONIALES</t>
  </si>
  <si>
    <t>51340-3471-0000-0000</t>
  </si>
  <si>
    <t>FLETES Y MANIOBRAS</t>
  </si>
  <si>
    <t>51350-3511-0000-0000</t>
  </si>
  <si>
    <t>CONSERVACIÓN Y MANTENIMIENTO DE INMUEBLE</t>
  </si>
  <si>
    <t>51350-3513-0000-0000</t>
  </si>
  <si>
    <t>Adaptación de inmuebles</t>
  </si>
  <si>
    <t>51350-3521-0000-0000</t>
  </si>
  <si>
    <t>INSTALACIÓN, REPARACIÓN Y MANTENIMIENTO</t>
  </si>
  <si>
    <t>51350-3531-0000-0000</t>
  </si>
  <si>
    <t>51350-3551-0000-0000</t>
  </si>
  <si>
    <t>REPARACIÓN Y MANTENIMIENTO DE EQUIPO DE</t>
  </si>
  <si>
    <t>51350-3591-0000-0000</t>
  </si>
  <si>
    <t>Servicios de Jardineria y Fumigacion</t>
  </si>
  <si>
    <t>51360-3611-0000-0000</t>
  </si>
  <si>
    <t>Difusión por radio, televisión y otros m</t>
  </si>
  <si>
    <t>51360-3612-0000-0000</t>
  </si>
  <si>
    <t>Impresión y elaboración de publicaciones</t>
  </si>
  <si>
    <t>51360-3613-0000-0000</t>
  </si>
  <si>
    <t>ESPECTÁCULOS CULTURALES</t>
  </si>
  <si>
    <t>51360-3661-0000-0000</t>
  </si>
  <si>
    <t>SERVICIO DE CREACIÓN Y DIFUSIÓN DE CONTE</t>
  </si>
  <si>
    <t>51360-3691-0000-0000</t>
  </si>
  <si>
    <t>OTROS SERVICIOS DE INFORMACIÓN</t>
  </si>
  <si>
    <t>51370-3711-0000-0000</t>
  </si>
  <si>
    <t>PASAJES AÉREOS NACIONALES</t>
  </si>
  <si>
    <t>51370-3721-0000-0000</t>
  </si>
  <si>
    <t>PASAJES TERRESTRES</t>
  </si>
  <si>
    <t>51370-3751-0000-0000</t>
  </si>
  <si>
    <t>VIÁTICOS EN EL PAÍS.</t>
  </si>
  <si>
    <t>51370-3791-0000-0000</t>
  </si>
  <si>
    <t>OTROS SERVICIOS DE TRASLADO Y HOSPEDAJE</t>
  </si>
  <si>
    <t>51380-3811-0000-0000</t>
  </si>
  <si>
    <t>GASTOS DE CEREMONIAL</t>
  </si>
  <si>
    <t>51380-3812-0000-0000</t>
  </si>
  <si>
    <t>EVENTOS INSTITUCIONALES</t>
  </si>
  <si>
    <t>51380-3831-0000-0000</t>
  </si>
  <si>
    <t>CONGRESOS Y CONVENCIONES</t>
  </si>
  <si>
    <t>CORRESPONDE A GASTOS QUE SE REALIZAN PARA LLEVAR A CABO DIVERSOS PROYECTOS EN LOS QUE SE INCLUYEN HONORARIOS DE ARTISTAS, HOTELES, TRANSPORTE,COMIDAS ENTRE OTROS</t>
  </si>
  <si>
    <t>51380-3841-0000-0000</t>
  </si>
  <si>
    <t>EXPOSICIONES</t>
  </si>
  <si>
    <t>51380-3851-0000-0000</t>
  </si>
  <si>
    <t>Gastos de representación</t>
  </si>
  <si>
    <t>51380-3852-0000-0000</t>
  </si>
  <si>
    <t>GASTOS DE OFICINA Y ORGANIZACIÓN</t>
  </si>
  <si>
    <t>51390-3921-0000-0000</t>
  </si>
  <si>
    <t>OTROS IMPUESTOS Y DERECHOS</t>
  </si>
  <si>
    <t>51390-3961-0000-0000</t>
  </si>
  <si>
    <t>OTROS GASTOS POR RESPONSABILIDADES</t>
  </si>
  <si>
    <t>51390-3981-0000-0000</t>
  </si>
  <si>
    <t>Impuesto sobre nóminas</t>
  </si>
  <si>
    <t>51390-3991-0000-0000</t>
  </si>
  <si>
    <t>OTROS SERVICIOS GENERALES</t>
  </si>
  <si>
    <t>55151-0000-0001-0000</t>
  </si>
  <si>
    <t>DEPRECIACION DE MOBILIARIO Y EQUIPO</t>
  </si>
  <si>
    <t>55151-0000-0002-0000</t>
  </si>
  <si>
    <t>DEPRECIACION DE BIENES INFORMATICOS</t>
  </si>
  <si>
    <t>55151-0000-0003-0000</t>
  </si>
  <si>
    <t>DEPRECIACION MUEBLES EXCEPTO DE OFICINA</t>
  </si>
  <si>
    <t>55152-0000-0001-0000</t>
  </si>
  <si>
    <t>DEPRECIACION DE MOBILIARIO Y EQ EDUCACIO</t>
  </si>
  <si>
    <t>55154-0000-0001-0000</t>
  </si>
  <si>
    <t>DEPRECIACION EQUIPO DE TRANSPORTE</t>
  </si>
  <si>
    <t>55156-0000-0001-0000</t>
  </si>
  <si>
    <t>DEPRECIACION DE HERRAMIENTAS</t>
  </si>
  <si>
    <t>55156-0000-0002-0000</t>
  </si>
  <si>
    <t>DEPRECIACION OTROS BIENES MUEBLES</t>
  </si>
  <si>
    <t>55171-0000-0001-0000</t>
  </si>
  <si>
    <t>AMORTIZACION DE SOFTWARE</t>
  </si>
  <si>
    <t>55181-0000-0001-0000</t>
  </si>
  <si>
    <t>DISMINUCIÓN DE BIENES POR PÉRDIDA, OBSO</t>
  </si>
  <si>
    <t>11221-0000-0010-0002</t>
  </si>
  <si>
    <t>ESCUELA PROFESIONAL DE COMERCIO Y ADMON</t>
  </si>
  <si>
    <t>VENCIDA</t>
  </si>
  <si>
    <t>11221-0000-0010-0012</t>
  </si>
  <si>
    <t>UNIVERSIDAD NACIONAL AUTÓNOMA DE MEXICO</t>
  </si>
  <si>
    <t>11221-0000-0010-0013</t>
  </si>
  <si>
    <t>MUNICIPIO DE LEON</t>
  </si>
  <si>
    <t>11221-0000-0010-0014</t>
  </si>
  <si>
    <t>FORUM CULTURAL GUANAJUATO</t>
  </si>
  <si>
    <t>11221-0000-0010-0021</t>
  </si>
  <si>
    <t>PARTIDO ACCION NACIONAL</t>
  </si>
  <si>
    <t>11221-0000-0010-0027</t>
  </si>
  <si>
    <t>UNIVERSIDAD DE LA SALLE BAJIO AC</t>
  </si>
  <si>
    <t>11221-0000-0010-0041</t>
  </si>
  <si>
    <t>UNIVERSIDAD DE GUANAJUATO</t>
  </si>
  <si>
    <t>11221-0000-0010-0042</t>
  </si>
  <si>
    <t>GAYTAN AGUIÑAGA IRMA</t>
  </si>
  <si>
    <t>11221-0000-0010-0084</t>
  </si>
  <si>
    <t>GOBIERNO DEL ESTADO DE GUANAJUATO</t>
  </si>
  <si>
    <t>11221-0000-0010-0088</t>
  </si>
  <si>
    <t>INSTITUTO MPAL DE LA JUVENTUD DE LEON GT</t>
  </si>
  <si>
    <t>11221-0000-0010-0092</t>
  </si>
  <si>
    <t>PÁGINA TRES S.A.</t>
  </si>
  <si>
    <t>11221-0000-0010-0095</t>
  </si>
  <si>
    <t>SELECTOR S.A. DE C.V.</t>
  </si>
  <si>
    <t>11221-0000-0010-0258</t>
  </si>
  <si>
    <t>INNOVACION INDUSTRIAL CORPORATIVA</t>
  </si>
  <si>
    <t>11221-0000-0010-0304</t>
  </si>
  <si>
    <t>MUNICIPIO MANUEL DOBLADO</t>
  </si>
  <si>
    <t>11249-0000-0001-0001</t>
  </si>
  <si>
    <t>IVA A FAVOR</t>
  </si>
  <si>
    <t>11249-0000-0001-0003</t>
  </si>
  <si>
    <t>IVA ACREDITABLE PENDIENTE DE PAGO</t>
  </si>
  <si>
    <t>11231-0000-0001-0017</t>
  </si>
  <si>
    <t>PEREZ CORDERO LAURA</t>
  </si>
  <si>
    <t>Se realizaran las acciones correspondientes para su recuperación</t>
  </si>
  <si>
    <t>11231-0000-0002-0024</t>
  </si>
  <si>
    <t>ISAIAS ALVAREZ MARICHEZ</t>
  </si>
  <si>
    <t>Gasto por Comprobar</t>
  </si>
  <si>
    <t>11231-0000-0002-0059</t>
  </si>
  <si>
    <t>PONCE DURAN MONICA GUADALUPE</t>
  </si>
  <si>
    <t>11231-0000-0002-0076</t>
  </si>
  <si>
    <t>ALVEAR GARCIA JOSÉ ANTONIO</t>
  </si>
  <si>
    <t>11231-0000-0002-0080</t>
  </si>
  <si>
    <t>ZARATE GARCIA KARLA</t>
  </si>
  <si>
    <t>11231-0000-0002-0082</t>
  </si>
  <si>
    <t>ALVAREZ MARICHEZ ISAIAS</t>
  </si>
  <si>
    <t>11231-0000-0002-0094</t>
  </si>
  <si>
    <t>PEREZ FLORES TANIA</t>
  </si>
  <si>
    <t>11231-0000-0002-0098</t>
  </si>
  <si>
    <t>MEZA MADRIGAL MARIANA</t>
  </si>
  <si>
    <t>11231-0000-0002-0125</t>
  </si>
  <si>
    <t>MUÑOZ SANCHEZ RUY EMANUEL</t>
  </si>
  <si>
    <t>11231-0000-0002-0126</t>
  </si>
  <si>
    <t>AGUIRRE VEGA EDGAR ANTONIO</t>
  </si>
  <si>
    <t>11231-0000-0003-0016</t>
  </si>
  <si>
    <t>HERNANDEZ FELIPE DE JESUS</t>
  </si>
  <si>
    <t>Descuento de anticipo via nomina</t>
  </si>
  <si>
    <t>11231-0000-0003-0019</t>
  </si>
  <si>
    <t>PEREZ MORENO JAVIER IGNACIO</t>
  </si>
  <si>
    <t>11231-0000-0003-0046</t>
  </si>
  <si>
    <t>GONZALEZ BARROSO ALFREDO</t>
  </si>
  <si>
    <t>11231-0000-0003-0073</t>
  </si>
  <si>
    <t>PORRAS JUAREZ FRANCISCO JAVIER</t>
  </si>
  <si>
    <t>11231-0000-0003-0098</t>
  </si>
  <si>
    <t>VALADEZ CAMARENA JOSE FERNANDO</t>
  </si>
  <si>
    <t>11231-0000-0003-0099</t>
  </si>
  <si>
    <t>PANTOJA BUSTAMANTE GUILLERMO TADEO</t>
  </si>
  <si>
    <t>11231-0000-0003-0100</t>
  </si>
  <si>
    <t>PONCE MONTERO RODOLFO</t>
  </si>
  <si>
    <t>11231-0000-0003-0103</t>
  </si>
  <si>
    <t>MANRIQUE CANDELAS MA TRINIDA</t>
  </si>
  <si>
    <t>11231-0000-0003-0104</t>
  </si>
  <si>
    <t>SALCEDO RICARDO</t>
  </si>
  <si>
    <t>11231-0000-0003-0107</t>
  </si>
  <si>
    <t>KEYS SANCHEZ EDUARDO</t>
  </si>
  <si>
    <t>11231-0000-0003-0115</t>
  </si>
  <si>
    <t>GARCIA COSTALES MARIA</t>
  </si>
  <si>
    <t>11231-0000-0003-0136</t>
  </si>
  <si>
    <t>BARCENAS PARRA MIGUEL</t>
  </si>
  <si>
    <t>11231-0000-0003-0137</t>
  </si>
  <si>
    <t>LUGO LOPEZ ISRAEL ANDRES</t>
  </si>
  <si>
    <t>11231-0000-0003-0138</t>
  </si>
  <si>
    <t>MARTINEZ TOVAR MARIA DOLORES</t>
  </si>
  <si>
    <t>11231-0000-0003-0156</t>
  </si>
  <si>
    <t>BARAJAS HERNANDEZ CHRISTIAN</t>
  </si>
  <si>
    <t>11231-0000-0003-0157</t>
  </si>
  <si>
    <t>ALCOCER PULIDO IGNACIO</t>
  </si>
  <si>
    <t>11231-0000-0003-0158</t>
  </si>
  <si>
    <t>CARRILLO CALDERON IRIS</t>
  </si>
  <si>
    <t>11231-0000-0003-0159</t>
  </si>
  <si>
    <t>GUTIERREZ VAZQUEZ JOSE LUIS</t>
  </si>
  <si>
    <t>11231-0000-0003-0160</t>
  </si>
  <si>
    <t>SAUCEDO VALADEZ LUIS GERONIMO</t>
  </si>
  <si>
    <t>11231-0000-0003-0161</t>
  </si>
  <si>
    <t>JAIMES JURADO ESTEBAN</t>
  </si>
  <si>
    <t>11231-0000-0003-0162</t>
  </si>
  <si>
    <t>ALCARAZ CASTRO JORGE BRAULIO DE JESUS</t>
  </si>
  <si>
    <t>11231-0000-0003-0163</t>
  </si>
  <si>
    <t>SMITH VELAZQUEZ JAQUELINE</t>
  </si>
  <si>
    <t>11231-0000-0003-0164</t>
  </si>
  <si>
    <t>GUTIERREZ HERRERA MABEL GISELA</t>
  </si>
  <si>
    <t>11231-0000-0003-0165</t>
  </si>
  <si>
    <t>HERNANDEZ GONZALEZ CARLOS ANTONIO</t>
  </si>
  <si>
    <t>11231-0000-0003-0166</t>
  </si>
  <si>
    <t>PARAMO LOPEZ ADELA PALMIRA</t>
  </si>
  <si>
    <t>11231-0000-0003-0181</t>
  </si>
  <si>
    <t>ROMO GONZALEZ LAURA MARCELA</t>
  </si>
  <si>
    <t>11231-0000-0003-0196</t>
  </si>
  <si>
    <t>NEGRETE ALVAREZ OSCAR ARTURO</t>
  </si>
  <si>
    <t>11231-0000-0003-0199</t>
  </si>
  <si>
    <t>CRUZ NUÑEZ CARLOS</t>
  </si>
  <si>
    <t>11231-0000-0003-0200</t>
  </si>
  <si>
    <t>DE ANDA ALVAREZ NICOLAS</t>
  </si>
  <si>
    <t>11231-0000-0003-0201</t>
  </si>
  <si>
    <t>GONZALEZ GARCIA JONATHAN JOSAFAT</t>
  </si>
  <si>
    <t>11231-0000-0003-0202</t>
  </si>
  <si>
    <t>LOFARO FUENTES AMALFI NILLILIA</t>
  </si>
  <si>
    <t>11231-0000-0003-0203</t>
  </si>
  <si>
    <t>MEDINA REGALADO ARANTXA CARRE</t>
  </si>
  <si>
    <t>11231-0000-0003-0205</t>
  </si>
  <si>
    <t>HERNANDEZ GOMEZ MA. DEL ROCIO</t>
  </si>
  <si>
    <t>11231-0000-0003-0206</t>
  </si>
  <si>
    <t>MARTINEZ HERMENEGILDO JOSE ANTONIO</t>
  </si>
  <si>
    <t>11231-0000-0003-0207</t>
  </si>
  <si>
    <t>SERNA GUERRERO MA. GUADALUPE</t>
  </si>
  <si>
    <t>11231-0000-0003-0232</t>
  </si>
  <si>
    <t>MACIAS GONZALEZ OFELIA</t>
  </si>
  <si>
    <t>11231-0000-0003-0239</t>
  </si>
  <si>
    <t>HERNANDEZ RODRIGUEZ EDUARDO</t>
  </si>
  <si>
    <t>11231-0000-0003-0242</t>
  </si>
  <si>
    <t>ALVAREZ MARICHES ISAIAS</t>
  </si>
  <si>
    <t>11231-0000-0003-0243</t>
  </si>
  <si>
    <t>ALVAREZ AKIL JUAN PABLO</t>
  </si>
  <si>
    <t>11231-0000-0003-0244</t>
  </si>
  <si>
    <t>LARA MARTINEZ MA ASUNCION</t>
  </si>
  <si>
    <t>11231-0000-0003-0255</t>
  </si>
  <si>
    <t>CORNEJO LOSADA FRANCISCO GERARDO</t>
  </si>
  <si>
    <t>11231-0000-0003-0256</t>
  </si>
  <si>
    <t>MENDOZA RAMOS CARLOS ALEJANDRO</t>
  </si>
  <si>
    <t>11231-0000-0003-0278</t>
  </si>
  <si>
    <t>VERA CORTES JOSE ANDRES</t>
  </si>
  <si>
    <t>11231-0000-0003-0280</t>
  </si>
  <si>
    <t>TORRES LOZANO JUAN GERARDO</t>
  </si>
  <si>
    <t>11231-0000-0003-0292</t>
  </si>
  <si>
    <t>LARA HIGUERA ROCIO MARGARITA</t>
  </si>
  <si>
    <t>11231-0000-0003-0305</t>
  </si>
  <si>
    <t>GARZA VILLANUEVA JULIO CESAR</t>
  </si>
  <si>
    <t>11231-0000-0003-0311</t>
  </si>
  <si>
    <t>ESPARZA ZAVALA KARINA</t>
  </si>
  <si>
    <t>11231-0000-0003-0341</t>
  </si>
  <si>
    <t>GRISELDA GARCIA LOZANO</t>
  </si>
  <si>
    <t>11310-0000-0001-0008</t>
  </si>
  <si>
    <t>TELEFONOS DE MEXICO</t>
  </si>
  <si>
    <t>Por Recuperar</t>
  </si>
  <si>
    <t>11310-0000-0001-0010</t>
  </si>
  <si>
    <t>PADILLA HNOS IMPRSORA</t>
  </si>
  <si>
    <t>11310-0000-0001-0017</t>
  </si>
  <si>
    <t>GRUPO TURISTICO DEL CENTRO OCC</t>
  </si>
  <si>
    <t>11310-0000-0001-0037</t>
  </si>
  <si>
    <t>HOTELES MODERNOS SA DE CV</t>
  </si>
  <si>
    <t>11310-0000-0001-0043</t>
  </si>
  <si>
    <t>RAMIREZ CISNEROS JUAN MANUEL</t>
  </si>
  <si>
    <t>11310-0000-0001-0044</t>
  </si>
  <si>
    <t>LOPEZ ZENDEJAS ALBERTO</t>
  </si>
  <si>
    <t>11310-0000-0001-0045</t>
  </si>
  <si>
    <t>LEON OFICINA DE CONVENCIONES Y VISITANTE</t>
  </si>
  <si>
    <t>11310-0000-0001-0047</t>
  </si>
  <si>
    <t>OSORNIO CUADROS ARTURO</t>
  </si>
  <si>
    <t>11310-0000-0001-0061</t>
  </si>
  <si>
    <t>SANCHEZ GONZALEZ MARIA DEL SOL</t>
  </si>
  <si>
    <t>11310-0000-0001-0066</t>
  </si>
  <si>
    <t>GONZALEZ GALAN ARMANDO ANTONIO</t>
  </si>
  <si>
    <t>11310-0000-0001-0071</t>
  </si>
  <si>
    <t>SEGUROS EL POTOSI SA DE CV</t>
  </si>
  <si>
    <t>11310-0000-0001-0073</t>
  </si>
  <si>
    <t>RUJONA SA DE CV</t>
  </si>
  <si>
    <t>11310-0000-0001-0074</t>
  </si>
  <si>
    <t>MARTINEZ TORRES CARLOS ADOLFO</t>
  </si>
  <si>
    <t>11310-0000-0001-0078</t>
  </si>
  <si>
    <t>TRUJILLO LEMUS CESAR</t>
  </si>
  <si>
    <t>11310-0000-0001-0080</t>
  </si>
  <si>
    <t>TOLEDO MUÑOZ EDUARDO</t>
  </si>
  <si>
    <t>11310-0000-0001-0081</t>
  </si>
  <si>
    <t>JIMENEZ ROSAS PEDRO</t>
  </si>
  <si>
    <t>11310-0000-0001-0085</t>
  </si>
  <si>
    <t>11310-0000-0001-0086</t>
  </si>
  <si>
    <t>ARENAS MENA ALEJANDRO</t>
  </si>
  <si>
    <t>11310-0000-0001-0087</t>
  </si>
  <si>
    <t>GRUPO CODIGO</t>
  </si>
  <si>
    <t>11310-0000-0001-0088</t>
  </si>
  <si>
    <t>GODINEZ VILLANUEVA ABRAHAM</t>
  </si>
  <si>
    <t>11310-0000-0001-0090</t>
  </si>
  <si>
    <t>TS GLOBAL SOLUTION  SA DE CV</t>
  </si>
  <si>
    <t>11310-0000-0001-0091</t>
  </si>
  <si>
    <t>GASCA MACIAS KARLA EVELIA</t>
  </si>
  <si>
    <t>11310-0000-0001-0093</t>
  </si>
  <si>
    <t>GONZALEZ MONTUY JOSE LUIS</t>
  </si>
  <si>
    <t>11310-0000-0001-0094</t>
  </si>
  <si>
    <t>11310-0000-0001-0095</t>
  </si>
  <si>
    <t>RIVERA VARGAS DAVID ANGEL</t>
  </si>
  <si>
    <t>11310-0000-0001-0097</t>
  </si>
  <si>
    <t>CHAVEZ MONTOYA TERESA</t>
  </si>
  <si>
    <t>11310-0000-0001-0098</t>
  </si>
  <si>
    <t>RODRIGUEZ MACIAS ITZEL</t>
  </si>
  <si>
    <t>11310-0000-0001-0099</t>
  </si>
  <si>
    <t>PUBLICIDAD EFECTIVA DE LEON SA DE CV</t>
  </si>
  <si>
    <t>11310-0000-0001-0103</t>
  </si>
  <si>
    <t>CARDENAS CASTRO CARLOS ALBERTO</t>
  </si>
  <si>
    <t>11310-0000-0001-0104</t>
  </si>
  <si>
    <t>BODEGA DE VIDRIOS Y CRISTALES DE LEON</t>
  </si>
  <si>
    <t>11310-0000-0001-0110</t>
  </si>
  <si>
    <t>SERVICIOS CORPORATIVOS BROWS</t>
  </si>
  <si>
    <t>11310-0000-0001-0115</t>
  </si>
  <si>
    <t>MENDEZ GARCIA EDITH DEL ROSARIO</t>
  </si>
  <si>
    <t>11310-0000-0001-0117</t>
  </si>
  <si>
    <t>LUCA SILVIU CRISTIAN</t>
  </si>
  <si>
    <t>11310-0000-0001-0118</t>
  </si>
  <si>
    <t>SEARS OPERADORA MEXICO</t>
  </si>
  <si>
    <t>11310-0000-0001-0122</t>
  </si>
  <si>
    <t>COMISION FEDERAL DE ELECTRICIDAD</t>
  </si>
  <si>
    <t>11310-0000-0001-0125</t>
  </si>
  <si>
    <t>TORRES DIAZ ULISES ABRAHAM</t>
  </si>
  <si>
    <t>11310-0000-0001-0126</t>
  </si>
  <si>
    <t>MENDEZ AGUAYO MARIA FERNANDA</t>
  </si>
  <si>
    <t>11310-0000-0001-0128</t>
  </si>
  <si>
    <t>GECTECH DE MEXICO SA DE CV</t>
  </si>
  <si>
    <t>11310-0000-0001-0131</t>
  </si>
  <si>
    <t>QUALITAS COMPAÑIA DE SEGUROS SA DE CV</t>
  </si>
  <si>
    <t>11310-0000-0001-0132</t>
  </si>
  <si>
    <t>PROMOTORA DE HOTELES IMPERIAL SA DE CV</t>
  </si>
  <si>
    <t>11310-0000-0001-0135</t>
  </si>
  <si>
    <t>BERNAL PADILLA MAYRA VANESSA</t>
  </si>
  <si>
    <t>11310-0000-0001-0136</t>
  </si>
  <si>
    <t>HOTEL LAS HADAS RESORTS SA DE CV</t>
  </si>
  <si>
    <t>11310-0000-0001-0141</t>
  </si>
  <si>
    <t>GONZALEZ JAUREGUI JOSE LIBRADO</t>
  </si>
  <si>
    <t>11310-0000-0001-0143</t>
  </si>
  <si>
    <t>AUTOS PULLMAN SA DE CV</t>
  </si>
  <si>
    <t>11310-0000-0001-0146</t>
  </si>
  <si>
    <t>EDITORIAL MARTINICA SA DECV</t>
  </si>
  <si>
    <t>11310-0000-0001-0149</t>
  </si>
  <si>
    <t>PLANMEDIOS Y PRODUCCIONES SA DE CV</t>
  </si>
  <si>
    <t>11310-0000-0001-0156</t>
  </si>
  <si>
    <t>PONTEVEDRA HOTELERA SA DE CV</t>
  </si>
  <si>
    <t>11310-0000-0001-0175</t>
  </si>
  <si>
    <t>LOPEZ LOPEZ CHRISTIAN JESUS</t>
  </si>
  <si>
    <t>11310-0000-0001-0176</t>
  </si>
  <si>
    <t>JAUREGUI MUÑOZ JORGE ARTURO</t>
  </si>
  <si>
    <t>11310-0000-0001-0177</t>
  </si>
  <si>
    <t>OLVERA MORENO DAVID</t>
  </si>
  <si>
    <t>11310-0000-0001-0178</t>
  </si>
  <si>
    <t>PUIG DOMENE IVAN</t>
  </si>
  <si>
    <t>11310-0000-0001-0183</t>
  </si>
  <si>
    <t>SERVICIOS GASOLINEROS DE MEXICO SA DE CV</t>
  </si>
  <si>
    <t>11310-0000-0001-0184</t>
  </si>
  <si>
    <t>ZACANINI LAURA LILIANA</t>
  </si>
  <si>
    <t>11310-0000-0001-0185</t>
  </si>
  <si>
    <t>FLORES PELCASTRE RAYITO</t>
  </si>
  <si>
    <t>11310-0000-0001-0186</t>
  </si>
  <si>
    <t>MUÑOZ JOHANA ALEJANDRA</t>
  </si>
  <si>
    <t>11310-0000-0001-0187</t>
  </si>
  <si>
    <t>TOVAR GOMEZ ADALBERTO DE JESUS</t>
  </si>
  <si>
    <t>11310-0000-0001-0188</t>
  </si>
  <si>
    <t>MARTINEZ MARTINEZ MAURICIO</t>
  </si>
  <si>
    <t>11310-0000-0001-0189</t>
  </si>
  <si>
    <t>CAREAGA BARCENAS MARIA TERESA</t>
  </si>
  <si>
    <t>11310-0000-0001-0190</t>
  </si>
  <si>
    <t>SANCHEZ PACHECO VERONICA</t>
  </si>
  <si>
    <t>11310-0000-0001-0195</t>
  </si>
  <si>
    <t>OPERADORA FACTORY SA DE CV</t>
  </si>
  <si>
    <t>12411-5111-0000-0000</t>
  </si>
  <si>
    <t>MUEBLES DE OFICINA Y ESTANTERÍA</t>
  </si>
  <si>
    <t>ANUAL</t>
  </si>
  <si>
    <t>12412-5121-0000-0000</t>
  </si>
  <si>
    <t>MUEBLES, EXCEPTO DE OFICINA Y ESTANTERÍA</t>
  </si>
  <si>
    <t>12413-5151-0000-0000</t>
  </si>
  <si>
    <t>EQUIPO DE CÓMPUTO Y DE TECNOLOGÍAS DE LA</t>
  </si>
  <si>
    <t>12419-5191-0000-0000</t>
  </si>
  <si>
    <t>OTRO MOBILIARIO Y EQUIPO DE ADMINISTARCI</t>
  </si>
  <si>
    <t>12421-5211-0000-0000</t>
  </si>
  <si>
    <t>EQUIPOS Y APARATOS AUDIOVISUALES</t>
  </si>
  <si>
    <t>12423-5231-0000-0000</t>
  </si>
  <si>
    <t>CAMARAS FOTOGRAFICAS Y DE VIDEO</t>
  </si>
  <si>
    <t>12429-5291-0000-0000</t>
  </si>
  <si>
    <t>OTRO MOBILIARIO Y EQUIPO EDUCACIONAL Y R</t>
  </si>
  <si>
    <t>12441-5411-0000-0000</t>
  </si>
  <si>
    <t>VEHICULOS Y  EQUIPO TERRESTRE</t>
  </si>
  <si>
    <t>12465-5651-0000-0000</t>
  </si>
  <si>
    <t>EQUIPO DE COMUNICACIÓN Y TELECOMUNICACIO</t>
  </si>
  <si>
    <t>12467-5671-0000-0000</t>
  </si>
  <si>
    <t>HERRAMIENTAS</t>
  </si>
  <si>
    <t>12469-5691-0000-0000</t>
  </si>
  <si>
    <t>OTROS EQUIPOS</t>
  </si>
  <si>
    <t>12471-5131-0000-0000</t>
  </si>
  <si>
    <t>BIENES ARTISTICOS CULTURALES Y CIENTIFIC</t>
  </si>
  <si>
    <t>12510-5911-0000-0000</t>
  </si>
  <si>
    <t>SOFTWARE</t>
  </si>
  <si>
    <t>12731-0000-0001-0000</t>
  </si>
  <si>
    <t>COMUNICACIONES NEXTEL DE MEXICO</t>
  </si>
  <si>
    <t>12731-0000-0002-0000</t>
  </si>
  <si>
    <t>COMISION FEDERAL DE ELCTRICIDAD</t>
  </si>
  <si>
    <t>21111-0000-0003-0022</t>
  </si>
  <si>
    <t>SE REALIZARÁ PAGO</t>
  </si>
  <si>
    <t>21111-0000-0003-0025</t>
  </si>
  <si>
    <t>TOVAR LÓPEZ MIGUEL ANGEL</t>
  </si>
  <si>
    <t>21111-0000-0003-0028</t>
  </si>
  <si>
    <t>NOMINA PROV DICIEMBRE PB</t>
  </si>
  <si>
    <t>21121-0000-0002-0024</t>
  </si>
  <si>
    <t>PINTURAS OLGELI SA DE CV</t>
  </si>
  <si>
    <t>21121-0000-0002-0080</t>
  </si>
  <si>
    <t>HOTELES MODERNOS</t>
  </si>
  <si>
    <t>21121-0000-0002-0082</t>
  </si>
  <si>
    <t>21121-0000-0002-0130</t>
  </si>
  <si>
    <t>21121-0000-0002-0223</t>
  </si>
  <si>
    <t>GRUPO NACIONAL PROVINCIAL SAB</t>
  </si>
  <si>
    <t>21121-0000-0002-0259</t>
  </si>
  <si>
    <t>CAMARENA MARQUEZ JAIME HUMBERTO</t>
  </si>
  <si>
    <t>21121-0000-0002-0338</t>
  </si>
  <si>
    <t>TINOCO GARCIA PAOLA</t>
  </si>
  <si>
    <t>21121-0000-0002-0349</t>
  </si>
  <si>
    <t>MENCHACA FERNANDEZ LUIS ALBERTO</t>
  </si>
  <si>
    <t>21121-0000-0002-0392</t>
  </si>
  <si>
    <t>21121-0000-0002-0428</t>
  </si>
  <si>
    <t>VAZQUEZ ZUÑIGA OSCAR ULISES</t>
  </si>
  <si>
    <t>21121-0000-0002-0456</t>
  </si>
  <si>
    <t>EOS SOLUCIONES S DE RL DE CV</t>
  </si>
  <si>
    <t>21121-0000-0002-0476</t>
  </si>
  <si>
    <t>AGUILAR JIMENEZ ERIK ALEJANDRO</t>
  </si>
  <si>
    <t>21121-0000-0002-0487</t>
  </si>
  <si>
    <t>CABRERA REYES ALICIA</t>
  </si>
  <si>
    <t>21121-0000-0002-0528</t>
  </si>
  <si>
    <t>ALCANTAR ALONSO MAURICIO ALEJANDRO</t>
  </si>
  <si>
    <t>21121-0000-0002-0538</t>
  </si>
  <si>
    <t>21121-0000-0002-0555</t>
  </si>
  <si>
    <t>LOPEZ GARCIA MARIA ELBA</t>
  </si>
  <si>
    <t>21121-0000-0002-0562</t>
  </si>
  <si>
    <t>SILVIU LUCA CRISTIAN</t>
  </si>
  <si>
    <t>21121-0000-0002-0609</t>
  </si>
  <si>
    <t>EVOLUTION SYSTEM SA DE CV</t>
  </si>
  <si>
    <t>21121-0000-0002-0615</t>
  </si>
  <si>
    <t>PEGASO PCS SA DE CV</t>
  </si>
  <si>
    <t>21121-0000-0002-0618</t>
  </si>
  <si>
    <t>RUBIO HERNANDEZ BEATRIZ AURORA</t>
  </si>
  <si>
    <t>21121-0000-0002-0619</t>
  </si>
  <si>
    <t>GUERRERO SALDAÑA JOSE ALEJANDRO</t>
  </si>
  <si>
    <t>21121-0000-0002-0622</t>
  </si>
  <si>
    <t>GARCIA BELMONTE JOSE GUADALUPE</t>
  </si>
  <si>
    <t>21121-0000-0002-0628</t>
  </si>
  <si>
    <t>MAQUINAS REFACCIONES Y SERVICIOS SA DE C</t>
  </si>
  <si>
    <t>21121-0000-0002-0630</t>
  </si>
  <si>
    <t>MERINO LUBETZKY ALONSO</t>
  </si>
  <si>
    <t>21121-0000-0002-0633</t>
  </si>
  <si>
    <t>DIAZ CUESTA GUILLERMO</t>
  </si>
  <si>
    <t>21121-0000-0002-0643</t>
  </si>
  <si>
    <t>21121-0000-0002-0652</t>
  </si>
  <si>
    <t>SEARS OPERADORA MEXICO SA DE CV</t>
  </si>
  <si>
    <t>21121-0000-0002-0687</t>
  </si>
  <si>
    <t>SERVIN AGUIRRE LOURDES SELENIA</t>
  </si>
  <si>
    <t>21121-0000-0002-0692</t>
  </si>
  <si>
    <t>MULTISERVICIOS ARELLANO SA DE CV</t>
  </si>
  <si>
    <t>21121-0000-0002-0697</t>
  </si>
  <si>
    <t>SOLER FRANCO CARLOS</t>
  </si>
  <si>
    <t>21121-0000-0002-0714</t>
  </si>
  <si>
    <t>OLIVARES CONTRERAS CRISTOPHER ADRIAN</t>
  </si>
  <si>
    <t>21121-0000-0002-0726</t>
  </si>
  <si>
    <t>GUERRERO SOTO MA ELENA</t>
  </si>
  <si>
    <t>21121-0000-0002-0781</t>
  </si>
  <si>
    <t>BERNAL PADILLA MAYRA VANESA</t>
  </si>
  <si>
    <t>21121-0000-0002-0883</t>
  </si>
  <si>
    <t>ESCOBAR RAMIREZ JULIETA</t>
  </si>
  <si>
    <t>21121-0000-0002-0931</t>
  </si>
  <si>
    <t>PEREZ PUENTE LUZ MARIA DE LOURDES</t>
  </si>
  <si>
    <t>21121-0000-0002-0972</t>
  </si>
  <si>
    <t>MACHUCA PAREDES CINDY</t>
  </si>
  <si>
    <t>21121-0000-0002-1025</t>
  </si>
  <si>
    <t>ASSOCIATION WHS RY</t>
  </si>
  <si>
    <t>21121-0000-0002-1291</t>
  </si>
  <si>
    <t>LOPEZ ARMENTA ANA ITZEL</t>
  </si>
  <si>
    <t>21121-0000-0002-1387</t>
  </si>
  <si>
    <t>PEREZ DELGADO MA DE LA LUZ</t>
  </si>
  <si>
    <t>21121-0000-0002-1452</t>
  </si>
  <si>
    <t>GARCIA CARPIO GRACIELA DE MARIA</t>
  </si>
  <si>
    <t>21121-0000-0002-1489</t>
  </si>
  <si>
    <t>LAURENCIO ZARATE DANIELA</t>
  </si>
  <si>
    <t>21121-0000-0002-1603</t>
  </si>
  <si>
    <t>21121-0000-0002-1728</t>
  </si>
  <si>
    <t>DIMITRIOS STAMOU</t>
  </si>
  <si>
    <t>21121-0000-0002-1741</t>
  </si>
  <si>
    <t>HUERTA ORTIZ CLAUDIA CATALINA</t>
  </si>
  <si>
    <t>21121-0000-0002-1794</t>
  </si>
  <si>
    <t>RODRIGUEZ JACINTO LETICIA</t>
  </si>
  <si>
    <t>21121-0000-0002-1840</t>
  </si>
  <si>
    <t>RAMIREZ GONZALEZ PAUL LEVI</t>
  </si>
  <si>
    <t>21121-0000-0002-1905</t>
  </si>
  <si>
    <t>SALINAS GARCIA SALVADOR</t>
  </si>
  <si>
    <t>21121-0000-0002-2031</t>
  </si>
  <si>
    <t>RODRIGUEZ LOPEZ MONICA ANAEL</t>
  </si>
  <si>
    <t>21121-0000-0002-2100</t>
  </si>
  <si>
    <t>DIAZ OROZCO OLIVIA EUNICE</t>
  </si>
  <si>
    <t>21121-0000-0002-2162</t>
  </si>
  <si>
    <t>TOTAL PLAY TELECOMUNICACIONES SAPI DE CV</t>
  </si>
  <si>
    <t>21121-0000-0002-2273</t>
  </si>
  <si>
    <t>PRODUCTOS HISTORICOS Y TURISTICOS SC</t>
  </si>
  <si>
    <t>21171-0000-0001-0001</t>
  </si>
  <si>
    <t>10% ISR RET HONORARIOS Y ARREND</t>
  </si>
  <si>
    <t>SE ENTERA EN EL PAGO PROVISIONAL DEL MES DE DICIEMBRE 2025</t>
  </si>
  <si>
    <t>21171-0000-0001-0002</t>
  </si>
  <si>
    <t>ISPT</t>
  </si>
  <si>
    <t>21171-0000-0001-0010</t>
  </si>
  <si>
    <t>IMPUESTO RETENIDO AL EXTRANJERO</t>
  </si>
  <si>
    <t>21171-0000-0001-0011</t>
  </si>
  <si>
    <t>2.5% CEDULAR SERVICIOS PROFESIONALES</t>
  </si>
  <si>
    <t>21171-0000-0001-0013</t>
  </si>
  <si>
    <t>5% CEDULAR SERVICIOS PROFESIONALES</t>
  </si>
  <si>
    <t>21171-0000-0001-0014</t>
  </si>
  <si>
    <t>1.25% RET ISR REGIMEN SIMPLIFICADO</t>
  </si>
  <si>
    <t>21171-0000-0001-0015</t>
  </si>
  <si>
    <t>3% IMPUESTO SOBRE NOMINA</t>
  </si>
  <si>
    <t>21171-0000-0001-0017</t>
  </si>
  <si>
    <t>2% CEDULAR RESICO</t>
  </si>
  <si>
    <t>21172-0000-0001-0001</t>
  </si>
  <si>
    <t>CUOTAS IMSS</t>
  </si>
  <si>
    <t>SE REALIZARÀ PAGO EN LIQUIDACIÒN IMSS 6TO BIMESTRE</t>
  </si>
  <si>
    <t>21172-0000-0001-0002</t>
  </si>
  <si>
    <t>INVALIDEZ CESANTIA VEJEZ</t>
  </si>
  <si>
    <t>21172-0000-0001-0003</t>
  </si>
  <si>
    <t>5% INFONAVIT</t>
  </si>
  <si>
    <t>21172-0000-0001-0004</t>
  </si>
  <si>
    <t>IMSS RETENIDO</t>
  </si>
  <si>
    <t>21179-0000-0001-0000</t>
  </si>
  <si>
    <t>IVA POR PAGAR</t>
  </si>
  <si>
    <t>21179-0000-0002-0000</t>
  </si>
  <si>
    <t>IVA TRASLADADO PENDIENTE DE COBRO</t>
  </si>
  <si>
    <t>SE REALIZARÀ COBRO</t>
  </si>
  <si>
    <t>21190-0000-0001-0003</t>
  </si>
  <si>
    <t>DEPOSITOS TAQUILLA</t>
  </si>
  <si>
    <t>21190-0000-0001-0007</t>
  </si>
  <si>
    <t>PROV CAJA CHICA</t>
  </si>
  <si>
    <t>21190-0000-0001-0008</t>
  </si>
  <si>
    <t>VARIOS</t>
  </si>
  <si>
    <t>21190-0000-0001-0095</t>
  </si>
  <si>
    <t>ORDAZ VAZQUEZ MARIA ELENA</t>
  </si>
  <si>
    <t>21190-0000-0001-0111</t>
  </si>
  <si>
    <t>RODRIGUEZ OSCAR</t>
  </si>
  <si>
    <t>21190-0000-0001-0141</t>
  </si>
  <si>
    <t>GARCÍA JUAN ANTONIO</t>
  </si>
  <si>
    <t>21190-0000-0001-0176</t>
  </si>
  <si>
    <t>21190-0000-0001-0177</t>
  </si>
  <si>
    <t>DELGADO MAGAÑA NORA JUDITH</t>
  </si>
  <si>
    <t>21190-0000-0001-0201</t>
  </si>
  <si>
    <t>21190-0000-0001-0223</t>
  </si>
  <si>
    <t>AGUILERA ALFARO MELANIE</t>
  </si>
  <si>
    <t>21190-0000-0001-0294</t>
  </si>
  <si>
    <t>SANCHEZ ANDRADE REBECA</t>
  </si>
  <si>
    <t>21190-0000-0001-0335</t>
  </si>
  <si>
    <t>CENTENO GOMEZ RAFAEL</t>
  </si>
  <si>
    <t>21190-0000-0001-0350</t>
  </si>
  <si>
    <t>21190-0000-0001-0351</t>
  </si>
  <si>
    <t>21190-0000-0001-0356</t>
  </si>
  <si>
    <t>MARTINEZ JUAREZ HUGO ENRIQUE</t>
  </si>
  <si>
    <t>21190-0000-0001-0364</t>
  </si>
  <si>
    <t>21190-0000-0001-0403</t>
  </si>
  <si>
    <t>LINO BARAJAS ORLANDO URIEL</t>
  </si>
  <si>
    <t>21190-0000-0001-0448</t>
  </si>
  <si>
    <t>PLASCENCIA PANTOJA JUAN JOSE</t>
  </si>
  <si>
    <t>21190-0000-0001-0463</t>
  </si>
  <si>
    <t>ALFARO OSUNA ALFREDO</t>
  </si>
  <si>
    <t>21190-0000-0001-0464</t>
  </si>
  <si>
    <t>MORENO RIVERA ISRAEL</t>
  </si>
  <si>
    <t>21190-0000-0001-0465</t>
  </si>
  <si>
    <t>NEGRETE NUÑEZ EVANGELINA</t>
  </si>
  <si>
    <t>21190-0000-0001-0466</t>
  </si>
  <si>
    <t>RIVERA RAMIREZ GRACIELA</t>
  </si>
  <si>
    <t>21190-0000-0001-0468</t>
  </si>
  <si>
    <t>21190-0000-0001-0474</t>
  </si>
  <si>
    <t>GARCIA OROZCO JOSE ADRIAN</t>
  </si>
  <si>
    <t>21190-0000-0001-0482</t>
  </si>
  <si>
    <t>RAMIREZ GONZALEZ LEONARDO</t>
  </si>
  <si>
    <t>21190-0000-0001-0494</t>
  </si>
  <si>
    <t>CASTILLO CONTRERAS JUAN SEBASTIAN</t>
  </si>
  <si>
    <t>21190-0000-0001-0498</t>
  </si>
  <si>
    <t>RODRIGUEZ GUTIERREZ ILEANA</t>
  </si>
  <si>
    <t>21190-0000-0001-0500</t>
  </si>
  <si>
    <t>21190-0000-0001-0508</t>
  </si>
  <si>
    <t>MONTES MEZA MARIA ALEJANDRA</t>
  </si>
  <si>
    <t>21190-0000-0001-0509</t>
  </si>
  <si>
    <t>MANZO RODRIGUEZ CLAUDIA LORENA</t>
  </si>
  <si>
    <t>21190-0000-0001-0541</t>
  </si>
  <si>
    <t>SHEINSVILLE</t>
  </si>
  <si>
    <t>21190-0000-0001-0542</t>
  </si>
  <si>
    <t>BANCO DEL BAJIO</t>
  </si>
  <si>
    <t>21190-0000-0001-0543</t>
  </si>
  <si>
    <t>PICASSO OLVERA JORGE ARMANDO</t>
  </si>
  <si>
    <t>21190-0000-0001-0545</t>
  </si>
  <si>
    <t>MARTINEZ CABRERA CARLOS ALBERTO</t>
  </si>
  <si>
    <t>21190-0000-0001-0575</t>
  </si>
  <si>
    <t>MUNICIPIO DE LEÓN F32 PAICE 2025</t>
  </si>
  <si>
    <t>21190-0000-0001-0576</t>
  </si>
  <si>
    <t>FEDERAL PAICE 2025</t>
  </si>
  <si>
    <t>21190-0000-0002-0001</t>
  </si>
  <si>
    <t>ANTICPO RENTA DE STANDS</t>
  </si>
  <si>
    <t>21190-0000-0002-0002</t>
  </si>
  <si>
    <t>ANTICIPO RENTA TEATROS</t>
  </si>
  <si>
    <t>21190-0000-0002-0004</t>
  </si>
  <si>
    <t>ANTICIPO OTROS</t>
  </si>
  <si>
    <t>21190-0000-0003-0003</t>
  </si>
  <si>
    <t>FONDO DE AHORRO</t>
  </si>
  <si>
    <t>21190-0000-0003-0004</t>
  </si>
  <si>
    <t>FONACOT</t>
  </si>
  <si>
    <t>21190-0000-0003-0005</t>
  </si>
  <si>
    <t>RET INFONAVIT(CREDITOS)</t>
  </si>
  <si>
    <t>'22690-0000-0001-0001</t>
  </si>
  <si>
    <t>PRIMA DE ANTIGUEDAD</t>
  </si>
  <si>
    <t>31100-0000-0001-0001</t>
  </si>
  <si>
    <t>EN EFECTIVO</t>
  </si>
  <si>
    <t>31100-0000-0001-0002</t>
  </si>
  <si>
    <t>EN ESPECIE</t>
  </si>
  <si>
    <t>32200-0000-0001-0000</t>
  </si>
  <si>
    <t>32200-0000-0002-0000</t>
  </si>
  <si>
    <t>32200-0000-0003-0000</t>
  </si>
  <si>
    <t>32200-0000-0004-0000</t>
  </si>
  <si>
    <t>32200-0000-0005-0000</t>
  </si>
  <si>
    <t>32200-0000-0006-0000</t>
  </si>
  <si>
    <t>32200-0000-0007-0000</t>
  </si>
  <si>
    <t>32200-0000-0008-0000</t>
  </si>
  <si>
    <t>32200-0000-0009-0000</t>
  </si>
  <si>
    <t>32200-0000-0010-0000</t>
  </si>
  <si>
    <t>32200-0000-0011-0000</t>
  </si>
  <si>
    <t>32200-0000-0012-0000</t>
  </si>
  <si>
    <t>32200-0000-0013-0000</t>
  </si>
  <si>
    <t>32200-0000-0014-0000</t>
  </si>
  <si>
    <t>32200-0000-0015-0000</t>
  </si>
  <si>
    <t>32200-0000-0016-0000</t>
  </si>
  <si>
    <t>32200-0000-0017-0000</t>
  </si>
  <si>
    <t>32200-0000-0018-0000</t>
  </si>
  <si>
    <t>32200-0000-0019-0000</t>
  </si>
  <si>
    <t>32200-0000-0020-0000</t>
  </si>
  <si>
    <t>32200-0000-0021-0000</t>
  </si>
  <si>
    <t>32200-0000-0022-0000</t>
  </si>
  <si>
    <t>32200-0000-0024-0000</t>
  </si>
  <si>
    <t>32200-0000-0025-0000</t>
  </si>
  <si>
    <t>32200-0000-0027-0000</t>
  </si>
  <si>
    <t>32200-0000-0028-0000</t>
  </si>
  <si>
    <t>32200-0000-0029-0000</t>
  </si>
  <si>
    <t>32200-0000-0031-0000</t>
  </si>
  <si>
    <t>32200-0000-0033-0000</t>
  </si>
  <si>
    <t>32200-0000-0035-0000</t>
  </si>
  <si>
    <t>32200-0000-0037-0000</t>
  </si>
  <si>
    <t>32200-0000-0038-0000</t>
  </si>
  <si>
    <t>32200-0000-0039-0000</t>
  </si>
  <si>
    <t>32200-0000-0040-0000</t>
  </si>
  <si>
    <t>RESULTADOS DEL EJERCICIO 2024</t>
  </si>
  <si>
    <t>32200-0300-0023-0000</t>
  </si>
  <si>
    <t>REMANENTE 2012</t>
  </si>
  <si>
    <t>32200-0300-0026-0000</t>
  </si>
  <si>
    <t>REMANENTE 2014</t>
  </si>
  <si>
    <t>32200-0300-0030-0000</t>
  </si>
  <si>
    <t>REMANENTE 2017</t>
  </si>
  <si>
    <t>32200-0300-0032-0000</t>
  </si>
  <si>
    <t>REMANENTE 2018</t>
  </si>
  <si>
    <t>32200-0300-0034-0001</t>
  </si>
  <si>
    <t>INGRESOS DE LIBRE DISPOSICION</t>
  </si>
  <si>
    <t>32200-0300-0034-0002</t>
  </si>
  <si>
    <t>INGRESOS DE FINANCIAMIENTOS FEDERALES</t>
  </si>
  <si>
    <t>32200-0300-0036-0001</t>
  </si>
  <si>
    <t>REMANENTE LIBRE DISPOSICION 2020</t>
  </si>
  <si>
    <t>32200-0300-0036-0002</t>
  </si>
  <si>
    <t>REMANENTE INGRESOS FEDERALES 2020</t>
  </si>
  <si>
    <t>32200-0300-0037-0001</t>
  </si>
  <si>
    <t>REMANENTE LIBRE DISPOSICION 2021</t>
  </si>
  <si>
    <t>32200-0300-0038-0001</t>
  </si>
  <si>
    <t>REMANENTE LIBRE DISPOSICION 2022</t>
  </si>
  <si>
    <t>32200-0300-0039-0001</t>
  </si>
  <si>
    <t>REMANENTE LIBRE DISPOSICION 2023</t>
  </si>
  <si>
    <t>32200-0300-0040-0001</t>
  </si>
  <si>
    <t>REMANENTE LIBRE DISPOSICION 2024</t>
  </si>
  <si>
    <t>11112-0000-0001-0000</t>
  </si>
  <si>
    <t>DIRECCION GENERAL</t>
  </si>
  <si>
    <t>11112-0000-0002-0000</t>
  </si>
  <si>
    <t>ADMINISTRACION</t>
  </si>
  <si>
    <t>11112-0000-0003-0000</t>
  </si>
  <si>
    <t>DIRECCION OPERATIVA</t>
  </si>
  <si>
    <t>11112-0000-0004-0000</t>
  </si>
  <si>
    <t>GALERIA JESUS GALLARDO</t>
  </si>
  <si>
    <t>11112-0000-0005-0000</t>
  </si>
  <si>
    <t>CASA DE LA CULTURA</t>
  </si>
  <si>
    <t>11112-0000-0006-0000</t>
  </si>
  <si>
    <t>11112-0000-0007-0000</t>
  </si>
  <si>
    <t>11112-0000-0009-0000</t>
  </si>
  <si>
    <t>VINCULACION</t>
  </si>
  <si>
    <t>11112-0000-0010-0000</t>
  </si>
  <si>
    <t>(MIL) MUSEO DE IDENTIDADES LEONESAS</t>
  </si>
  <si>
    <t>11112-0000-0011-0000</t>
  </si>
  <si>
    <t>11112-0000-0012-0000</t>
  </si>
  <si>
    <t>TERRITORIOS CULTURALES</t>
  </si>
  <si>
    <t>11121-0000-0001-0000</t>
  </si>
  <si>
    <t>BANCOMER</t>
  </si>
  <si>
    <t>11121-0000-0003-0001</t>
  </si>
  <si>
    <t>BANCO DEL BAJIO CTA 10572230201</t>
  </si>
  <si>
    <t>11121-0000-0003-0002</t>
  </si>
  <si>
    <t>BANCO DEL BAJIO 2169407201 FIC</t>
  </si>
  <si>
    <t>11121-0000-0003-0003</t>
  </si>
  <si>
    <t>BANCO DEL BAJIO 3202264 TAQUILLA</t>
  </si>
  <si>
    <t>11121-0000-0003-0004</t>
  </si>
  <si>
    <t>BANCO DEL BAJIO 10572230202</t>
  </si>
  <si>
    <t>11121-0000-0003-0006</t>
  </si>
  <si>
    <t>BAJIO 4202750 CONACULTA</t>
  </si>
  <si>
    <t>11121-0000-0003-0007</t>
  </si>
  <si>
    <t>5307665 MUSEO DE LAS IDENTIDADES</t>
  </si>
  <si>
    <t>11121-0000-0003-0024</t>
  </si>
  <si>
    <t>10572230203 BANBAJIO SPEI CUOTAS</t>
  </si>
  <si>
    <t>11121-0000-0003-0030</t>
  </si>
  <si>
    <t>39230248 ACUERDO ESPECIFICO ICL IEC</t>
  </si>
  <si>
    <t>11121-0000-0003-0032</t>
  </si>
  <si>
    <t>489602310101 F32 PROYECTO PAICE 2025 ESC</t>
  </si>
  <si>
    <t>11121-0000-0003-0033</t>
  </si>
  <si>
    <t>489606290101 PROYECTO PAICE 2025 ESCUELA</t>
  </si>
  <si>
    <t>11121-0000-0007-0000</t>
  </si>
  <si>
    <t>121951114 GASTO OPERATIVO BANCOMER</t>
  </si>
  <si>
    <t>11121-0000-0008-0000</t>
  </si>
  <si>
    <t>122141639 INVERSION T65 BANCOMER</t>
  </si>
  <si>
    <t>11121-0000-0009-0000</t>
  </si>
  <si>
    <t>122141329 INVERSION T66 BANCOMER</t>
  </si>
  <si>
    <t>11121-0000-0010-0000</t>
  </si>
  <si>
    <t>122141701 INVERSION T69 BANCOMER</t>
  </si>
  <si>
    <t>11121-0000-0011-0000</t>
  </si>
  <si>
    <t>122141523 INVERSION T72 BANCOMER</t>
  </si>
  <si>
    <t>11121-0000-0012-0000</t>
  </si>
  <si>
    <t>121951181 INVERSION T73 BANCOMER</t>
  </si>
  <si>
    <t>11121-0000-0013-0000</t>
  </si>
  <si>
    <t>124280385 GASTO OPERATIVO</t>
  </si>
  <si>
    <t>11121-0000-0014-0000</t>
  </si>
  <si>
    <t>124280458 G79 GENERAR UNA PROGRAMACION A</t>
  </si>
  <si>
    <t>11121-0000-0015-0000</t>
  </si>
  <si>
    <t>124990013 F34 GENERAR EVENTOS ARTISTICOS</t>
  </si>
  <si>
    <t>11121-0000-0016-0000</t>
  </si>
  <si>
    <t>124990048 G76 GENERAR UNA OFERTA DE ACTI</t>
  </si>
  <si>
    <t>11121-0000-0017-0000</t>
  </si>
  <si>
    <t>124990056 G77 GENERAR UN PROGRAMA DE IMP</t>
  </si>
  <si>
    <t>11121-0000-0018-0000</t>
  </si>
  <si>
    <t>124990080 G78 GENERAR UN PROGRAMA DE ACT</t>
  </si>
  <si>
    <t>11121-0000-0019-0000</t>
  </si>
  <si>
    <t>124989996 F33 “REALIZAR ACCIONES ENFOCAD</t>
  </si>
  <si>
    <t>'12441-5411-0000-0000</t>
  </si>
  <si>
    <t>VEHICULOS Y EQUIPO TERRESTRE</t>
  </si>
  <si>
    <t>'12465-5651-0000-0000</t>
  </si>
  <si>
    <t>'12467-5671-0000-0000</t>
  </si>
  <si>
    <t>'12469-5691-0000-0000</t>
  </si>
  <si>
    <t>Productos financieros y Por Ley de Ingresos y disposiciones administrativas  y programa de inversión 2024</t>
  </si>
  <si>
    <t>Productos financieros y Por Ley de Ingresos y disposiciones administrativas</t>
  </si>
  <si>
    <t>Por Intereses Ganados</t>
  </si>
  <si>
    <t>Insumos del mes como tintas y toners  y papeleria,alimentos al personal,herramientas menores,combustibles etc.</t>
  </si>
  <si>
    <t>Servicios , estudios   y avance de acuerdo a contratos</t>
  </si>
  <si>
    <t>Reconocimiento de Periodo en Vida Útil</t>
  </si>
  <si>
    <t>Factibilidad de cobro a 30 dias.</t>
  </si>
  <si>
    <t>P.E.P.S.</t>
  </si>
  <si>
    <t>Linea Recta</t>
  </si>
  <si>
    <t>Mobiliario y equpo de oficina,equipo de computo y tecnologias de la información , equipo de transporte y Aires acondicionados y otros equipos.</t>
  </si>
  <si>
    <t>Mensual</t>
  </si>
  <si>
    <t>Buen estado , algunos obsoletos   totalmente depreciado.</t>
  </si>
  <si>
    <t>Buen estado , algunos obsoletos  90% totalmente depreciado.</t>
  </si>
  <si>
    <t>Buen estado , algunos obsoletos  totalmente depreciado.</t>
  </si>
  <si>
    <t>Buen estado , algunos obsoletos   totalmente amortizado.</t>
  </si>
  <si>
    <t>Buen estado , algunos obsoletos.</t>
  </si>
  <si>
    <t>Factibilidad de Pago a 30 dias.</t>
  </si>
  <si>
    <t>De Ingresos por Venta de Bienes y Prestación de Servicios</t>
  </si>
  <si>
    <t>Municipal</t>
  </si>
  <si>
    <t>Se refiere al registro acumulado de los ingresos devengados al momento de la expedición del cfdi PUE  y   en algunos casos cuando el cliente solicita comprobante fiscal para gestionar el pago se emite comprobante fiscal bajo la forma de pago en parcialidades PPD.</t>
  </si>
  <si>
    <t>Se refiere al registro de los ingresos  financieros   generados en las cuentas de inversión acumuladas al mes de diciembre de 2025</t>
  </si>
  <si>
    <t>Se refiere al registro acumulado de los ingresos devengados al momento de la expedicion del cfdi PUE Y en algunos casos cuando el cliente solicita comprobante fiscal para gestionar el pago se emite comprobante fiscal bajo la forma de pago en parcialidades PPD.</t>
  </si>
  <si>
    <t>Transferencia de recursos para poyo en la realizacion de la Feria de León 2025 por parte del Gobierno del Estado de Michoacan, y Gobierno del estado de Guanajuato  para poyo en la expo-ganadera 2025,aportacion de recursos por parte del Estado de Gto y Municipio de León para apoyo en la realizacion del Festival de Verano León 2025, para villa navideña 2025 y para iniciar con la operacion para Feria 2026</t>
  </si>
  <si>
    <t xml:space="preserve">    51.42%</t>
  </si>
  <si>
    <t>Se refiere al gasto generado por el pago de sueldos a personal de planta, acumulado a la fecha de la presentacion de la informacion financiera trimestral .</t>
  </si>
  <si>
    <t xml:space="preserve">    17.13%</t>
  </si>
  <si>
    <t>Se refiere al gasto generado por el pago de sueldos a personal eventual, contratado para la operación del evento feria, acumulado a la fecha de la presentacion de la informacion financiera trimestral .</t>
  </si>
  <si>
    <t xml:space="preserve">     8.15%</t>
  </si>
  <si>
    <t xml:space="preserve">    18.24%</t>
  </si>
  <si>
    <t>Se refiere al gasto generado por el pago de seguridad social del personal de planta y eventual, acumulado a la fecha de presentacion de la informacion financiera trimestral.</t>
  </si>
  <si>
    <t xml:space="preserve">     5.06%</t>
  </si>
  <si>
    <t xml:space="preserve">     0.00%</t>
  </si>
  <si>
    <t xml:space="preserve">    32.14%</t>
  </si>
  <si>
    <t>Se refiere al gasto generado por la adquisicion de material de oficina asi como material de limpieza necesario para la operación dentro de las instalaciones.</t>
  </si>
  <si>
    <t xml:space="preserve">    28.17%</t>
  </si>
  <si>
    <t>Se refiere al gasto generado por los alimentos otorgados al personal de planta y eventual durante Feria.</t>
  </si>
  <si>
    <t xml:space="preserve">    24.07%</t>
  </si>
  <si>
    <t>Se refiere al gasto generado por la adquisicion de material necesario para las reparaciones menores de las instalaciones y equipos del Patronato.</t>
  </si>
  <si>
    <t xml:space="preserve">     0.89%</t>
  </si>
  <si>
    <t xml:space="preserve">     3.32%</t>
  </si>
  <si>
    <t xml:space="preserve">     5.91%</t>
  </si>
  <si>
    <t xml:space="preserve">     5.49%</t>
  </si>
  <si>
    <t xml:space="preserve">     2.63%</t>
  </si>
  <si>
    <t xml:space="preserve">     2.38%</t>
  </si>
  <si>
    <t xml:space="preserve">     4.18%</t>
  </si>
  <si>
    <t xml:space="preserve">     0.86%</t>
  </si>
  <si>
    <t xml:space="preserve">     2.65%</t>
  </si>
  <si>
    <t xml:space="preserve">     1.37%</t>
  </si>
  <si>
    <t xml:space="preserve">     0.13%</t>
  </si>
  <si>
    <t xml:space="preserve">    83.07%</t>
  </si>
  <si>
    <t>Se refiere al registro de contratos celebrados con proveedores de bienes y servicios en el ejercicio 2024, en los meses previos al inicio de feria 2025, los pagos que se dan a cuenta de estos contratos se registraron en 2024 como anticipo a proveedores, en el ejercicio 2025 cuando se recibe el bien o servicio, se reconoce como un egreso devengado en el estado de actividades. Así también por el registro de los gastos devengados  en este ejercicio, principalmente en este rubro se refiere a el pago de espectáculos presentados durante el evento Feria 2025, Festival de verano 2025 y Villa Navideña 2025.</t>
  </si>
  <si>
    <t xml:space="preserve">     2.73%</t>
  </si>
  <si>
    <t>Se refiere a la transferencia de recursos otorgados al Museo de Ciencias Explora</t>
  </si>
  <si>
    <t xml:space="preserve">    83.17%</t>
  </si>
  <si>
    <t>Se refiere al registro de la depreciacion acumulada de los bienes inmuebles de este Patronato.</t>
  </si>
  <si>
    <t xml:space="preserve">    16.83%</t>
  </si>
  <si>
    <t>Se refiere al registro de la depreciacion acumulada de los bienes muebles de este Patronato.</t>
  </si>
  <si>
    <t>INVERSIÓN FONDOS DE INVERSION, PAPEL GUBERNAMENTAL</t>
  </si>
  <si>
    <t>Los montos mas significativos provienen de la retención indebida de ISR por parte de Banorte, servicio de telefonía celular que sobrepaso un empleado, diferencia pagada de mas a IMSS, y gastos a comprobar otorgados a empleados.</t>
  </si>
  <si>
    <t>Se refiere a los impuestos a favor por parte del Patronato</t>
  </si>
  <si>
    <t>Se refieren a anticipos a cuenta de contratos para feria 2011, de los cuales no es factible su recuperación, asi como anticipos otorgados para iniciar la operación de feria 2026, mismos que seran cancelados al momento en que se devengue su servicio en el ejercicio 2026.</t>
  </si>
  <si>
    <t>Línea recta</t>
  </si>
  <si>
    <t>(ver notas de gestión administrativa numeral 8 reporte analítico del activo )</t>
  </si>
  <si>
    <t xml:space="preserve">Bien </t>
  </si>
  <si>
    <t>Muros de tabique, entrepisos y techos de concreto y lamina metalica, Consta de PB, pisos altos y  sótanos (piso en bajo-suelo),  metálica sobre estructura de fierro, consta de cumembrana Textil ( lona ) sobre estructura metalica, Sotano (Rodeados de agua), Escenario de concreto, muros y techos concretos.</t>
  </si>
  <si>
    <t xml:space="preserve">Bien/regular </t>
  </si>
  <si>
    <t>Escritorios, sillas, Locke, Modulo de recepción, Mesa, Banca, Estantería, Mesas, Credenza, Salas, Sillón, esculturas, cuadros, Computadoras, Cámara, Scaner, No break, Impresoras, copiadora, discos, Extintor, Pantalla, Guillotina, Fotocopiadora, Horno de microondas, Refrigerado, Lámparas, detectoras de billetes, Ventiladores, Muebles de cocina, Proyector, Engargoladora, Circuito cerrado de T.V. , Cañón, plumas de acceso, caja fuerte, vallas, anaqueles,</t>
  </si>
  <si>
    <t>Proyector, Pantalla Televisores, Cámaras, bicicleta, resbaladillas, pasamanos, ejercitadores, módulos de juegos, Led, Grand suppor,</t>
  </si>
  <si>
    <t>Desfibrilador, Camilla Equipo de oxígeno, Silla de ruedas, charolas, Vitrinas, material quirúrgico, horno, termómetros</t>
  </si>
  <si>
    <t xml:space="preserve">Vehículos, motocicletas, cuatrimotos, remolques, plataformas </t>
  </si>
  <si>
    <t>Arcos detectores, cascos, monoculares, laser, esposas</t>
  </si>
  <si>
    <t>Tractores, grua,  motores, bombas, aire acondicionado, Radio, Teléfono, Conmutadore, plantas lámpara, martillo, Motobomba, Esmeriladoras, Montacarga, Hidro lavadora, Corta setos, Sierra, podadora  Motosierra, Aspersores, Bomba, contenedores, desbrozadora, plataformas, sopladora, pinzas, palas, carretillas, serrucho, escaleras, soldadora, compresora, rociadora, tijeras torres, barriles, cestos, vallas, rotomartillo.</t>
  </si>
  <si>
    <t>Se deriva de la devolución que realizó el banco  correspondiente al pago de nominas de eventuales feria 2017, feria 2019, feria 2020 y feria 2023  que serán pagados posteriormente a estos trabajadores.</t>
  </si>
  <si>
    <t>Se deriva del saldo de un prestador de servicios del ejercicio 2008 que no ha sido exigible,  asi como del gasto que quedo provisionado, y será pagado en el mes de enero 2026.</t>
  </si>
  <si>
    <t>Se refiere a los impuestos pendientes de declarar ya que se declaran y pagan a mas tardar el día 17 del mes siguiente y las retenciones de seguridad social y el imss por pagar que se pagan a mas tardar el día 17 del mes siguiente al mes o  bimestre que corresponda.</t>
  </si>
  <si>
    <t xml:space="preserve"> Este saldo esta integrado por ingresos no identificados, saldos de una pensión alimenticia,  por concepto de depósitos efectuados de mas, de los cuales no nos han requerido el pago, saldos de pagos realizados de cuentas bancarias de personas diferentes a las establecidas en contratos y que se devolverán, así como la cancelación contable de cheque en transito del ejercicio 2014.</t>
  </si>
  <si>
    <t>Particular</t>
  </si>
  <si>
    <t>Deposito en garantía pagada por parte de un expositor.</t>
  </si>
  <si>
    <t>Donación</t>
  </si>
  <si>
    <t>Estatal, municipal y propio</t>
  </si>
  <si>
    <t>Intereses Financieros,Ingresos por venta de bienes o servicios por Ley de Ingresos y disposiciones administrativas Y Transferencia mensual del municipio y programa de inversión 2025.</t>
  </si>
  <si>
    <t>Por Ley de Ingresos y disposiciones administrativas.</t>
  </si>
  <si>
    <t>Transferencia mensual del municipio 2025.</t>
  </si>
  <si>
    <t xml:space="preserve">Productos financieros </t>
  </si>
  <si>
    <t>Sueldo correspondiente a la plantilla de personal , seguridad social  ,servicios  avance de acuerdo a contratos y depreciación.</t>
  </si>
  <si>
    <t>Sueldo correspondiente a la plantilla de personal , seguridad social  y servicios  avance de acuerdo a contratos</t>
  </si>
  <si>
    <t>Primas vacacionales, Gratificaciones.</t>
  </si>
  <si>
    <t>Cuotas IMSS,INFONAVIT Y RCV.</t>
  </si>
  <si>
    <t>Insumos del mes como tintas y toners  y papeleria.</t>
  </si>
  <si>
    <t>Alimentos al personal.</t>
  </si>
  <si>
    <t>Materiales complementarios como pilas.</t>
  </si>
  <si>
    <t>Combustible operativo y administrativo insumos para el desarrollo de las labores.</t>
  </si>
  <si>
    <t>Accesorios menores de equipo de computo como mouse, teclados, herramientas menores etc.</t>
  </si>
  <si>
    <t>Servicios ,proyectos y estudios   avance de acuerdo a contrato</t>
  </si>
  <si>
    <t>Servicios de energía electrica, telefonia y acceso a internet.</t>
  </si>
  <si>
    <t>Servicios ,proyectos y estudios   avance de acuerdo a contrato.</t>
  </si>
  <si>
    <t>Comisiones Bancarias por la dispersión de nominas catorcenales ordinarias y extraordinarias</t>
  </si>
  <si>
    <t>Servicios de Mantenimiento de vehiculos,limpieza,fumigación, equipo de computo avance de acuerdo a contrato.</t>
  </si>
  <si>
    <t>Estacinamientos, viaticos por comisiones del personal .</t>
  </si>
  <si>
    <t>Operatividad Consejo Rector, gastos de oficina basicos.</t>
  </si>
  <si>
    <t>Impuestos sobre nomina periodo enero-diciembre refrendos,verificaciones vehiculares 2025.</t>
  </si>
  <si>
    <t>Depreciacion y amortización del periodo enero-diciembre</t>
  </si>
  <si>
    <t>Depreciacion  del periodo enero-diciembre</t>
  </si>
  <si>
    <t>Amortización del periodo enero-diciembre</t>
  </si>
  <si>
    <t>Baja de activo fijo por extravío</t>
  </si>
  <si>
    <t>Mesa de dinero</t>
  </si>
  <si>
    <t>Prestamos al Personal</t>
  </si>
  <si>
    <t>Fondo fijo de caja, con arqueos periodicos.</t>
  </si>
  <si>
    <t xml:space="preserve">Obra por transferir al Municipio de León . </t>
  </si>
  <si>
    <t>Buen estado</t>
  </si>
  <si>
    <t>Por tiempo porcentajes de depreciación.- Los señalados en la Ley del Impuesto sobre la renta o por la Ley de Contabilidad Gubernamental, 
En la columna de Dep.Acumulada refleja  las cifras de la depreciación a la fecha y la Columna de Dep Gasto la depreciación del año en curso.</t>
  </si>
  <si>
    <t>10%,
30%,
25%
33.3%</t>
  </si>
  <si>
    <t>Buen estado , algunos obsoletos en proceso de donación.</t>
  </si>
  <si>
    <t>Por tiempo porcentajes de depreciación.- Los señalados en la Ley del Impuesto sobre la renta o por la Ley de Contabilidad Gubernamental,
En la columna de Dep.Acumulada refleja  las cifras de la depreciación a la fecha y la Columna de Dep Gasto la depreciación del año en curso</t>
  </si>
  <si>
    <t xml:space="preserve">10%,
30%,
33.3%
</t>
  </si>
  <si>
    <t>Mobiliario y equpo de oficina,equipo de computo y tecnologias de la información (Sillas , escritorios, Computadoras,impresoras,escaners,pantallas etc).</t>
  </si>
  <si>
    <t xml:space="preserve">Por tiempo porcentajes de depreciación.- Los señalados en la Ley del Impuesto sobre la renta o por la Ley de Contabilidad Gubernamental En la columna de Dep.Acumulada refleja  las cifras de la depreciación a la fecha y la Columna de Dep Gasto la depreciación del año en curso
</t>
  </si>
  <si>
    <t>Camaras fotograficas.</t>
  </si>
  <si>
    <t>Por tiempo porcentajes de depreciación.- Los señalados en la Ley del Impuesto sobre la renta o por la Ley de Contabilidad Gubernamental
En la columna de Dep.Acumulada refleja  las cifras de la depreciación a la fecha y la Columna de Dep Gasto la depreciación del año en curso.</t>
  </si>
  <si>
    <t>11 vehiculos que conforman el parque vehicular del Instituto.</t>
  </si>
  <si>
    <t>-</t>
  </si>
  <si>
    <t>10%,
30%</t>
  </si>
  <si>
    <t>Aires acondicionados,equipo de comunicación y telecomunicación y otros equipos ( radios ,gps etc)</t>
  </si>
  <si>
    <t>Por tiempo porcentajes de depreciación.- Los señalados en la Ley del Impuesto sobre la renta o por la Ley de Contabilidad Gubernamental
En la Columna de Amort.Acum refleja  las cifras de la amortización a la fecha y la Columna de Amort. Gasto la amortización del año en curso.</t>
  </si>
  <si>
    <t xml:space="preserve">Factibilidad de pago mes inmediato siguiente </t>
  </si>
  <si>
    <t>Transferencias</t>
  </si>
  <si>
    <t>Transferencias Ej Ant</t>
  </si>
  <si>
    <t>Recurso Aplicado de remanente  2024 para 2025</t>
  </si>
  <si>
    <t>Disponibilidad</t>
  </si>
  <si>
    <t>Otros Productos que Generan Ingresos Corrientes</t>
  </si>
  <si>
    <t>Rendimientos bancarios</t>
  </si>
  <si>
    <t>Ingresos por venta de viviendas o terrenos y por disposiciones administrativas de recaudación</t>
  </si>
  <si>
    <t>Aportaciones realizadas por el municipio</t>
  </si>
  <si>
    <t>Ingresos por cancelación de contratos de créditos otorgados</t>
  </si>
  <si>
    <t xml:space="preserve">Sueldos a 
personal </t>
  </si>
  <si>
    <t>Prestaciones de seguridad social</t>
  </si>
  <si>
    <t>Prestaciones al personal</t>
  </si>
  <si>
    <t>Materiales para oficina</t>
  </si>
  <si>
    <t>Combustibles para el parque vehicular</t>
  </si>
  <si>
    <t>Herramientas menores, refacciones menores de equipo de cómputo y de transporte</t>
  </si>
  <si>
    <t>Servicios legales y de diseño, arquitectura, ingeniería</t>
  </si>
  <si>
    <t>Seguros de bienes patrimoniales, servicios de cobranza</t>
  </si>
  <si>
    <t>Mantenimiento de edificio, equipo de transporte y equipo de cómputo</t>
  </si>
  <si>
    <t>Otros derechos e impuesto sobre nómina</t>
  </si>
  <si>
    <t>Ayudas sociales a personas</t>
  </si>
  <si>
    <t>Depreaciación del edificio</t>
  </si>
  <si>
    <t>Depreciación de equipo de cómputo y transporte</t>
  </si>
  <si>
    <t>Amortización de licencias informáticas</t>
  </si>
  <si>
    <t>Costo de lo vendido</t>
  </si>
  <si>
    <t>Subsidios otorgados en créditos</t>
  </si>
  <si>
    <t>Mantenimientos y/o reparaciones en vivienda  que no son propiedad del IMUVI, pero que  fueron vendidos por él mismo</t>
  </si>
  <si>
    <t>Si es factible de cobro</t>
  </si>
  <si>
    <t xml:space="preserve">Préstamos otorgados </t>
  </si>
  <si>
    <t>Anticipos a contratistas para estudios u obras en bienes propios</t>
  </si>
  <si>
    <t>Se integra por todos los conceptos que utilizados para la construcción o introducción de servicios</t>
  </si>
  <si>
    <t>Costo de construcción por metro cuadrado</t>
  </si>
  <si>
    <t>Es el costo real de construcción</t>
  </si>
  <si>
    <t>Se integra a la producción del proceso con el valor de adquisición</t>
  </si>
  <si>
    <t>Última compra</t>
  </si>
  <si>
    <t>Se registra de forma mensual la depreciación</t>
  </si>
  <si>
    <t>En buen estado</t>
  </si>
  <si>
    <t>La vigencia del software se divide entre el número de meses para amortizar</t>
  </si>
  <si>
    <t>La vigencia de la licencia se divide entre el número de meses para amortizar</t>
  </si>
  <si>
    <t>Del total de las cuentas por cobrar se determinan cuales ya son incobrables en su totalidad, pero se continuan con las gestiones para tratar de llevar a cabo la cobranza o recuperar el bien</t>
  </si>
  <si>
    <t>Factibles de pago</t>
  </si>
  <si>
    <t>Ahorros previos que realizan personas que quieren obtene algún tipo de crédito que otorga el IMUVI y la administración del fondo de ahorro de los trabajadores del Instituto Municipal de Vivienda de León, Guanajuato (IMUVI)</t>
  </si>
  <si>
    <t>Donaciones</t>
  </si>
  <si>
    <t>Resultado del ejercicio</t>
  </si>
  <si>
    <t>Resultados de ejercicios anteriores</t>
  </si>
  <si>
    <t>Revaluaciones de bienes inmuebles</t>
  </si>
  <si>
    <t>Remanente autorizado para el ejercicio 2025</t>
  </si>
  <si>
    <t>Ajustes de ejercicios anteriores</t>
  </si>
  <si>
    <t xml:space="preserve">Por productos financieros, bases para licitación, capacitaciones y prevención y transferencias y asignaciones mensuales municipales </t>
  </si>
  <si>
    <t>Por productos financieros, bases para licitación, capacitaciones y prevención</t>
  </si>
  <si>
    <t>Por productos financieros</t>
  </si>
  <si>
    <t>Por Licitación pública</t>
  </si>
  <si>
    <t>ngresos por Venta de Bienes y Prestación de Servicios</t>
  </si>
  <si>
    <t>POR CAPACITACIONES Y PREVENCION</t>
  </si>
  <si>
    <t>SUBSIDIO MUNICIPAL</t>
  </si>
  <si>
    <t xml:space="preserve">Sueldo correspondiente a la plantilla del personal, seguridad social, materias y servicios para las operaciones del Patronato de Bomberos de León, Gto </t>
  </si>
  <si>
    <t>GASTO OPERATIVO Y ADMINISTRATIVO Y DEPRECIACIONES</t>
  </si>
  <si>
    <t>GASTO OPERATIVO Y ADMINISTRATIVO</t>
  </si>
  <si>
    <t>11231-0000-0000-0000</t>
  </si>
  <si>
    <t>DEUDORES DIVERSOS POR COBRAR A CP</t>
  </si>
  <si>
    <t>11231-0000-0015-0000</t>
  </si>
  <si>
    <t>JUAN JOSE RAMIREZ BERNAL</t>
  </si>
  <si>
    <t>11231-0000-0022-0000</t>
  </si>
  <si>
    <t>FUERZA DEPORTIVA DEL CLUB LEON SA DE CV</t>
  </si>
  <si>
    <t>11231-0000-0064-0000</t>
  </si>
  <si>
    <t>11231-0000-0095-0000</t>
  </si>
  <si>
    <t>ELISEO RANGEL ALCANTAR</t>
  </si>
  <si>
    <t>11231-0000-0096-0000</t>
  </si>
  <si>
    <t>TERRENO TURISTICO DE MEXICO, SA DE CV</t>
  </si>
  <si>
    <t>11231-0000-0117-0000</t>
  </si>
  <si>
    <t>ELEAZAR HERNANDEZ ALCANTAR</t>
  </si>
  <si>
    <t>11231-0000-0122-0000</t>
  </si>
  <si>
    <t>POLIURETANOS SW LEON SA DE CV</t>
  </si>
  <si>
    <t>11231-0000-0126-0000</t>
  </si>
  <si>
    <t>JUAN MANUEL HERNANDEZ ROBLEDO</t>
  </si>
  <si>
    <t>11231-0000-0128-0000</t>
  </si>
  <si>
    <t>TOYOMOTORS SA DE CV</t>
  </si>
  <si>
    <t>11231-0000-0138-0000</t>
  </si>
  <si>
    <t>EQUIPOS AUTOMOTRICES NACIONALES SW SA DE CV</t>
  </si>
  <si>
    <t>11231-0000-0159-0000</t>
  </si>
  <si>
    <t>EVA GOMEZ HERRERA</t>
  </si>
  <si>
    <t>11231-0000-0182-0000</t>
  </si>
  <si>
    <t>EVA GÓMEZ HERRERA</t>
  </si>
  <si>
    <t>11231-0000-0228-0000</t>
  </si>
  <si>
    <t>ISMAEL MURILLO BOLIVAR</t>
  </si>
  <si>
    <t>11231-0000-0232-0000</t>
  </si>
  <si>
    <t>HDI SEGUROS SA DE CV</t>
  </si>
  <si>
    <t>11231-0000-0234-0000</t>
  </si>
  <si>
    <t>LAURA LIZETH RODRIGUEZ GUTIERREZ</t>
  </si>
  <si>
    <t>11231-0000-0239-0000</t>
  </si>
  <si>
    <t>SALTILLO INTERIOR TRIM SA DE CV</t>
  </si>
  <si>
    <t>11231-0000-0240-0000</t>
  </si>
  <si>
    <t>CLAUDIA LILIANA GARCIA HERNANDEZ</t>
  </si>
  <si>
    <t>11231-0000-0247-0000</t>
  </si>
  <si>
    <t>KARLA VANESSA RIOS AVIÑA</t>
  </si>
  <si>
    <t>11231-0000-0248-0000</t>
  </si>
  <si>
    <t>DEUDORES EMPLEADOS PRESTAMO LICENCIAS</t>
  </si>
  <si>
    <t>11231-0000-0250-0000</t>
  </si>
  <si>
    <t>JOSE BERNARDINO QUEZADA PEREZ</t>
  </si>
  <si>
    <t>11231-0000-0251-0000</t>
  </si>
  <si>
    <t>PRESTAMO UTILES ESCOLARES</t>
  </si>
  <si>
    <t>11231-0000-0253-0000</t>
  </si>
  <si>
    <t>VICTOR HUGO BECERRA MORENO</t>
  </si>
  <si>
    <t>11231-0000-0254-0000</t>
  </si>
  <si>
    <t>DI PAPEL SA DE CV</t>
  </si>
  <si>
    <t>11231-0000-0255-0000</t>
  </si>
  <si>
    <t>SERVICIOS TECNOLOGICOS EMPRESARIALES</t>
  </si>
  <si>
    <t>11231-0000-0258-0000</t>
  </si>
  <si>
    <t>DEUDORES INFONAVIT POR INCAPACIDAD</t>
  </si>
  <si>
    <t>11231-0000-0259-0000</t>
  </si>
  <si>
    <t>ISRAEL PEREZ LOPEZ</t>
  </si>
  <si>
    <t>11231-0000-0264-0000</t>
  </si>
  <si>
    <t>BRAYAN ALEJANDRO ESPINOZA VILLEGAS</t>
  </si>
  <si>
    <t>11310-0000-0001-0000</t>
  </si>
  <si>
    <t>PAGOS ANTICIPADOS</t>
  </si>
  <si>
    <t>11310-0000-0001-0001</t>
  </si>
  <si>
    <t>EDENRED DE MEXICO, S.A. DE C.V.</t>
  </si>
  <si>
    <t>11310-0000-0001-0002</t>
  </si>
  <si>
    <t>EDENRED 2023</t>
  </si>
  <si>
    <t>11310-0000-0001-0003</t>
  </si>
  <si>
    <t>EMERGENCY UNITS QTR SA DE CV</t>
  </si>
  <si>
    <t>12410-5151-0001-0000</t>
  </si>
  <si>
    <t>EQUIPO DE COMPUTO</t>
  </si>
  <si>
    <t>12410-5191-0001-0000</t>
  </si>
  <si>
    <t>OTROS MOBILIARIO Y EQUIPOS DE ADMINISTRA</t>
  </si>
  <si>
    <t>MUEBLES DE OFICINAS Y ESTANTERIA</t>
  </si>
  <si>
    <t>12419-5121-0000-0000</t>
  </si>
  <si>
    <t>12420-5211-0000-0000</t>
  </si>
  <si>
    <t>12422-5221-0000-0000</t>
  </si>
  <si>
    <t>APARATOS DEPORTIVOS</t>
  </si>
  <si>
    <t>12431-5321-0000-0000</t>
  </si>
  <si>
    <t>EQUIPO MEDICO Y DE LABORATORIO</t>
  </si>
  <si>
    <t>12432-5311-0000-0000</t>
  </si>
  <si>
    <t>EQUIPO MEDICO</t>
  </si>
  <si>
    <t>12441-5411-0001-0000</t>
  </si>
  <si>
    <t>12449-5491-0000-0000</t>
  </si>
  <si>
    <t>OTROS EQUIPOS DE TRANSPORTE</t>
  </si>
  <si>
    <t>12450-5511-0000-0000</t>
  </si>
  <si>
    <t>ARMAMENTO DE DEFENSA PUBLICA</t>
  </si>
  <si>
    <t>EQUIPOS Y APARATOS DE COMUNICACION Y TEL</t>
  </si>
  <si>
    <t>12466-5661-0000-0000</t>
  </si>
  <si>
    <t>EQUIPOS DE GENERACIÓN ELÉCTRICA, APARATOS Y ACCESORIOS ELÉCTRICOS</t>
  </si>
  <si>
    <t>HERRAMIENTAS Y MAQUINAS-HERRAMIENTA</t>
  </si>
  <si>
    <t>SOFWARE</t>
  </si>
  <si>
    <t>12522-5931-0001-0000</t>
  </si>
  <si>
    <t>Marcas.- Asignaciones destinadas a cubrir los gastos generados por el uso de nombres comerciales.</t>
  </si>
  <si>
    <t>12540-5971-0000-0000</t>
  </si>
  <si>
    <t>LICENCIAS INFORMATICAS E INTELECTUALES</t>
  </si>
  <si>
    <t>21121-0000-0043-0000</t>
  </si>
  <si>
    <t>DISTRIBUIDORA DE GAS NOEL S A DE C V</t>
  </si>
  <si>
    <t>21121-0000-0058-0000</t>
  </si>
  <si>
    <t>FERRETERIA GRANADA DE LEON S A DE C V</t>
  </si>
  <si>
    <t>21121-0000-0071-0000</t>
  </si>
  <si>
    <t>INFONACOT</t>
  </si>
  <si>
    <t>21121-0000-0095-0000</t>
  </si>
  <si>
    <t>JUAN CARLOS ALMONTE VILLAGOMEZ</t>
  </si>
  <si>
    <t>21121-0000-0103-0000</t>
  </si>
  <si>
    <t>LAURA CRISTINA VALLEJO GUANI</t>
  </si>
  <si>
    <t>21121-0000-0144-0000</t>
  </si>
  <si>
    <t>QUIROGA TRUCKS S A DE C V</t>
  </si>
  <si>
    <t>21121-0000-0150-0000</t>
  </si>
  <si>
    <t>CAJA DE PRESTACIONES SOCIALES DE BOMBEROS DE LEON S C</t>
  </si>
  <si>
    <t>21121-0000-0152-0000</t>
  </si>
  <si>
    <t>IMPULSORA PROMOBIEN S A DE C V</t>
  </si>
  <si>
    <t>21121-0000-0158-0000</t>
  </si>
  <si>
    <t>SISTEMA DE AGUA POTABLE Y ALCANTARILLADO DE LEON</t>
  </si>
  <si>
    <t>21121-0000-0268-0000</t>
  </si>
  <si>
    <t>ELIAS ZUÑIGA QUINTERO</t>
  </si>
  <si>
    <t>21121-0000-0289-0000</t>
  </si>
  <si>
    <t>GLORIA MANUELA RAMIREZ MORENO</t>
  </si>
  <si>
    <t>21121-0000-0292-0000</t>
  </si>
  <si>
    <t>JOSE JORGE RUEDA RIOS</t>
  </si>
  <si>
    <t>21121-0000-0338-0000</t>
  </si>
  <si>
    <t>EOS SOLUCIONES S. DE R.L. DE C.V.</t>
  </si>
  <si>
    <t>21121-0000-0407-0000</t>
  </si>
  <si>
    <t>CFL QUIMICOS, S.A DE C.V.</t>
  </si>
  <si>
    <t>21121-0000-0418-0000</t>
  </si>
  <si>
    <t>EDGAR LEONARDO PALOMARES ROMO</t>
  </si>
  <si>
    <t>21121-0000-0428-0000</t>
  </si>
  <si>
    <t>MARTHA GARCIA</t>
  </si>
  <si>
    <t>21121-0000-0567-0000</t>
  </si>
  <si>
    <t>AUTOS SS DE LEON SA DE CV</t>
  </si>
  <si>
    <t>21121-0000-0568-0000</t>
  </si>
  <si>
    <t>JACQUELINE NOREEN FLORES SALAZAR</t>
  </si>
  <si>
    <t>21121-0000-0581-0000</t>
  </si>
  <si>
    <t>CFE SUMINISTRADOR DE SERVICIOS BASICOS</t>
  </si>
  <si>
    <t>21121-0000-0689-0000</t>
  </si>
  <si>
    <t>AFTA GRUPO TEXTIL SA DE CV</t>
  </si>
  <si>
    <t>21121-0000-0728-0000</t>
  </si>
  <si>
    <t>21121-0000-0741-0000</t>
  </si>
  <si>
    <t>FRANCISCO VALLEJO PEREZ</t>
  </si>
  <si>
    <t>21121-0000-0760-0000</t>
  </si>
  <si>
    <t>DC ROAL S DE RL DE CV</t>
  </si>
  <si>
    <t>21121-0000-0763-0000</t>
  </si>
  <si>
    <t>FERRETERÍA GRANADA II SA DE CV</t>
  </si>
  <si>
    <t>21121-0000-0764-0000</t>
  </si>
  <si>
    <t>VÍCTOR OCTAVIO SALAZAR VÁZQUEZ</t>
  </si>
  <si>
    <t>21121-0000-0780-0000</t>
  </si>
  <si>
    <t>OMAR FERNANDO HÉRNANDEZ SOLIS</t>
  </si>
  <si>
    <t>21121-0000-0806-0000</t>
  </si>
  <si>
    <t>KARLA VANESSA RÍOS AVIÑA</t>
  </si>
  <si>
    <t>21121-0000-0843-0000</t>
  </si>
  <si>
    <t>MIGUEL ANGEL FRANCO</t>
  </si>
  <si>
    <t>21121-0000-0866-0000</t>
  </si>
  <si>
    <t>PRODUCTOS Y SERVICIOS DE LIMPIEZA SEGUCLEAN SA DE CV</t>
  </si>
  <si>
    <t>21121-0000-0890-0000</t>
  </si>
  <si>
    <t>LUBRICANTES DEL BAJIO SA DE CV</t>
  </si>
  <si>
    <t>21121-0000-0919-0000</t>
  </si>
  <si>
    <t>INFONACOT 2023</t>
  </si>
  <si>
    <t>21121-0000-0921-0000</t>
  </si>
  <si>
    <t>SARA BERENICE AGUILERA BRAVO</t>
  </si>
  <si>
    <t>21121-0000-0927-0000</t>
  </si>
  <si>
    <t>MA YANET GARCIA MUÑOZ</t>
  </si>
  <si>
    <t>21121-0000-0928-0000</t>
  </si>
  <si>
    <t>JORGE LUIS ORTEGA LEON</t>
  </si>
  <si>
    <t>21121-0000-0931-0000</t>
  </si>
  <si>
    <t>HIPERLLANTAS DEL BAJIO SA DE CV</t>
  </si>
  <si>
    <t>21121-0000-0952-0000</t>
  </si>
  <si>
    <t>INFONACOT 2024</t>
  </si>
  <si>
    <t>21121-0000-0959-0000</t>
  </si>
  <si>
    <t>21121-0000-0962-0000</t>
  </si>
  <si>
    <t>ROAL VIALVI S DE RL DE CV</t>
  </si>
  <si>
    <t>21171-0000-0000-0000</t>
  </si>
  <si>
    <t>RETENCIONES DE IMPUESTOS POR PAGAR A COR</t>
  </si>
  <si>
    <t>21171-0000-0001-0000</t>
  </si>
  <si>
    <t>I S R HONORARIOS</t>
  </si>
  <si>
    <t>21171-0000-0003-0000</t>
  </si>
  <si>
    <t>I S R ASIMILADOS</t>
  </si>
  <si>
    <t>21171-0000-0004-0000</t>
  </si>
  <si>
    <t>IMPUESTO CEDULAR HONORARIOS</t>
  </si>
  <si>
    <t>21171-0000-0007-0000</t>
  </si>
  <si>
    <t>21171-0000-0008-0000</t>
  </si>
  <si>
    <t>2 % NOMINAS</t>
  </si>
  <si>
    <t>21171-0000-0009-0000</t>
  </si>
  <si>
    <t>IVA RETENIDO</t>
  </si>
  <si>
    <t>21171-0000-0010-0000</t>
  </si>
  <si>
    <t>21171-0000-0012-0000</t>
  </si>
  <si>
    <t>SUBSIDIO AL EMPLEO</t>
  </si>
  <si>
    <t>21171-0000-0013-0000</t>
  </si>
  <si>
    <t>ISR RETENIDO RESICO</t>
  </si>
  <si>
    <t>21171-0000-0014-0000</t>
  </si>
  <si>
    <t>CEDULAR RESICO RETENIDO</t>
  </si>
  <si>
    <t>21171-0000-0015-0000</t>
  </si>
  <si>
    <t>IVA POR TRASLADAR</t>
  </si>
  <si>
    <t>21172-0000-0000-0000</t>
  </si>
  <si>
    <t>RETENCIONES DE SEGURIDAD SOCIAL POR PAGA</t>
  </si>
  <si>
    <t>21172-0000-0004-0000</t>
  </si>
  <si>
    <t>ADEUDO INFONAVIT</t>
  </si>
  <si>
    <t>21172-0000-0005-0000</t>
  </si>
  <si>
    <t>21290-0000-0000-0000</t>
  </si>
  <si>
    <t>OTROS DOCUMENTOS POR PAGAR A CORTO PLAZO</t>
  </si>
  <si>
    <t>21290-0000-0001-0000</t>
  </si>
  <si>
    <t>PENSIONES ALIMENTICIAS</t>
  </si>
  <si>
    <t>21290-0000-0001-0005</t>
  </si>
  <si>
    <t>CLAUDIA GABRIELA MARTINEZ CASTRO</t>
  </si>
  <si>
    <t>21290-0000-0003-0000</t>
  </si>
  <si>
    <t>ACREEDORES DIVERSOS</t>
  </si>
  <si>
    <t>21290-0000-0003-0069</t>
  </si>
  <si>
    <t>21290-0000-0003-0075</t>
  </si>
  <si>
    <t>PRODUCTOS INDUSTRIALES DE LEON SA DE CV</t>
  </si>
  <si>
    <t>21290-0000-0003-0118</t>
  </si>
  <si>
    <t>CENTRO EDUCATIVO DE LEON AC</t>
  </si>
  <si>
    <t>21290-0000-0003-0145</t>
  </si>
  <si>
    <t>MA VERONICA GOMEZ</t>
  </si>
  <si>
    <t>21290-0000-0003-0153</t>
  </si>
  <si>
    <t>RAFAEL GONZALEZ ALVAREZ</t>
  </si>
  <si>
    <t>21290-0000-0003-0154</t>
  </si>
  <si>
    <t>MAGNUS LEATHER COMPANU SA DE CV</t>
  </si>
  <si>
    <t>21290-0000-0003-0158</t>
  </si>
  <si>
    <t>JUAN JOSE RUBIO CHAVEZ</t>
  </si>
  <si>
    <t>21290-0000-0003-0159</t>
  </si>
  <si>
    <t>INDUSTRIAS NOVACERAMIC</t>
  </si>
  <si>
    <t>21290-0000-0003-0162</t>
  </si>
  <si>
    <t>TIENDAS CHEDRAUI</t>
  </si>
  <si>
    <t>21290-0000-0003-0163</t>
  </si>
  <si>
    <t>JUANA OLVERA MARTINEZ</t>
  </si>
  <si>
    <t>21290-0000-0003-0175</t>
  </si>
  <si>
    <t>HIRUTA MEXICO SA DE CV</t>
  </si>
  <si>
    <t>21290-0000-0003-0177</t>
  </si>
  <si>
    <t>V O TECNOLOGIA LASER APLICADA A LA VISION</t>
  </si>
  <si>
    <t>21290-0000-0003-0207</t>
  </si>
  <si>
    <t>ANDRES HERNANDEZ PORRAS</t>
  </si>
  <si>
    <t>21290-0000-0003-0209</t>
  </si>
  <si>
    <t>ERICK CUAUHTEMOC ELIAS GOYTIA</t>
  </si>
  <si>
    <t>21290-0000-0003-0211</t>
  </si>
  <si>
    <t>FRANCISCO GONZALEZ ALVAREZ</t>
  </si>
  <si>
    <t>21290-0000-0003-0212</t>
  </si>
  <si>
    <t>ADEXBA</t>
  </si>
  <si>
    <t>21290-0000-0003-0215</t>
  </si>
  <si>
    <t>CONSULTORIA CORPORATIVA E INTEGRAL CENTRO - NORTE</t>
  </si>
  <si>
    <t>21290-0000-0003-0217</t>
  </si>
  <si>
    <t>HR CONSULTORIA INDUSTRIAL, COMERCIAL &amp; EMPRESARIAL</t>
  </si>
  <si>
    <t>21290-0000-0003-0219</t>
  </si>
  <si>
    <t>VIDA INSTITUTO DE CIENCIAS</t>
  </si>
  <si>
    <t>21290-0000-0003-0220</t>
  </si>
  <si>
    <t>ACABADOS Y MAQUILAS JAGUAR SA DE CV</t>
  </si>
  <si>
    <t>21290-0000-0003-0224</t>
  </si>
  <si>
    <t>ACREDORES NOMINA</t>
  </si>
  <si>
    <t>21290-0000-0003-0232</t>
  </si>
  <si>
    <t>FATIMA ELIZABETH OLIVA HERNANDEZ</t>
  </si>
  <si>
    <t>21700-0000-0000-0000</t>
  </si>
  <si>
    <t>PROVISIONES A CORTO PLAZO</t>
  </si>
  <si>
    <t>21790-0000-0000-0000</t>
  </si>
  <si>
    <t>OTRAS PROVISIONES A CORTO PLAZO</t>
  </si>
  <si>
    <t>21790-0003-0000-0000</t>
  </si>
  <si>
    <t>DÍA DE REYES</t>
  </si>
  <si>
    <t>RECURSO MUNICIPAL</t>
  </si>
  <si>
    <t>32200-0001-0000-0000</t>
  </si>
  <si>
    <t>RESULTADO DE EJERCICIOS ANTERIORES</t>
  </si>
  <si>
    <t>RECURSO MUNICIPAL Y PROPIO</t>
  </si>
  <si>
    <t>32200-0300-0000-0000</t>
  </si>
  <si>
    <t>REMANENTES</t>
  </si>
  <si>
    <t>APLICACIÓN DE REMANENTE 2018</t>
  </si>
  <si>
    <t>32200-0300-0028-0000</t>
  </si>
  <si>
    <t>APLICACIÓN DE REMANENTE 2024</t>
  </si>
  <si>
    <t>32200-2018-0000-0000</t>
  </si>
  <si>
    <t>RESULTADO EJERCICIO 2018</t>
  </si>
  <si>
    <t>32200-2019-0000-0000</t>
  </si>
  <si>
    <t>RESULTADO EJERCICIO 2019</t>
  </si>
  <si>
    <t>32200-2020-0000-0000</t>
  </si>
  <si>
    <t>RESULTADO EJERCICIO 2020</t>
  </si>
  <si>
    <t>32200-2021-0000-0000</t>
  </si>
  <si>
    <t>RESULTADO EJERCICIO 2021</t>
  </si>
  <si>
    <t>32200-2022-0000-0001</t>
  </si>
  <si>
    <t>RESULTADO EJERCICIO 2022</t>
  </si>
  <si>
    <t>32200-2021-0000-0002</t>
  </si>
  <si>
    <t>RESULTADO EJERCICIO 2023</t>
  </si>
  <si>
    <t>32200-2024-0000-0000</t>
  </si>
  <si>
    <t>RESULTADO EJERCICIO 2024</t>
  </si>
  <si>
    <t>11112-0000-0000-0000</t>
  </si>
  <si>
    <t>FONDO FIJO</t>
  </si>
  <si>
    <t>CAJA CHICA</t>
  </si>
  <si>
    <t>CAJA CHICA C.C.B.</t>
  </si>
  <si>
    <t>CAJA CHICA CENTRAL</t>
  </si>
  <si>
    <t>CAJA CHICA OPERATIVO TURNO B</t>
  </si>
  <si>
    <t>CAJA CHICA OPERATIVO TURNO A</t>
  </si>
  <si>
    <t>11121-0000-0000-0000</t>
  </si>
  <si>
    <t>BANCOS MONEDA NACIONAL</t>
  </si>
  <si>
    <t>11121-0000-0001-0001</t>
  </si>
  <si>
    <t>BAJIO CHEQUES</t>
  </si>
  <si>
    <t>11121-0000-0001-0002</t>
  </si>
  <si>
    <t>BAJIO EJE</t>
  </si>
  <si>
    <t>11121-0000-0001-0004</t>
  </si>
  <si>
    <t>BANCO DEL BAJIO CTA. 137133910201</t>
  </si>
  <si>
    <t>11121-0000-0001-0005</t>
  </si>
  <si>
    <t>CTA. MAESTRA 03448982</t>
  </si>
  <si>
    <t>11121-0000-0001-0006</t>
  </si>
  <si>
    <t>CTA. MAESTRA 03449501</t>
  </si>
  <si>
    <t>11121-0000-0001-0007</t>
  </si>
  <si>
    <t>CTA. MAESTRA 13713391</t>
  </si>
  <si>
    <t>11121-0000-0001-0009</t>
  </si>
  <si>
    <t>BAJIO7004 TRANSFERENCIAS 2024</t>
  </si>
  <si>
    <t>11121-0000-0001-0010</t>
  </si>
  <si>
    <t>FORTAMUN2024</t>
  </si>
  <si>
    <t>11121-0000-0001-0011</t>
  </si>
  <si>
    <t>BAJIO4294 FONDO DE AHORRO</t>
  </si>
  <si>
    <t>11121-0000-0001-0012</t>
  </si>
  <si>
    <t>BAJIO0432 TRANSFERENCIAS2025</t>
  </si>
  <si>
    <t>11121-0000-0001-0013</t>
  </si>
  <si>
    <t>BAJIO CTA MAESTRA4320</t>
  </si>
  <si>
    <t>11121-0000-0001-0014</t>
  </si>
  <si>
    <t>FONDO DE AHORRO FID BAJIO</t>
  </si>
  <si>
    <t>CUENTA DE NATURALEZA DEUDORA , REPRESENTA LOS RECURSOS INVERTIDOS DIARIAMENTE POR LA FIDUCIARIA.</t>
  </si>
  <si>
    <t>Aportaciones Realizadas Por Los Vecinos En Cajas De La Tesorería Municipal</t>
  </si>
  <si>
    <t>Fondo revolvente</t>
  </si>
  <si>
    <t>Recurso de anticipos  por amortizar de contratos vigentes de obra</t>
  </si>
  <si>
    <t>Linea recta</t>
  </si>
  <si>
    <t>Calculo de depreciación conforme a la CONAC/ valor historico</t>
  </si>
  <si>
    <t>10% mob. y 33.30% Computo</t>
  </si>
  <si>
    <t>Pagos en los siguientes meses</t>
  </si>
  <si>
    <t>Pago según avance de obra y fondeado con aport. de cooperadores</t>
  </si>
  <si>
    <t>Se paga de forma mensual al SAT a través de la fiduciaria y a la  la Camara de forma semestral</t>
  </si>
  <si>
    <t>Recurso depósitado por contratistas pend. de entregar estimación para registro; así como el  recurso a pagar al municipio por concepto de nóminas y partida 3981.</t>
  </si>
  <si>
    <t>Particulares</t>
  </si>
  <si>
    <t>Aportaciones para obras diversas</t>
  </si>
  <si>
    <t>Aportaciones de Obras No Iniciadas y/o en proceso</t>
  </si>
  <si>
    <t>Recurso a devolver  a los cooperadores por obras canceladas y saldos a favor de obras terminadas</t>
  </si>
  <si>
    <t>Del 01 DE ENERO al 31 DE DICIEMBRE 2025</t>
  </si>
  <si>
    <t>Productos financieros y Por Ley de Ingresos y disposiciones administrativas  y programa de inversión 2025</t>
  </si>
  <si>
    <t>Por Ley de Ingresos y disposiciones administrativas</t>
  </si>
  <si>
    <t>Buen estado , algunos obsoletos  40% totalmente depreciado.</t>
  </si>
  <si>
    <t>Buen estado , algunos obsoletos  60% totalmente depreciado.</t>
  </si>
  <si>
    <t>Buen estado , algunos obsoletos  30% totalmente depreciado.</t>
  </si>
  <si>
    <t>Buen estado , algunos obsoletos  25% totalmente depreciado.</t>
  </si>
  <si>
    <t>Buen estado , algunos obsoletos  50% totalmente depreciado.</t>
  </si>
  <si>
    <t>Buen estado , algunos obsoletos  50% totalmente amortizado.</t>
  </si>
  <si>
    <t>Buen estado , algunos obsoletos  100% totalmente amortizado.</t>
  </si>
  <si>
    <t xml:space="preserve">Bajo protesta de decir verdad declaramos que los Estados Financieros y sus notas, son razonablemente </t>
  </si>
  <si>
    <t>correctos y son responsabilidad del emisor.</t>
  </si>
  <si>
    <t>Manual</t>
  </si>
  <si>
    <t>Instituto Municipal de las Mujeres</t>
  </si>
  <si>
    <t>Del 01 de Enero al 31 de Diciembre de 2025</t>
  </si>
  <si>
    <t>Del 1 de Enero al 31 de Diciembre 2025</t>
  </si>
  <si>
    <t>Fideicomiso Promoción Juvenil 129747</t>
  </si>
  <si>
    <t>Del 01 de Enero al 31 de Diciembre</t>
  </si>
  <si>
    <t>INSTITUTO CULTURAL DE LEÓN</t>
  </si>
  <si>
    <t>Del 01 de Enero al 31 de Diciembre 2025</t>
  </si>
  <si>
    <t>Patronato de la Feria Estatal de León y Parque Ecológico</t>
  </si>
  <si>
    <t>Del 1 de enero al 31 de diciembre de 2025</t>
  </si>
  <si>
    <t>Instituto Municipal de Planeación</t>
  </si>
  <si>
    <t>PARQUE ECOLOGICO METROPOLITANO DE LEON, GTO., -ELISEO MARTINEZ PEREZ-</t>
  </si>
  <si>
    <t>DEL 01 DE ENERO DEL 2025 AL 31 DE DICIEMBRE DEL 2025</t>
  </si>
  <si>
    <t>Instituto Municipal de Vivienda de León, Guanajuato (IMUVI)</t>
  </si>
  <si>
    <t>Patronato de Bomberos de León Gto</t>
  </si>
  <si>
    <t>Del 01 de enero al 31 de diciembre</t>
  </si>
  <si>
    <t>SISTEMA INTEGRAL DE ASEO PUBLICO DE LEON GUANJUATO</t>
  </si>
  <si>
    <t>ACADEMIA METROPOLITANA DE SEGURIDAD PÚBLICA DE LEÓN, GUANAJUATO</t>
  </si>
  <si>
    <t>lnstituto Municipal de las Juventudes de León Guanajuato</t>
  </si>
  <si>
    <t>PROCURADURÍA AUXILIAR DE PROTECCIÓN DE NIÑAS, NIÑOS Y ADOLESCENTES DEL MUNICIPIO DE LEÓN, GUANAJUATO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</si>
</sst>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43" formatCode="_-* #,##0.00_-;\-* #,##0.00_-;_-* &quot;-&quot;??_-;_-@_-"/>
    <numFmt numFmtId="164" formatCode="0.0%"/>
    <numFmt numFmtId="165" formatCode="#,##0.000000000_ ;\-#,##0.000000000\ "/>
    <numFmt numFmtId="166" formatCode="\$#,##0.00;\-\$#,##0.00"/>
    <numFmt numFmtId="167" formatCode="#,##0.0_ ;\-#,##0.0\ "/>
    <numFmt numFmtId="168" formatCode="_-* #,##0.00\ _€_-;\-* #,##0.00\ _€_-;_-* &quot;-&quot;??\ _€_-;_-@_-"/>
  </numFmts>
  <fonts count="34" x14ac:knownFonts="1">
    <font>
      <sz val="11"/>
      <color theme="1"/>
      <name val="Calibri"/>
      <family val="2"/>
      <scheme val="minor"/>
    </font>
    <font>
      <sz val="11"/>
      <color theme="1"/>
      <name val="Calibri"/>
      <family val="2"/>
      <scheme val="minor"/>
    </font>
    <font>
      <sz val="10"/>
      <name val="Arial"/>
      <family val="2"/>
    </font>
    <font>
      <b/>
      <sz val="8"/>
      <color theme="0"/>
      <name val="Arial"/>
      <family val="2"/>
    </font>
    <font>
      <b/>
      <sz val="8"/>
      <color theme="1"/>
      <name val="Calibri"/>
      <family val="2"/>
      <scheme val="minor"/>
    </font>
    <font>
      <sz val="8"/>
      <color theme="1"/>
      <name val="Calibri"/>
      <family val="2"/>
      <scheme val="minor"/>
    </font>
    <font>
      <sz val="8"/>
      <color theme="1"/>
      <name val="Arial"/>
      <family val="2"/>
    </font>
    <font>
      <sz val="8"/>
      <color theme="0"/>
      <name val="Calibri"/>
      <family val="2"/>
      <scheme val="minor"/>
    </font>
    <font>
      <b/>
      <sz val="8"/>
      <name val="Arial"/>
      <family val="2"/>
    </font>
    <font>
      <b/>
      <sz val="8"/>
      <color theme="3"/>
      <name val="Arial"/>
      <family val="2"/>
    </font>
    <font>
      <u/>
      <sz val="11"/>
      <color theme="10"/>
      <name val="Calibri"/>
      <family val="2"/>
      <scheme val="minor"/>
    </font>
    <font>
      <u/>
      <sz val="11"/>
      <color theme="3"/>
      <name val="Calibri"/>
      <family val="2"/>
      <scheme val="minor"/>
    </font>
    <font>
      <sz val="8"/>
      <color theme="3"/>
      <name val="Calibri"/>
      <family val="2"/>
      <scheme val="minor"/>
    </font>
    <font>
      <sz val="8"/>
      <color rgb="FFFF0000"/>
      <name val="Calibri"/>
      <family val="2"/>
      <scheme val="minor"/>
    </font>
    <font>
      <sz val="9"/>
      <color rgb="FFFF0000"/>
      <name val="Arial"/>
      <family val="2"/>
    </font>
    <font>
      <b/>
      <sz val="8"/>
      <color theme="1"/>
      <name val="Arial"/>
      <family val="2"/>
    </font>
    <font>
      <sz val="8"/>
      <color theme="0"/>
      <name val="Arial"/>
      <family val="2"/>
    </font>
    <font>
      <sz val="11"/>
      <color rgb="FF000000"/>
      <name val="Calibri"/>
      <family val="2"/>
    </font>
    <font>
      <sz val="8"/>
      <name val="Arial"/>
      <family val="2"/>
    </font>
    <font>
      <sz val="11"/>
      <color theme="1"/>
      <name val="Calibri"/>
      <scheme val="minor"/>
    </font>
    <font>
      <b/>
      <sz val="8"/>
      <color rgb="FF000000"/>
      <name val="Arial"/>
      <family val="2"/>
    </font>
    <font>
      <sz val="11"/>
      <name val="Calibri"/>
      <family val="2"/>
    </font>
    <font>
      <b/>
      <sz val="8"/>
      <color rgb="FF2B956F"/>
      <name val="Arial"/>
      <family val="2"/>
    </font>
    <font>
      <sz val="8"/>
      <color rgb="FF000000"/>
      <name val="Arial"/>
      <family val="2"/>
    </font>
    <font>
      <b/>
      <sz val="8"/>
      <color rgb="FFFFFFFF"/>
      <name val="Arial"/>
      <family val="2"/>
    </font>
    <font>
      <b/>
      <sz val="8"/>
      <color rgb="FFFF0000"/>
      <name val="Arial"/>
      <family val="2"/>
    </font>
    <font>
      <b/>
      <sz val="9"/>
      <color rgb="FF000000"/>
      <name val="Arial"/>
      <family val="2"/>
    </font>
    <font>
      <b/>
      <sz val="10"/>
      <color indexed="10"/>
      <name val="Arial"/>
    </font>
    <font>
      <sz val="8"/>
      <color rgb="FF000000"/>
      <name val="Arial"/>
    </font>
    <font>
      <b/>
      <sz val="8"/>
      <color rgb="FF000000"/>
      <name val="Arial"/>
    </font>
    <font>
      <b/>
      <sz val="8"/>
      <color rgb="FF002060"/>
      <name val="Arial"/>
      <family val="2"/>
    </font>
    <font>
      <sz val="8"/>
      <color rgb="FFFF0000"/>
      <name val="Arial"/>
      <family val="2"/>
    </font>
    <font>
      <sz val="8"/>
      <color indexed="8"/>
      <name val="Arial"/>
      <family val="2"/>
    </font>
    <font>
      <sz val="8"/>
      <name val="MS Sans Serif"/>
      <charset val="1"/>
    </font>
  </fonts>
  <fills count="25">
    <fill>
      <patternFill patternType="none"/>
    </fill>
    <fill>
      <patternFill patternType="gray125"/>
    </fill>
    <fill>
      <patternFill patternType="solid">
        <fgColor theme="1" tint="0.499984740745262"/>
        <bgColor indexed="64"/>
      </patternFill>
    </fill>
    <fill>
      <patternFill patternType="solid">
        <fgColor theme="0" tint="-4.9989318521683403E-2"/>
        <bgColor indexed="64"/>
      </patternFill>
    </fill>
    <fill>
      <patternFill patternType="solid">
        <fgColor theme="0" tint="-0.14999847407452621"/>
        <bgColor rgb="FF000000"/>
      </patternFill>
    </fill>
    <fill>
      <patternFill patternType="solid">
        <fgColor theme="0" tint="-0.249977111117893"/>
        <bgColor indexed="64"/>
      </patternFill>
    </fill>
    <fill>
      <patternFill patternType="solid">
        <fgColor theme="0" tint="-4.9989318521683403E-2"/>
        <bgColor rgb="FFD8D8D8"/>
      </patternFill>
    </fill>
    <fill>
      <patternFill patternType="solid">
        <fgColor rgb="FFEDE7E7"/>
        <bgColor rgb="FFEDE7E7"/>
      </patternFill>
    </fill>
    <fill>
      <patternFill patternType="solid">
        <fgColor rgb="FF471306"/>
        <bgColor rgb="FF471306"/>
      </patternFill>
    </fill>
    <fill>
      <patternFill patternType="solid">
        <fgColor rgb="FFA5A5A5"/>
        <bgColor rgb="FFA5A5A5"/>
      </patternFill>
    </fill>
    <fill>
      <patternFill patternType="solid">
        <fgColor rgb="FF471406"/>
        <bgColor rgb="FF471406"/>
      </patternFill>
    </fill>
    <fill>
      <patternFill patternType="solid">
        <fgColor rgb="FFD8D8D8"/>
        <bgColor rgb="FFD8D8D8"/>
      </patternFill>
    </fill>
    <fill>
      <patternFill patternType="solid">
        <fgColor rgb="FFBFBFBF"/>
        <bgColor rgb="FFBFBFBF"/>
      </patternFill>
    </fill>
    <fill>
      <patternFill patternType="solid">
        <fgColor rgb="FFD9D9D9"/>
        <bgColor rgb="FFD9D9D9"/>
      </patternFill>
    </fill>
    <fill>
      <patternFill patternType="solid">
        <fgColor theme="0" tint="-0.14999847407452621"/>
        <bgColor indexed="64"/>
      </patternFill>
    </fill>
    <fill>
      <patternFill patternType="solid">
        <fgColor rgb="FFA6A6A6"/>
        <bgColor indexed="64"/>
      </patternFill>
    </fill>
    <fill>
      <patternFill patternType="solid">
        <fgColor rgb="FFD8D8D8"/>
        <bgColor indexed="64"/>
      </patternFill>
    </fill>
    <fill>
      <patternFill patternType="solid">
        <fgColor rgb="FF00FFFF"/>
        <bgColor indexed="64"/>
      </patternFill>
    </fill>
    <fill>
      <patternFill patternType="solid">
        <fgColor rgb="FF66FFFF"/>
        <bgColor indexed="64"/>
      </patternFill>
    </fill>
    <fill>
      <patternFill patternType="solid">
        <fgColor indexed="65"/>
        <bgColor indexed="64"/>
      </patternFill>
    </fill>
    <fill>
      <patternFill patternType="solid">
        <fgColor rgb="FFEDE7E7"/>
        <bgColor rgb="FF000000"/>
      </patternFill>
    </fill>
    <fill>
      <patternFill patternType="solid">
        <fgColor rgb="FF471306"/>
        <bgColor rgb="FF000000"/>
      </patternFill>
    </fill>
    <fill>
      <patternFill patternType="solid">
        <fgColor theme="0" tint="-0.34998626667073579"/>
        <bgColor indexed="64"/>
      </patternFill>
    </fill>
    <fill>
      <patternFill patternType="solid">
        <fgColor rgb="FF471406"/>
        <bgColor rgb="FF000000"/>
      </patternFill>
    </fill>
    <fill>
      <patternFill patternType="solid">
        <fgColor rgb="FFD9D9D9"/>
        <bgColor indexed="64"/>
      </patternFill>
    </fill>
  </fills>
  <borders count="5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rgb="FF000000"/>
      </right>
      <top/>
      <bottom/>
      <diagonal/>
    </border>
    <border>
      <left/>
      <right style="medium">
        <color indexed="64"/>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style="medium">
        <color rgb="FF000000"/>
      </right>
      <top style="thin">
        <color rgb="FF000000"/>
      </top>
      <bottom style="medium">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indexed="64"/>
      </right>
      <top/>
      <bottom style="thin">
        <color rgb="FF000000"/>
      </bottom>
      <diagonal/>
    </border>
    <border>
      <left style="thin">
        <color rgb="FF000000"/>
      </left>
      <right style="thin">
        <color indexed="64"/>
      </right>
      <top style="thin">
        <color rgb="FF000000"/>
      </top>
      <bottom style="thin">
        <color rgb="FF000000"/>
      </bottom>
      <diagonal/>
    </border>
    <border>
      <left/>
      <right style="thin">
        <color indexed="64"/>
      </right>
      <top style="thin">
        <color rgb="FF000000"/>
      </top>
      <bottom style="thin">
        <color rgb="FF000000"/>
      </bottom>
      <diagonal/>
    </border>
    <border>
      <left style="medium">
        <color rgb="FF000000"/>
      </left>
      <right style="medium">
        <color rgb="FF000000"/>
      </right>
      <top style="medium">
        <color rgb="FF000000"/>
      </top>
      <bottom style="thin">
        <color rgb="FF000000"/>
      </bottom>
      <diagonal/>
    </border>
  </borders>
  <cellStyleXfs count="22">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43" fontId="1" fillId="0" borderId="0" applyFont="0" applyFill="0" applyBorder="0" applyAlignment="0" applyProtection="0"/>
    <xf numFmtId="0" fontId="10" fillId="0" borderId="0" applyNumberFormat="0" applyFill="0" applyBorder="0" applyAlignment="0" applyProtection="0"/>
    <xf numFmtId="0" fontId="17" fillId="0" borderId="0"/>
    <xf numFmtId="0" fontId="19" fillId="0" borderId="0"/>
    <xf numFmtId="0" fontId="17" fillId="0" borderId="0"/>
    <xf numFmtId="0" fontId="17" fillId="0" borderId="0"/>
    <xf numFmtId="0" fontId="1" fillId="0" borderId="0"/>
    <xf numFmtId="0" fontId="1" fillId="0" borderId="0"/>
    <xf numFmtId="43" fontId="19"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9" fillId="0" borderId="0" applyFont="0" applyFill="0" applyBorder="0" applyAlignment="0" applyProtection="0"/>
    <xf numFmtId="0" fontId="6" fillId="0" borderId="0"/>
    <xf numFmtId="43" fontId="1" fillId="0" borderId="0"/>
  </cellStyleXfs>
  <cellXfs count="588">
    <xf numFmtId="0" fontId="0" fillId="0" borderId="0" xfId="0"/>
    <xf numFmtId="0" fontId="4" fillId="0" borderId="0" xfId="0" applyFont="1" applyAlignment="1">
      <alignment horizontal="center" vertical="center" wrapText="1"/>
    </xf>
    <xf numFmtId="0" fontId="4" fillId="0" borderId="0" xfId="0" applyFont="1" applyAlignment="1">
      <alignment vertical="center" wrapText="1"/>
    </xf>
    <xf numFmtId="0" fontId="5" fillId="0" borderId="0" xfId="0" applyFont="1"/>
    <xf numFmtId="0" fontId="6" fillId="0" borderId="3" xfId="0" applyFont="1" applyBorder="1"/>
    <xf numFmtId="0" fontId="6" fillId="0" borderId="0" xfId="0" applyFont="1"/>
    <xf numFmtId="0" fontId="7" fillId="0" borderId="0" xfId="0" applyFont="1"/>
    <xf numFmtId="41" fontId="8" fillId="3" borderId="4" xfId="4" applyNumberFormat="1" applyFont="1" applyFill="1" applyBorder="1" applyAlignment="1" applyProtection="1">
      <alignment vertical="center" wrapText="1"/>
      <protection locked="0"/>
    </xf>
    <xf numFmtId="0" fontId="9" fillId="0" borderId="0" xfId="0" applyFont="1"/>
    <xf numFmtId="0" fontId="11" fillId="0" borderId="0" xfId="5" applyFont="1" applyBorder="1"/>
    <xf numFmtId="0" fontId="12" fillId="0" borderId="0" xfId="0" applyFont="1"/>
    <xf numFmtId="0" fontId="13" fillId="0" borderId="0" xfId="0" applyFont="1"/>
    <xf numFmtId="0" fontId="14" fillId="0" borderId="0" xfId="0" applyFont="1"/>
    <xf numFmtId="41" fontId="15" fillId="3" borderId="4" xfId="4" applyNumberFormat="1" applyFont="1" applyFill="1" applyBorder="1" applyAlignment="1" applyProtection="1">
      <alignment vertical="center" wrapText="1"/>
      <protection locked="0"/>
    </xf>
    <xf numFmtId="0" fontId="16" fillId="0" borderId="0" xfId="0" applyFont="1"/>
    <xf numFmtId="0" fontId="8" fillId="4" borderId="7" xfId="6" applyFont="1" applyFill="1" applyBorder="1" applyAlignment="1">
      <alignment horizontal="centerContinuous" vertical="center" wrapText="1"/>
    </xf>
    <xf numFmtId="0" fontId="8" fillId="4" borderId="5" xfId="6" applyFont="1" applyFill="1" applyBorder="1" applyAlignment="1">
      <alignment horizontal="centerContinuous" vertical="center"/>
    </xf>
    <xf numFmtId="0" fontId="18" fillId="0" borderId="0" xfId="0" applyFont="1" applyProtection="1">
      <protection locked="0"/>
    </xf>
    <xf numFmtId="0" fontId="8" fillId="4" borderId="4" xfId="6" applyFont="1" applyFill="1" applyBorder="1" applyAlignment="1">
      <alignment horizontal="centerContinuous" vertical="center"/>
    </xf>
    <xf numFmtId="0" fontId="8" fillId="4" borderId="6" xfId="6" applyFont="1" applyFill="1" applyBorder="1" applyAlignment="1">
      <alignment horizontal="centerContinuous" vertical="center"/>
    </xf>
    <xf numFmtId="0" fontId="8" fillId="5" borderId="8"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protection locked="0"/>
    </xf>
    <xf numFmtId="0" fontId="15" fillId="0" borderId="10" xfId="0" applyFont="1" applyBorder="1" applyAlignment="1">
      <alignment horizontal="center"/>
    </xf>
    <xf numFmtId="0" fontId="15" fillId="0" borderId="10" xfId="0" applyFont="1" applyBorder="1" applyAlignment="1">
      <alignment horizontal="left"/>
    </xf>
    <xf numFmtId="0" fontId="18" fillId="0" borderId="0" xfId="0" applyFont="1" applyAlignment="1" applyProtection="1">
      <alignment horizontal="center"/>
      <protection locked="0"/>
    </xf>
    <xf numFmtId="0" fontId="18" fillId="0" borderId="0" xfId="0" applyFont="1" applyAlignment="1" applyProtection="1">
      <alignment horizontal="left"/>
      <protection locked="0"/>
    </xf>
    <xf numFmtId="0" fontId="8" fillId="0" borderId="11" xfId="0" applyFont="1" applyBorder="1" applyAlignment="1" applyProtection="1">
      <alignment horizontal="center"/>
      <protection locked="0"/>
    </xf>
    <xf numFmtId="10" fontId="20" fillId="6" borderId="0" xfId="7" applyNumberFormat="1" applyFont="1" applyFill="1" applyAlignment="1">
      <alignment horizontal="right" vertical="center"/>
    </xf>
    <xf numFmtId="0" fontId="15" fillId="6" borderId="0" xfId="7" applyFont="1" applyFill="1" applyAlignment="1">
      <alignment horizontal="left" vertical="center"/>
    </xf>
    <xf numFmtId="0" fontId="19" fillId="0" borderId="0" xfId="7"/>
    <xf numFmtId="0" fontId="20" fillId="6" borderId="0" xfId="7" applyFont="1" applyFill="1" applyAlignment="1">
      <alignment vertical="center"/>
    </xf>
    <xf numFmtId="0" fontId="22" fillId="7" borderId="0" xfId="7" applyFont="1" applyFill="1" applyAlignment="1">
      <alignment horizontal="center" vertical="center"/>
    </xf>
    <xf numFmtId="0" fontId="22" fillId="7" borderId="0" xfId="7" applyFont="1" applyFill="1"/>
    <xf numFmtId="10" fontId="22" fillId="7" borderId="0" xfId="7" applyNumberFormat="1" applyFont="1" applyFill="1"/>
    <xf numFmtId="0" fontId="23" fillId="0" borderId="0" xfId="7" applyFont="1"/>
    <xf numFmtId="10" fontId="23" fillId="0" borderId="0" xfId="7" applyNumberFormat="1" applyFont="1"/>
    <xf numFmtId="0" fontId="24" fillId="8" borderId="0" xfId="7" applyFont="1" applyFill="1"/>
    <xf numFmtId="0" fontId="24" fillId="8" borderId="0" xfId="7" applyFont="1" applyFill="1" applyAlignment="1">
      <alignment horizontal="center"/>
    </xf>
    <xf numFmtId="10" fontId="24" fillId="8" borderId="0" xfId="7" applyNumberFormat="1" applyFont="1" applyFill="1" applyAlignment="1">
      <alignment horizontal="center"/>
    </xf>
    <xf numFmtId="0" fontId="15" fillId="0" borderId="0" xfId="7" applyFont="1" applyAlignment="1">
      <alignment horizontal="center" vertical="center"/>
    </xf>
    <xf numFmtId="0" fontId="15" fillId="0" borderId="0" xfId="7" applyFont="1" applyAlignment="1">
      <alignment horizontal="left"/>
    </xf>
    <xf numFmtId="4" fontId="15" fillId="0" borderId="0" xfId="7" applyNumberFormat="1" applyFont="1"/>
    <xf numFmtId="10" fontId="6" fillId="0" borderId="0" xfId="7" applyNumberFormat="1" applyFont="1" applyAlignment="1">
      <alignment horizontal="center"/>
    </xf>
    <xf numFmtId="0" fontId="6" fillId="0" borderId="0" xfId="7" applyFont="1" applyAlignment="1">
      <alignment horizontal="center" vertical="center"/>
    </xf>
    <xf numFmtId="0" fontId="6" fillId="0" borderId="0" xfId="7" applyFont="1"/>
    <xf numFmtId="4" fontId="6" fillId="0" borderId="0" xfId="7" applyNumberFormat="1" applyFont="1"/>
    <xf numFmtId="0" fontId="6" fillId="0" borderId="0" xfId="7" applyFont="1" applyAlignment="1">
      <alignment wrapText="1"/>
    </xf>
    <xf numFmtId="0" fontId="6" fillId="0" borderId="0" xfId="7" applyFont="1" applyAlignment="1">
      <alignment horizontal="center" vertical="top"/>
    </xf>
    <xf numFmtId="0" fontId="6" fillId="0" borderId="0" xfId="7" applyFont="1" applyAlignment="1">
      <alignment vertical="top" wrapText="1"/>
    </xf>
    <xf numFmtId="4" fontId="6" fillId="0" borderId="0" xfId="7" applyNumberFormat="1" applyFont="1" applyAlignment="1">
      <alignment vertical="top"/>
    </xf>
    <xf numFmtId="10" fontId="6" fillId="0" borderId="0" xfId="7" applyNumberFormat="1" applyFont="1" applyAlignment="1">
      <alignment horizontal="center" vertical="top"/>
    </xf>
    <xf numFmtId="0" fontId="23" fillId="0" borderId="0" xfId="7" applyFont="1" applyAlignment="1">
      <alignment horizontal="justify" wrapText="1"/>
    </xf>
    <xf numFmtId="0" fontId="15" fillId="0" borderId="0" xfId="7" applyFont="1" applyAlignment="1">
      <alignment horizontal="left" wrapText="1"/>
    </xf>
    <xf numFmtId="0" fontId="6" fillId="0" borderId="0" xfId="7" applyFont="1" applyAlignment="1">
      <alignment vertical="top"/>
    </xf>
    <xf numFmtId="0" fontId="15" fillId="0" borderId="0" xfId="7" applyFont="1" applyAlignment="1">
      <alignment horizontal="center"/>
    </xf>
    <xf numFmtId="0" fontId="6" fillId="0" borderId="0" xfId="7" applyFont="1" applyAlignment="1">
      <alignment horizontal="center"/>
    </xf>
    <xf numFmtId="0" fontId="20" fillId="6" borderId="0" xfId="7" applyFont="1" applyFill="1" applyAlignment="1">
      <alignment horizontal="right" vertical="center"/>
    </xf>
    <xf numFmtId="0" fontId="23" fillId="0" borderId="0" xfId="7" applyFont="1" applyAlignment="1">
      <alignment horizontal="center"/>
    </xf>
    <xf numFmtId="4" fontId="23" fillId="0" borderId="0" xfId="7" applyNumberFormat="1" applyFont="1"/>
    <xf numFmtId="0" fontId="24" fillId="8" borderId="0" xfId="7" applyFont="1" applyFill="1" applyAlignment="1">
      <alignment horizontal="center" wrapText="1"/>
    </xf>
    <xf numFmtId="9" fontId="23" fillId="0" borderId="0" xfId="7" applyNumberFormat="1" applyFont="1" applyAlignment="1">
      <alignment horizontal="center"/>
    </xf>
    <xf numFmtId="0" fontId="23" fillId="0" borderId="0" xfId="7" applyFont="1" applyAlignment="1">
      <alignment horizontal="center" vertical="top"/>
    </xf>
    <xf numFmtId="0" fontId="23" fillId="0" borderId="0" xfId="7" applyFont="1" applyAlignment="1">
      <alignment vertical="top"/>
    </xf>
    <xf numFmtId="4" fontId="23" fillId="0" borderId="0" xfId="7" applyNumberFormat="1" applyFont="1" applyAlignment="1">
      <alignment vertical="top"/>
    </xf>
    <xf numFmtId="0" fontId="23" fillId="0" borderId="0" xfId="7" applyFont="1" applyAlignment="1">
      <alignment wrapText="1"/>
    </xf>
    <xf numFmtId="10" fontId="23" fillId="0" borderId="0" xfId="2" applyNumberFormat="1" applyFont="1"/>
    <xf numFmtId="0" fontId="25" fillId="0" borderId="0" xfId="7" applyFont="1"/>
    <xf numFmtId="0" fontId="24" fillId="8" borderId="0" xfId="7" applyFont="1" applyFill="1" applyAlignment="1">
      <alignment wrapText="1"/>
    </xf>
    <xf numFmtId="4" fontId="23" fillId="9" borderId="0" xfId="7" applyNumberFormat="1" applyFont="1" applyFill="1"/>
    <xf numFmtId="0" fontId="24" fillId="10" borderId="0" xfId="7" applyFont="1" applyFill="1"/>
    <xf numFmtId="0" fontId="20" fillId="11" borderId="0" xfId="7" applyFont="1" applyFill="1" applyAlignment="1">
      <alignment horizontal="right" vertical="center"/>
    </xf>
    <xf numFmtId="0" fontId="15" fillId="11" borderId="0" xfId="7" applyFont="1" applyFill="1" applyAlignment="1">
      <alignment horizontal="left" vertical="center"/>
    </xf>
    <xf numFmtId="0" fontId="20" fillId="0" borderId="0" xfId="7" applyFont="1" applyAlignment="1">
      <alignment horizontal="center"/>
    </xf>
    <xf numFmtId="0" fontId="20" fillId="0" borderId="0" xfId="7" applyFont="1" applyAlignment="1">
      <alignment horizontal="left"/>
    </xf>
    <xf numFmtId="4" fontId="20" fillId="0" borderId="0" xfId="7" applyNumberFormat="1" applyFont="1"/>
    <xf numFmtId="0" fontId="20" fillId="0" borderId="0" xfId="7" applyFont="1"/>
    <xf numFmtId="0" fontId="15" fillId="0" borderId="0" xfId="7" applyFont="1"/>
    <xf numFmtId="0" fontId="23" fillId="0" borderId="0" xfId="7" applyFont="1" applyAlignment="1">
      <alignment horizontal="left"/>
    </xf>
    <xf numFmtId="0" fontId="20" fillId="0" borderId="0" xfId="7" quotePrefix="1" applyFont="1" applyAlignment="1">
      <alignment horizontal="left"/>
    </xf>
    <xf numFmtId="0" fontId="15" fillId="6" borderId="22" xfId="7" applyFont="1" applyFill="1" applyBorder="1" applyAlignment="1">
      <alignment horizontal="center" vertical="center"/>
    </xf>
    <xf numFmtId="0" fontId="20" fillId="6" borderId="17" xfId="7" applyFont="1" applyFill="1" applyBorder="1" applyAlignment="1">
      <alignment vertical="center"/>
    </xf>
    <xf numFmtId="0" fontId="20" fillId="6" borderId="20" xfId="7" applyFont="1" applyFill="1" applyBorder="1" applyAlignment="1">
      <alignment vertical="center"/>
    </xf>
    <xf numFmtId="4" fontId="20" fillId="6" borderId="22" xfId="7" applyNumberFormat="1" applyFont="1" applyFill="1" applyBorder="1" applyAlignment="1">
      <alignment horizontal="right" vertical="center"/>
    </xf>
    <xf numFmtId="0" fontId="6" fillId="0" borderId="23" xfId="7" applyFont="1" applyBorder="1"/>
    <xf numFmtId="0" fontId="20" fillId="0" borderId="23" xfId="7" applyFont="1" applyBorder="1" applyAlignment="1">
      <alignment vertical="center"/>
    </xf>
    <xf numFmtId="4" fontId="20" fillId="0" borderId="23" xfId="7" applyNumberFormat="1" applyFont="1" applyBorder="1" applyAlignment="1">
      <alignment horizontal="right" vertical="center"/>
    </xf>
    <xf numFmtId="0" fontId="20" fillId="0" borderId="20" xfId="7" applyFont="1" applyBorder="1" applyAlignment="1">
      <alignment vertical="center"/>
    </xf>
    <xf numFmtId="0" fontId="20" fillId="0" borderId="21" xfId="7" applyFont="1" applyBorder="1" applyAlignment="1">
      <alignment vertical="center"/>
    </xf>
    <xf numFmtId="4" fontId="20" fillId="0" borderId="22" xfId="7" applyNumberFormat="1" applyFont="1" applyBorder="1" applyAlignment="1">
      <alignment horizontal="right" vertical="center" wrapText="1"/>
    </xf>
    <xf numFmtId="49" fontId="15" fillId="0" borderId="20" xfId="7" applyNumberFormat="1" applyFont="1" applyBorder="1" applyAlignment="1">
      <alignment vertical="center"/>
    </xf>
    <xf numFmtId="0" fontId="6" fillId="0" borderId="21" xfId="7" applyFont="1" applyBorder="1" applyAlignment="1">
      <alignment horizontal="left" vertical="center"/>
    </xf>
    <xf numFmtId="4" fontId="6" fillId="0" borderId="22" xfId="7" applyNumberFormat="1" applyFont="1" applyBorder="1" applyAlignment="1">
      <alignment horizontal="right" vertical="center" wrapText="1"/>
    </xf>
    <xf numFmtId="49" fontId="6" fillId="0" borderId="20" xfId="7" applyNumberFormat="1" applyFont="1" applyBorder="1"/>
    <xf numFmtId="0" fontId="6" fillId="0" borderId="21" xfId="7" applyFont="1" applyBorder="1" applyAlignment="1">
      <alignment horizontal="left" vertical="center" wrapText="1"/>
    </xf>
    <xf numFmtId="0" fontId="6" fillId="0" borderId="23" xfId="7" applyFont="1" applyBorder="1" applyAlignment="1">
      <alignment vertical="center"/>
    </xf>
    <xf numFmtId="4" fontId="6" fillId="0" borderId="23" xfId="7" applyNumberFormat="1" applyFont="1" applyBorder="1" applyAlignment="1">
      <alignment horizontal="right" vertical="center"/>
    </xf>
    <xf numFmtId="0" fontId="15" fillId="0" borderId="20" xfId="7" applyFont="1" applyBorder="1" applyAlignment="1">
      <alignment vertical="center"/>
    </xf>
    <xf numFmtId="0" fontId="15" fillId="0" borderId="21" xfId="7" applyFont="1" applyBorder="1" applyAlignment="1">
      <alignment vertical="center"/>
    </xf>
    <xf numFmtId="4" fontId="15" fillId="0" borderId="22" xfId="7" applyNumberFormat="1" applyFont="1" applyBorder="1" applyAlignment="1">
      <alignment horizontal="right" vertical="center" wrapText="1"/>
    </xf>
    <xf numFmtId="0" fontId="23" fillId="0" borderId="23" xfId="7" applyFont="1" applyBorder="1" applyAlignment="1">
      <alignment vertical="center"/>
    </xf>
    <xf numFmtId="4" fontId="23" fillId="0" borderId="23" xfId="7" applyNumberFormat="1" applyFont="1" applyBorder="1" applyAlignment="1">
      <alignment horizontal="right" vertical="center"/>
    </xf>
    <xf numFmtId="0" fontId="20" fillId="12" borderId="20" xfId="7" applyFont="1" applyFill="1" applyBorder="1" applyAlignment="1">
      <alignment vertical="center"/>
    </xf>
    <xf numFmtId="0" fontId="20" fillId="11" borderId="20" xfId="7" applyFont="1" applyFill="1" applyBorder="1" applyAlignment="1">
      <alignment vertical="center"/>
    </xf>
    <xf numFmtId="4" fontId="20" fillId="11" borderId="22" xfId="7" applyNumberFormat="1" applyFont="1" applyFill="1" applyBorder="1" applyAlignment="1">
      <alignment horizontal="right" vertical="center" wrapText="1"/>
    </xf>
    <xf numFmtId="4" fontId="19" fillId="0" borderId="0" xfId="7" applyNumberFormat="1"/>
    <xf numFmtId="4" fontId="20" fillId="6" borderId="22" xfId="7" applyNumberFormat="1" applyFont="1" applyFill="1" applyBorder="1" applyAlignment="1">
      <alignment horizontal="right" vertical="center" wrapText="1"/>
    </xf>
    <xf numFmtId="0" fontId="20" fillId="0" borderId="23" xfId="7" applyFont="1" applyBorder="1" applyAlignment="1">
      <alignment horizontal="right" vertical="center"/>
    </xf>
    <xf numFmtId="0" fontId="6" fillId="0" borderId="20" xfId="7" applyFont="1" applyBorder="1" applyAlignment="1">
      <alignment vertical="center"/>
    </xf>
    <xf numFmtId="0" fontId="6" fillId="0" borderId="23" xfId="7" applyFont="1" applyBorder="1" applyAlignment="1">
      <alignment horizontal="left" vertical="center"/>
    </xf>
    <xf numFmtId="4" fontId="23" fillId="0" borderId="22" xfId="7" applyNumberFormat="1" applyFont="1" applyBorder="1" applyAlignment="1">
      <alignment horizontal="right" vertical="center" wrapText="1"/>
    </xf>
    <xf numFmtId="0" fontId="6" fillId="0" borderId="20" xfId="7" applyFont="1" applyBorder="1"/>
    <xf numFmtId="0" fontId="23" fillId="0" borderId="21" xfId="7" applyFont="1" applyBorder="1" applyAlignment="1">
      <alignment horizontal="left" vertical="center" wrapText="1"/>
    </xf>
    <xf numFmtId="0" fontId="23" fillId="0" borderId="20" xfId="7" applyFont="1" applyBorder="1" applyAlignment="1">
      <alignment horizontal="left" vertical="center"/>
    </xf>
    <xf numFmtId="0" fontId="23" fillId="0" borderId="23" xfId="7" applyFont="1" applyBorder="1" applyAlignment="1">
      <alignment horizontal="left" vertical="center"/>
    </xf>
    <xf numFmtId="0" fontId="23" fillId="0" borderId="23" xfId="7" applyFont="1" applyBorder="1" applyAlignment="1">
      <alignment horizontal="left" vertical="center" wrapText="1"/>
    </xf>
    <xf numFmtId="4" fontId="23" fillId="0" borderId="23" xfId="7" applyNumberFormat="1" applyFont="1" applyBorder="1" applyAlignment="1">
      <alignment horizontal="right" vertical="center" wrapText="1"/>
    </xf>
    <xf numFmtId="0" fontId="6" fillId="0" borderId="20" xfId="7" applyFont="1" applyBorder="1" applyAlignment="1">
      <alignment horizontal="left" vertical="center"/>
    </xf>
    <xf numFmtId="0" fontId="6" fillId="0" borderId="20" xfId="7" applyFont="1" applyBorder="1" applyAlignment="1">
      <alignment horizontal="left"/>
    </xf>
    <xf numFmtId="4" fontId="23" fillId="0" borderId="22" xfId="7" applyNumberFormat="1" applyFont="1" applyBorder="1" applyAlignment="1">
      <alignment horizontal="right" vertical="center"/>
    </xf>
    <xf numFmtId="4" fontId="23" fillId="0" borderId="13" xfId="7" applyNumberFormat="1" applyFont="1" applyBorder="1" applyAlignment="1">
      <alignment horizontal="right" vertical="center"/>
    </xf>
    <xf numFmtId="0" fontId="20" fillId="11" borderId="22" xfId="7" applyFont="1" applyFill="1" applyBorder="1" applyAlignment="1">
      <alignment vertical="center"/>
    </xf>
    <xf numFmtId="0" fontId="20" fillId="6" borderId="22" xfId="7" applyFont="1" applyFill="1" applyBorder="1" applyAlignment="1">
      <alignment vertical="center"/>
    </xf>
    <xf numFmtId="0" fontId="24" fillId="8" borderId="0" xfId="7" applyFont="1" applyFill="1" applyAlignment="1">
      <alignment horizontal="center" vertical="center"/>
    </xf>
    <xf numFmtId="0" fontId="24" fillId="8" borderId="0" xfId="7" applyFont="1" applyFill="1" applyAlignment="1">
      <alignment horizontal="center" vertical="center" wrapText="1"/>
    </xf>
    <xf numFmtId="0" fontId="20" fillId="13" borderId="26" xfId="7" applyFont="1" applyFill="1" applyBorder="1" applyAlignment="1">
      <alignment horizontal="center" vertical="center" wrapText="1"/>
    </xf>
    <xf numFmtId="0" fontId="20" fillId="13" borderId="27" xfId="7" applyFont="1" applyFill="1" applyBorder="1" applyAlignment="1">
      <alignment horizontal="center" vertical="center" wrapText="1"/>
    </xf>
    <xf numFmtId="0" fontId="6" fillId="0" borderId="26" xfId="7" applyFont="1" applyBorder="1" applyAlignment="1">
      <alignment horizontal="left" vertical="center" wrapText="1"/>
    </xf>
    <xf numFmtId="4" fontId="6" fillId="0" borderId="27" xfId="7" applyNumberFormat="1" applyFont="1" applyBorder="1" applyAlignment="1">
      <alignment horizontal="right" vertical="center" wrapText="1"/>
    </xf>
    <xf numFmtId="0" fontId="6" fillId="0" borderId="28" xfId="7" applyFont="1" applyBorder="1" applyAlignment="1">
      <alignment horizontal="left" vertical="center" wrapText="1"/>
    </xf>
    <xf numFmtId="4" fontId="6" fillId="0" borderId="29" xfId="7" applyNumberFormat="1" applyFont="1" applyBorder="1" applyAlignment="1">
      <alignment horizontal="right" vertical="center" wrapText="1"/>
    </xf>
    <xf numFmtId="10" fontId="20" fillId="11" borderId="0" xfId="7" applyNumberFormat="1" applyFont="1" applyFill="1" applyAlignment="1">
      <alignment horizontal="right" vertical="center"/>
    </xf>
    <xf numFmtId="0" fontId="20" fillId="11" borderId="0" xfId="7" applyFont="1" applyFill="1" applyAlignment="1">
      <alignment vertical="center"/>
    </xf>
    <xf numFmtId="0" fontId="15" fillId="11" borderId="22" xfId="7" applyFont="1" applyFill="1" applyBorder="1" applyAlignment="1">
      <alignment horizontal="center" vertical="center"/>
    </xf>
    <xf numFmtId="0" fontId="20" fillId="11" borderId="17" xfId="7" applyFont="1" applyFill="1" applyBorder="1" applyAlignment="1">
      <alignment vertical="center"/>
    </xf>
    <xf numFmtId="4" fontId="20" fillId="11" borderId="22" xfId="7" applyNumberFormat="1" applyFont="1" applyFill="1" applyBorder="1" applyAlignment="1">
      <alignment horizontal="right" vertical="center"/>
    </xf>
    <xf numFmtId="4" fontId="6" fillId="0" borderId="22" xfId="7" applyNumberFormat="1" applyFont="1" applyBorder="1" applyAlignment="1">
      <alignment horizontal="right" vertical="center"/>
    </xf>
    <xf numFmtId="10" fontId="20" fillId="4" borderId="0" xfId="6" applyNumberFormat="1" applyFont="1" applyFill="1" applyAlignment="1">
      <alignment horizontal="right" vertical="center"/>
    </xf>
    <xf numFmtId="0" fontId="8" fillId="4" borderId="0" xfId="6" applyFont="1" applyFill="1" applyAlignment="1">
      <alignment horizontal="left" vertical="center"/>
    </xf>
    <xf numFmtId="0" fontId="23" fillId="0" borderId="0" xfId="6" applyFont="1" applyAlignment="1">
      <alignment horizontal="center" vertical="center"/>
    </xf>
    <xf numFmtId="0" fontId="23" fillId="0" borderId="0" xfId="6" applyFont="1" applyAlignment="1">
      <alignment vertical="center"/>
    </xf>
    <xf numFmtId="0" fontId="20" fillId="4" borderId="0" xfId="6" applyFont="1" applyFill="1" applyAlignment="1">
      <alignment vertical="center"/>
    </xf>
    <xf numFmtId="0" fontId="8" fillId="0" borderId="0" xfId="8" applyFont="1" applyAlignment="1">
      <alignment horizontal="center" vertical="center"/>
    </xf>
    <xf numFmtId="0" fontId="8" fillId="0" borderId="0" xfId="8" applyFont="1" applyAlignment="1">
      <alignment horizontal="left" indent="1"/>
    </xf>
    <xf numFmtId="0" fontId="20" fillId="4" borderId="0" xfId="6" applyFont="1" applyFill="1" applyAlignment="1">
      <alignment horizontal="right" vertical="center"/>
    </xf>
    <xf numFmtId="0" fontId="23" fillId="0" borderId="0" xfId="6" applyFont="1"/>
    <xf numFmtId="4" fontId="23" fillId="0" borderId="0" xfId="6" applyNumberFormat="1" applyFont="1"/>
    <xf numFmtId="0" fontId="20" fillId="4" borderId="0" xfId="9" applyFont="1" applyFill="1" applyAlignment="1">
      <alignment horizontal="right" vertical="center"/>
    </xf>
    <xf numFmtId="0" fontId="8" fillId="4" borderId="0" xfId="9" applyFont="1" applyFill="1" applyAlignment="1">
      <alignment horizontal="left" vertical="center"/>
    </xf>
    <xf numFmtId="0" fontId="23" fillId="0" borderId="0" xfId="9" applyFont="1"/>
    <xf numFmtId="0" fontId="1" fillId="0" borderId="0" xfId="10"/>
    <xf numFmtId="0" fontId="20" fillId="0" borderId="0" xfId="9" applyFont="1"/>
    <xf numFmtId="0" fontId="15" fillId="11" borderId="22" xfId="10" applyFont="1" applyFill="1" applyBorder="1" applyAlignment="1">
      <alignment horizontal="center" vertical="center"/>
    </xf>
    <xf numFmtId="0" fontId="20" fillId="11" borderId="20" xfId="10" applyFont="1" applyFill="1" applyBorder="1" applyAlignment="1">
      <alignment vertical="center"/>
    </xf>
    <xf numFmtId="4" fontId="20" fillId="11" borderId="22" xfId="10" applyNumberFormat="1" applyFont="1" applyFill="1" applyBorder="1" applyAlignment="1">
      <alignment horizontal="right" vertical="center" wrapText="1"/>
    </xf>
    <xf numFmtId="0" fontId="6" fillId="0" borderId="0" xfId="10" applyFont="1"/>
    <xf numFmtId="0" fontId="20" fillId="0" borderId="23" xfId="10" applyFont="1" applyBorder="1" applyAlignment="1">
      <alignment vertical="center"/>
    </xf>
    <xf numFmtId="0" fontId="20" fillId="0" borderId="23" xfId="10" applyFont="1" applyBorder="1" applyAlignment="1">
      <alignment horizontal="right" vertical="center"/>
    </xf>
    <xf numFmtId="0" fontId="20" fillId="0" borderId="20" xfId="10" applyFont="1" applyBorder="1" applyAlignment="1">
      <alignment vertical="center"/>
    </xf>
    <xf numFmtId="4" fontId="20" fillId="0" borderId="22" xfId="10" applyNumberFormat="1" applyFont="1" applyBorder="1" applyAlignment="1">
      <alignment horizontal="right" vertical="center" wrapText="1"/>
    </xf>
    <xf numFmtId="0" fontId="6" fillId="0" borderId="20" xfId="10" applyFont="1" applyBorder="1" applyAlignment="1">
      <alignment vertical="center"/>
    </xf>
    <xf numFmtId="0" fontId="6" fillId="0" borderId="23" xfId="10" applyFont="1" applyBorder="1" applyAlignment="1">
      <alignment horizontal="left" vertical="center"/>
    </xf>
    <xf numFmtId="4" fontId="23" fillId="0" borderId="22" xfId="10" applyNumberFormat="1" applyFont="1" applyBorder="1" applyAlignment="1">
      <alignment horizontal="right" vertical="center" wrapText="1"/>
    </xf>
    <xf numFmtId="0" fontId="6" fillId="0" borderId="20" xfId="10" applyFont="1" applyBorder="1"/>
    <xf numFmtId="0" fontId="23" fillId="0" borderId="21" xfId="10" applyFont="1" applyBorder="1" applyAlignment="1">
      <alignment horizontal="left" vertical="center" wrapText="1"/>
    </xf>
    <xf numFmtId="0" fontId="23" fillId="0" borderId="20" xfId="10" applyFont="1" applyBorder="1" applyAlignment="1">
      <alignment horizontal="left" vertical="center"/>
    </xf>
    <xf numFmtId="0" fontId="23" fillId="0" borderId="23" xfId="10" applyFont="1" applyBorder="1" applyAlignment="1">
      <alignment horizontal="left" vertical="center"/>
    </xf>
    <xf numFmtId="0" fontId="23" fillId="0" borderId="23" xfId="10" applyFont="1" applyBorder="1" applyAlignment="1">
      <alignment horizontal="left" vertical="center" wrapText="1"/>
    </xf>
    <xf numFmtId="4" fontId="23" fillId="0" borderId="23" xfId="10" applyNumberFormat="1" applyFont="1" applyBorder="1" applyAlignment="1">
      <alignment horizontal="right" vertical="center" wrapText="1"/>
    </xf>
    <xf numFmtId="0" fontId="6" fillId="0" borderId="20" xfId="10" applyFont="1" applyBorder="1" applyAlignment="1">
      <alignment horizontal="left" vertical="center"/>
    </xf>
    <xf numFmtId="0" fontId="6" fillId="0" borderId="20" xfId="10" applyFont="1" applyBorder="1" applyAlignment="1">
      <alignment horizontal="left"/>
    </xf>
    <xf numFmtId="4" fontId="23" fillId="0" borderId="22" xfId="10" applyNumberFormat="1" applyFont="1" applyBorder="1" applyAlignment="1">
      <alignment horizontal="right" vertical="center"/>
    </xf>
    <xf numFmtId="4" fontId="23" fillId="0" borderId="13" xfId="10" applyNumberFormat="1" applyFont="1" applyBorder="1" applyAlignment="1">
      <alignment horizontal="right" vertical="center"/>
    </xf>
    <xf numFmtId="0" fontId="20" fillId="11" borderId="22" xfId="10" applyFont="1" applyFill="1" applyBorder="1" applyAlignment="1">
      <alignment vertical="center"/>
    </xf>
    <xf numFmtId="0" fontId="23" fillId="0" borderId="0" xfId="10" applyFont="1"/>
    <xf numFmtId="0" fontId="6" fillId="0" borderId="0" xfId="11" applyFont="1" applyAlignment="1">
      <alignment horizontal="center" vertical="center"/>
    </xf>
    <xf numFmtId="0" fontId="6" fillId="0" borderId="0" xfId="11" applyFont="1"/>
    <xf numFmtId="4" fontId="20" fillId="14" borderId="33" xfId="11" applyNumberFormat="1" applyFont="1" applyFill="1" applyBorder="1" applyAlignment="1">
      <alignment horizontal="right" vertical="center"/>
    </xf>
    <xf numFmtId="4" fontId="20" fillId="0" borderId="2" xfId="11" applyNumberFormat="1" applyFont="1" applyBorder="1" applyAlignment="1">
      <alignment horizontal="right" vertical="center"/>
    </xf>
    <xf numFmtId="0" fontId="20" fillId="0" borderId="1" xfId="11" applyFont="1" applyBorder="1" applyAlignment="1">
      <alignment vertical="center"/>
    </xf>
    <xf numFmtId="4" fontId="20" fillId="0" borderId="33" xfId="11" applyNumberFormat="1" applyFont="1" applyBorder="1" applyAlignment="1">
      <alignment horizontal="right" vertical="center" wrapText="1" indent="1"/>
    </xf>
    <xf numFmtId="49" fontId="8" fillId="0" borderId="1" xfId="11" applyNumberFormat="1" applyFont="1" applyBorder="1" applyAlignment="1">
      <alignment vertical="center"/>
    </xf>
    <xf numFmtId="4" fontId="18" fillId="0" borderId="33" xfId="11" applyNumberFormat="1" applyFont="1" applyBorder="1" applyAlignment="1">
      <alignment horizontal="right" vertical="center" wrapText="1" indent="1"/>
    </xf>
    <xf numFmtId="49" fontId="18" fillId="0" borderId="1" xfId="11" applyNumberFormat="1" applyFont="1" applyBorder="1"/>
    <xf numFmtId="0" fontId="18" fillId="0" borderId="34" xfId="11" applyFont="1" applyBorder="1" applyAlignment="1">
      <alignment horizontal="left" vertical="center" wrapText="1" indent="1"/>
    </xf>
    <xf numFmtId="4" fontId="18" fillId="0" borderId="2" xfId="11" applyNumberFormat="1" applyFont="1" applyBorder="1" applyAlignment="1">
      <alignment horizontal="right" vertical="center"/>
    </xf>
    <xf numFmtId="4" fontId="8" fillId="0" borderId="33" xfId="11" applyNumberFormat="1" applyFont="1" applyBorder="1" applyAlignment="1">
      <alignment horizontal="right" vertical="center" wrapText="1" indent="1"/>
    </xf>
    <xf numFmtId="4" fontId="18" fillId="0" borderId="33" xfId="11" applyNumberFormat="1" applyFont="1" applyBorder="1" applyAlignment="1">
      <alignment horizontal="right" vertical="center" indent="1"/>
    </xf>
    <xf numFmtId="4" fontId="23" fillId="0" borderId="2" xfId="11" applyNumberFormat="1" applyFont="1" applyBorder="1" applyAlignment="1">
      <alignment horizontal="right" vertical="center"/>
    </xf>
    <xf numFmtId="4" fontId="20" fillId="14" borderId="33" xfId="11" applyNumberFormat="1" applyFont="1" applyFill="1" applyBorder="1" applyAlignment="1">
      <alignment horizontal="right" vertical="center" wrapText="1" indent="1"/>
    </xf>
    <xf numFmtId="0" fontId="23" fillId="0" borderId="0" xfId="9" applyFont="1" applyAlignment="1">
      <alignment horizontal="left" indent="1"/>
    </xf>
    <xf numFmtId="0" fontId="26" fillId="13" borderId="26" xfId="7" applyFont="1" applyFill="1" applyBorder="1" applyAlignment="1">
      <alignment horizontal="center" vertical="center" wrapText="1"/>
    </xf>
    <xf numFmtId="0" fontId="26" fillId="13" borderId="27" xfId="7" applyFont="1" applyFill="1" applyBorder="1" applyAlignment="1">
      <alignment horizontal="center" vertical="center" wrapText="1"/>
    </xf>
    <xf numFmtId="43" fontId="6" fillId="0" borderId="27" xfId="1" applyFont="1" applyBorder="1" applyAlignment="1">
      <alignment horizontal="left" vertical="center" wrapText="1"/>
    </xf>
    <xf numFmtId="43" fontId="6" fillId="0" borderId="29" xfId="1" applyFont="1" applyBorder="1" applyAlignment="1">
      <alignment horizontal="left" vertical="center" wrapText="1"/>
    </xf>
    <xf numFmtId="43" fontId="6" fillId="0" borderId="27" xfId="1" applyFont="1" applyBorder="1" applyAlignment="1">
      <alignment vertical="center" wrapText="1"/>
    </xf>
    <xf numFmtId="43" fontId="23" fillId="0" borderId="0" xfId="7" applyNumberFormat="1" applyFont="1"/>
    <xf numFmtId="43" fontId="6" fillId="0" borderId="29" xfId="1" applyFont="1" applyBorder="1" applyAlignment="1">
      <alignment vertical="center" wrapText="1"/>
    </xf>
    <xf numFmtId="43" fontId="23" fillId="0" borderId="0" xfId="1" applyFont="1"/>
    <xf numFmtId="43" fontId="0" fillId="0" borderId="0" xfId="12" applyFont="1"/>
    <xf numFmtId="164" fontId="23" fillId="0" borderId="0" xfId="7" applyNumberFormat="1" applyFont="1"/>
    <xf numFmtId="9" fontId="23" fillId="0" borderId="0" xfId="7" applyNumberFormat="1" applyFont="1"/>
    <xf numFmtId="4" fontId="27" fillId="0" borderId="0" xfId="7" applyNumberFormat="1" applyFont="1" applyAlignment="1">
      <alignment horizontal="right" vertical="top"/>
    </xf>
    <xf numFmtId="0" fontId="6" fillId="0" borderId="0" xfId="7" applyFont="1" applyAlignment="1">
      <alignment horizontal="left" vertical="top" wrapText="1"/>
    </xf>
    <xf numFmtId="43" fontId="23" fillId="0" borderId="0" xfId="12" applyFont="1"/>
    <xf numFmtId="43" fontId="6" fillId="0" borderId="27" xfId="12" applyFont="1" applyBorder="1" applyAlignment="1">
      <alignment horizontal="left" vertical="center" wrapText="1"/>
    </xf>
    <xf numFmtId="43" fontId="6" fillId="0" borderId="29" xfId="12" applyFont="1" applyBorder="1" applyAlignment="1">
      <alignment horizontal="left" vertical="center" wrapText="1"/>
    </xf>
    <xf numFmtId="4" fontId="6" fillId="0" borderId="27" xfId="7" applyNumberFormat="1" applyFont="1" applyBorder="1" applyAlignment="1">
      <alignment vertical="center" wrapText="1"/>
    </xf>
    <xf numFmtId="4" fontId="6" fillId="0" borderId="29" xfId="7" applyNumberFormat="1" applyFont="1" applyBorder="1" applyAlignment="1">
      <alignment vertical="center" wrapText="1"/>
    </xf>
    <xf numFmtId="4" fontId="28" fillId="0" borderId="0" xfId="7" applyNumberFormat="1" applyFont="1"/>
    <xf numFmtId="4" fontId="29" fillId="0" borderId="0" xfId="7" applyNumberFormat="1" applyFont="1"/>
    <xf numFmtId="4" fontId="20" fillId="0" borderId="0" xfId="9" applyNumberFormat="1" applyFont="1"/>
    <xf numFmtId="4" fontId="15" fillId="0" borderId="0" xfId="13" applyNumberFormat="1" applyFont="1" applyAlignment="1">
      <alignment horizontal="right" vertical="center"/>
    </xf>
    <xf numFmtId="10" fontId="6" fillId="0" borderId="0" xfId="13" applyNumberFormat="1" applyFont="1" applyAlignment="1">
      <alignment horizontal="center" vertical="center"/>
    </xf>
    <xf numFmtId="4" fontId="6" fillId="0" borderId="0" xfId="13" applyNumberFormat="1" applyFont="1" applyAlignment="1">
      <alignment horizontal="right" vertical="center"/>
    </xf>
    <xf numFmtId="4" fontId="15" fillId="0" borderId="0" xfId="14" applyNumberFormat="1" applyFont="1" applyAlignment="1">
      <alignment horizontal="right" vertical="center"/>
    </xf>
    <xf numFmtId="4" fontId="6" fillId="0" borderId="0" xfId="14" applyNumberFormat="1" applyFont="1" applyAlignment="1">
      <alignment horizontal="right" vertical="center"/>
    </xf>
    <xf numFmtId="4" fontId="6" fillId="0" borderId="0" xfId="15" applyNumberFormat="1" applyFont="1" applyAlignment="1">
      <alignment horizontal="right" vertical="center"/>
    </xf>
    <xf numFmtId="4" fontId="6" fillId="0" borderId="0" xfId="16" applyNumberFormat="1" applyFont="1" applyAlignment="1">
      <alignment horizontal="right" vertical="center"/>
    </xf>
    <xf numFmtId="4" fontId="6" fillId="0" borderId="0" xfId="17" applyNumberFormat="1" applyFont="1" applyAlignment="1">
      <alignment horizontal="right" vertical="center"/>
    </xf>
    <xf numFmtId="4" fontId="6" fillId="0" borderId="0" xfId="10" applyNumberFormat="1" applyFont="1" applyAlignment="1">
      <alignment horizontal="right" vertical="center"/>
    </xf>
    <xf numFmtId="4" fontId="6" fillId="15" borderId="0" xfId="10" applyNumberFormat="1" applyFont="1" applyFill="1" applyAlignment="1">
      <alignment horizontal="right" vertical="center"/>
    </xf>
    <xf numFmtId="4" fontId="6" fillId="15" borderId="0" xfId="16" applyNumberFormat="1" applyFont="1" applyFill="1" applyAlignment="1">
      <alignment horizontal="right" vertical="center"/>
    </xf>
    <xf numFmtId="0" fontId="6" fillId="0" borderId="0" xfId="16" applyFont="1" applyAlignment="1">
      <alignment horizontal="left" vertical="center"/>
    </xf>
    <xf numFmtId="4" fontId="15" fillId="0" borderId="0" xfId="17" applyNumberFormat="1" applyFont="1" applyAlignment="1">
      <alignment horizontal="right" vertical="center"/>
    </xf>
    <xf numFmtId="0" fontId="6" fillId="0" borderId="0" xfId="10" applyFont="1" applyAlignment="1">
      <alignment horizontal="left" vertical="center"/>
    </xf>
    <xf numFmtId="4" fontId="15" fillId="0" borderId="0" xfId="18" applyNumberFormat="1" applyFont="1" applyAlignment="1">
      <alignment horizontal="right" vertical="center"/>
    </xf>
    <xf numFmtId="4" fontId="6" fillId="0" borderId="0" xfId="18" applyNumberFormat="1" applyFont="1" applyAlignment="1">
      <alignment horizontal="right" vertical="center"/>
    </xf>
    <xf numFmtId="4" fontId="15" fillId="16" borderId="33" xfId="13" applyNumberFormat="1" applyFont="1" applyFill="1" applyBorder="1" applyAlignment="1">
      <alignment horizontal="right" vertical="center"/>
    </xf>
    <xf numFmtId="4" fontId="6" fillId="0" borderId="33" xfId="13" applyNumberFormat="1" applyFont="1" applyBorder="1" applyAlignment="1">
      <alignment horizontal="right" vertical="center"/>
    </xf>
    <xf numFmtId="4" fontId="6" fillId="0" borderId="33" xfId="10" applyNumberFormat="1" applyFont="1" applyBorder="1" applyAlignment="1">
      <alignment horizontal="right" vertical="center"/>
    </xf>
    <xf numFmtId="4" fontId="15" fillId="16" borderId="33" xfId="14" applyNumberFormat="1" applyFont="1" applyFill="1" applyBorder="1" applyAlignment="1">
      <alignment horizontal="right" vertical="center"/>
    </xf>
    <xf numFmtId="4" fontId="6" fillId="0" borderId="33" xfId="18" applyNumberFormat="1" applyFont="1" applyBorder="1" applyAlignment="1">
      <alignment horizontal="right" vertical="center"/>
    </xf>
    <xf numFmtId="0" fontId="20" fillId="13" borderId="37" xfId="7" applyFont="1" applyFill="1" applyBorder="1" applyAlignment="1">
      <alignment horizontal="center" vertical="center" wrapText="1"/>
    </xf>
    <xf numFmtId="0" fontId="20" fillId="13" borderId="38" xfId="7" applyFont="1" applyFill="1" applyBorder="1" applyAlignment="1">
      <alignment horizontal="center" vertical="center" wrapText="1"/>
    </xf>
    <xf numFmtId="0" fontId="6" fillId="0" borderId="37" xfId="7" applyFont="1" applyBorder="1" applyAlignment="1">
      <alignment horizontal="left" vertical="center" wrapText="1"/>
    </xf>
    <xf numFmtId="4" fontId="6" fillId="0" borderId="38" xfId="7" applyNumberFormat="1" applyFont="1" applyBorder="1" applyAlignment="1">
      <alignment horizontal="right" vertical="center" wrapText="1"/>
    </xf>
    <xf numFmtId="0" fontId="6" fillId="0" borderId="39" xfId="7" applyFont="1" applyBorder="1" applyAlignment="1">
      <alignment horizontal="left" vertical="center" wrapText="1"/>
    </xf>
    <xf numFmtId="4" fontId="6" fillId="0" borderId="40" xfId="7" applyNumberFormat="1" applyFont="1" applyBorder="1" applyAlignment="1">
      <alignment horizontal="right" vertical="center" wrapText="1"/>
    </xf>
    <xf numFmtId="10" fontId="15" fillId="0" borderId="0" xfId="7" applyNumberFormat="1" applyFont="1" applyAlignment="1">
      <alignment horizontal="center"/>
    </xf>
    <xf numFmtId="0" fontId="18" fillId="0" borderId="0" xfId="8" applyFont="1" applyAlignment="1">
      <alignment horizontal="left" vertical="center" wrapText="1"/>
    </xf>
    <xf numFmtId="0" fontId="18" fillId="0" borderId="0" xfId="8" applyFont="1" applyAlignment="1">
      <alignment horizontal="left"/>
    </xf>
    <xf numFmtId="0" fontId="23" fillId="0" borderId="0" xfId="6" applyFont="1" applyAlignment="1">
      <alignment horizontal="left"/>
    </xf>
    <xf numFmtId="4" fontId="23" fillId="0" borderId="0" xfId="6" applyNumberFormat="1" applyFont="1" applyAlignment="1">
      <alignment horizontal="right"/>
    </xf>
    <xf numFmtId="4" fontId="15" fillId="0" borderId="0" xfId="7" applyNumberFormat="1" applyFont="1" applyAlignment="1">
      <alignment horizontal="right"/>
    </xf>
    <xf numFmtId="10" fontId="6" fillId="0" borderId="0" xfId="7" applyNumberFormat="1" applyFont="1" applyAlignment="1">
      <alignment horizontal="left" vertical="center" wrapText="1"/>
    </xf>
    <xf numFmtId="10" fontId="23" fillId="0" borderId="0" xfId="7" applyNumberFormat="1" applyFont="1" applyAlignment="1">
      <alignment horizontal="center"/>
    </xf>
    <xf numFmtId="0" fontId="19" fillId="0" borderId="0" xfId="7" applyAlignment="1">
      <alignment horizontal="center"/>
    </xf>
    <xf numFmtId="10" fontId="6" fillId="0" borderId="0" xfId="7" applyNumberFormat="1" applyFont="1"/>
    <xf numFmtId="0" fontId="18" fillId="0" borderId="0" xfId="3" applyFont="1" applyAlignment="1" applyProtection="1">
      <alignment horizontal="center" wrapText="1"/>
      <protection locked="0"/>
    </xf>
    <xf numFmtId="0" fontId="18" fillId="0" borderId="0" xfId="3" applyFont="1" applyAlignment="1" applyProtection="1">
      <alignment vertical="top"/>
      <protection locked="0"/>
    </xf>
    <xf numFmtId="4" fontId="23" fillId="0" borderId="0" xfId="8" applyNumberFormat="1" applyFont="1" applyAlignment="1">
      <alignment horizontal="right"/>
    </xf>
    <xf numFmtId="0" fontId="23" fillId="0" borderId="0" xfId="8" applyFont="1"/>
    <xf numFmtId="43" fontId="0" fillId="0" borderId="0" xfId="1" applyFont="1"/>
    <xf numFmtId="4" fontId="23" fillId="0" borderId="0" xfId="8" applyNumberFormat="1" applyFont="1"/>
    <xf numFmtId="0" fontId="23" fillId="0" borderId="0" xfId="7" applyFont="1" applyAlignment="1">
      <alignment horizontal="center" vertical="center" wrapText="1"/>
    </xf>
    <xf numFmtId="0" fontId="23" fillId="0" borderId="0" xfId="7" applyFont="1" applyAlignment="1">
      <alignment vertical="center" wrapText="1"/>
    </xf>
    <xf numFmtId="0" fontId="1" fillId="0" borderId="0" xfId="7" applyFont="1"/>
    <xf numFmtId="0" fontId="23" fillId="0" borderId="0" xfId="8" applyFont="1" applyAlignment="1">
      <alignment horizontal="center" wrapText="1"/>
    </xf>
    <xf numFmtId="10" fontId="23" fillId="0" borderId="0" xfId="8" applyNumberFormat="1" applyFont="1" applyAlignment="1">
      <alignment horizontal="right"/>
    </xf>
    <xf numFmtId="10" fontId="23" fillId="0" borderId="0" xfId="8" applyNumberFormat="1" applyFont="1" applyAlignment="1">
      <alignment horizontal="center"/>
    </xf>
    <xf numFmtId="165" fontId="23" fillId="0" borderId="0" xfId="7" applyNumberFormat="1" applyFont="1"/>
    <xf numFmtId="0" fontId="23" fillId="0" borderId="0" xfId="9" applyFont="1" applyAlignment="1">
      <alignment horizontal="left"/>
    </xf>
    <xf numFmtId="4" fontId="23" fillId="0" borderId="0" xfId="9" applyNumberFormat="1" applyFont="1" applyAlignment="1">
      <alignment horizontal="right"/>
    </xf>
    <xf numFmtId="4" fontId="23" fillId="0" borderId="0" xfId="7" applyNumberFormat="1" applyFont="1" applyAlignment="1">
      <alignment horizontal="right"/>
    </xf>
    <xf numFmtId="0" fontId="23" fillId="0" borderId="0" xfId="7" applyFont="1" applyAlignment="1">
      <alignment horizontal="right"/>
    </xf>
    <xf numFmtId="4" fontId="20" fillId="0" borderId="0" xfId="7" applyNumberFormat="1" applyFont="1" applyAlignment="1">
      <alignment horizontal="right"/>
    </xf>
    <xf numFmtId="0" fontId="18" fillId="0" borderId="0" xfId="3" applyFont="1" applyAlignment="1" applyProtection="1">
      <alignment horizontal="center" vertical="top" wrapText="1"/>
      <protection locked="0"/>
    </xf>
    <xf numFmtId="0" fontId="6" fillId="0" borderId="22" xfId="7" applyFont="1" applyBorder="1" applyAlignment="1">
      <alignment horizontal="right" vertical="center" wrapText="1"/>
    </xf>
    <xf numFmtId="4" fontId="5" fillId="0" borderId="0" xfId="7" applyNumberFormat="1" applyFont="1"/>
    <xf numFmtId="9" fontId="23" fillId="0" borderId="0" xfId="2" applyFont="1"/>
    <xf numFmtId="0" fontId="19" fillId="0" borderId="0" xfId="7" applyAlignment="1">
      <alignment wrapText="1"/>
    </xf>
    <xf numFmtId="0" fontId="26" fillId="0" borderId="0" xfId="7" applyFont="1" applyAlignment="1">
      <alignment horizontal="center" vertical="center" wrapText="1"/>
    </xf>
    <xf numFmtId="0" fontId="26" fillId="0" borderId="0" xfId="7" applyFont="1" applyAlignment="1">
      <alignment horizontal="center" wrapText="1"/>
    </xf>
    <xf numFmtId="0" fontId="6" fillId="0" borderId="0" xfId="7" applyFont="1" applyAlignment="1">
      <alignment horizontal="left" vertical="center" wrapText="1" indent="1"/>
    </xf>
    <xf numFmtId="0" fontId="6" fillId="0" borderId="0" xfId="7" applyFont="1" applyAlignment="1">
      <alignment horizontal="left" vertical="center" wrapText="1"/>
    </xf>
    <xf numFmtId="0" fontId="6" fillId="0" borderId="0" xfId="7" applyFont="1" applyAlignment="1">
      <alignment vertical="center" wrapText="1"/>
    </xf>
    <xf numFmtId="4" fontId="15" fillId="17" borderId="0" xfId="7" applyNumberFormat="1" applyFont="1" applyFill="1"/>
    <xf numFmtId="0" fontId="18" fillId="0" borderId="0" xfId="8" applyFont="1" applyAlignment="1">
      <alignment vertical="top" wrapText="1"/>
    </xf>
    <xf numFmtId="0" fontId="18" fillId="0" borderId="0" xfId="8" applyFont="1" applyAlignment="1">
      <alignment wrapText="1"/>
    </xf>
    <xf numFmtId="0" fontId="18" fillId="0" borderId="0" xfId="8" applyFont="1" applyAlignment="1">
      <alignment vertical="center" wrapText="1"/>
    </xf>
    <xf numFmtId="0" fontId="23" fillId="0" borderId="0" xfId="8" applyFont="1" applyAlignment="1">
      <alignment wrapText="1"/>
    </xf>
    <xf numFmtId="0" fontId="23" fillId="0" borderId="0" xfId="8" applyFont="1" applyAlignment="1">
      <alignment vertical="top" wrapText="1"/>
    </xf>
    <xf numFmtId="0" fontId="23" fillId="0" borderId="0" xfId="7" applyFont="1" applyAlignment="1">
      <alignment vertical="center"/>
    </xf>
    <xf numFmtId="4" fontId="20" fillId="18" borderId="0" xfId="7" applyNumberFormat="1" applyFont="1" applyFill="1"/>
    <xf numFmtId="4" fontId="20" fillId="18" borderId="0" xfId="9" applyNumberFormat="1" applyFont="1" applyFill="1"/>
    <xf numFmtId="4" fontId="23" fillId="0" borderId="0" xfId="9" applyNumberFormat="1" applyFont="1"/>
    <xf numFmtId="4" fontId="20" fillId="17" borderId="0" xfId="9" applyNumberFormat="1" applyFont="1" applyFill="1"/>
    <xf numFmtId="4" fontId="20" fillId="17" borderId="0" xfId="7" applyNumberFormat="1" applyFont="1" applyFill="1"/>
    <xf numFmtId="43" fontId="19" fillId="0" borderId="0" xfId="7" applyNumberFormat="1"/>
    <xf numFmtId="0" fontId="28" fillId="0" borderId="0" xfId="7" applyFont="1" applyAlignment="1">
      <alignment wrapText="1"/>
    </xf>
    <xf numFmtId="9" fontId="6" fillId="0" borderId="0" xfId="19" applyFont="1" applyAlignment="1">
      <alignment horizontal="center"/>
    </xf>
    <xf numFmtId="9" fontId="28" fillId="0" borderId="0" xfId="19" applyFont="1" applyAlignment="1">
      <alignment wrapText="1"/>
    </xf>
    <xf numFmtId="10" fontId="23" fillId="0" borderId="0" xfId="19" applyNumberFormat="1" applyFont="1"/>
    <xf numFmtId="10" fontId="28" fillId="0" borderId="0" xfId="19" applyNumberFormat="1" applyFont="1" applyAlignment="1">
      <alignment wrapText="1"/>
    </xf>
    <xf numFmtId="4" fontId="15" fillId="0" borderId="0" xfId="7" applyNumberFormat="1" applyFont="1" applyAlignment="1">
      <alignment wrapText="1"/>
    </xf>
    <xf numFmtId="10" fontId="6" fillId="0" borderId="0" xfId="7" applyNumberFormat="1" applyFont="1" applyAlignment="1">
      <alignment horizontal="center" wrapText="1"/>
    </xf>
    <xf numFmtId="4" fontId="6" fillId="0" borderId="0" xfId="7" applyNumberFormat="1" applyFont="1" applyAlignment="1">
      <alignment wrapText="1"/>
    </xf>
    <xf numFmtId="0" fontId="28" fillId="0" borderId="0" xfId="7" applyFont="1"/>
    <xf numFmtId="0" fontId="23" fillId="0" borderId="0" xfId="8" applyFont="1" applyAlignment="1">
      <alignment vertical="center" wrapText="1"/>
    </xf>
    <xf numFmtId="9" fontId="23" fillId="0" borderId="0" xfId="19" applyFont="1" applyBorder="1" applyAlignment="1">
      <alignment horizontal="left" wrapText="1"/>
    </xf>
    <xf numFmtId="9" fontId="23" fillId="0" borderId="0" xfId="8" applyNumberFormat="1" applyFont="1" applyAlignment="1">
      <alignment horizontal="left" wrapText="1"/>
    </xf>
    <xf numFmtId="9" fontId="23" fillId="0" borderId="0" xfId="19" applyFont="1" applyBorder="1" applyAlignment="1">
      <alignment wrapText="1"/>
    </xf>
    <xf numFmtId="0" fontId="23" fillId="19" borderId="0" xfId="6" applyFont="1" applyFill="1" applyAlignment="1">
      <alignment horizontal="center" vertical="center"/>
    </xf>
    <xf numFmtId="0" fontId="23" fillId="19" borderId="0" xfId="6" applyFont="1" applyFill="1" applyAlignment="1">
      <alignment vertical="center"/>
    </xf>
    <xf numFmtId="0" fontId="22" fillId="20" borderId="0" xfId="6" applyFont="1" applyFill="1" applyAlignment="1">
      <alignment horizontal="center" vertical="center"/>
    </xf>
    <xf numFmtId="0" fontId="22" fillId="20" borderId="0" xfId="6" applyFont="1" applyFill="1"/>
    <xf numFmtId="10" fontId="22" fillId="20" borderId="0" xfId="6" applyNumberFormat="1" applyFont="1" applyFill="1"/>
    <xf numFmtId="0" fontId="23" fillId="19" borderId="0" xfId="6" applyFont="1" applyFill="1"/>
    <xf numFmtId="0" fontId="22" fillId="20" borderId="0" xfId="8" applyFont="1" applyFill="1"/>
    <xf numFmtId="10" fontId="22" fillId="20" borderId="0" xfId="8" applyNumberFormat="1" applyFont="1" applyFill="1"/>
    <xf numFmtId="0" fontId="24" fillId="21" borderId="0" xfId="8" applyFont="1" applyFill="1"/>
    <xf numFmtId="0" fontId="24" fillId="21" borderId="0" xfId="8" applyFont="1" applyFill="1" applyAlignment="1">
      <alignment horizontal="center"/>
    </xf>
    <xf numFmtId="10" fontId="24" fillId="21" borderId="0" xfId="8" applyNumberFormat="1" applyFont="1" applyFill="1" applyAlignment="1">
      <alignment horizontal="center"/>
    </xf>
    <xf numFmtId="0" fontId="8" fillId="19" borderId="0" xfId="8" applyFont="1" applyFill="1" applyAlignment="1">
      <alignment horizontal="center" vertical="center"/>
    </xf>
    <xf numFmtId="0" fontId="8" fillId="19" borderId="0" xfId="8" applyFont="1" applyFill="1" applyAlignment="1">
      <alignment horizontal="left" indent="3"/>
    </xf>
    <xf numFmtId="4" fontId="8" fillId="19" borderId="0" xfId="8" applyNumberFormat="1" applyFont="1" applyFill="1"/>
    <xf numFmtId="10" fontId="18" fillId="19" borderId="0" xfId="8" applyNumberFormat="1" applyFont="1" applyFill="1" applyAlignment="1">
      <alignment horizontal="center"/>
    </xf>
    <xf numFmtId="0" fontId="23" fillId="19" borderId="0" xfId="8" applyFont="1" applyFill="1"/>
    <xf numFmtId="0" fontId="8" fillId="19" borderId="0" xfId="8" applyFont="1" applyFill="1" applyAlignment="1">
      <alignment horizontal="left" indent="2"/>
    </xf>
    <xf numFmtId="0" fontId="8" fillId="19" borderId="0" xfId="8" applyFont="1" applyFill="1" applyAlignment="1">
      <alignment horizontal="left" indent="1"/>
    </xf>
    <xf numFmtId="0" fontId="6" fillId="19" borderId="0" xfId="0" applyFont="1" applyFill="1"/>
    <xf numFmtId="0" fontId="18" fillId="19" borderId="0" xfId="8" applyFont="1" applyFill="1" applyAlignment="1">
      <alignment horizontal="center" vertical="center"/>
    </xf>
    <xf numFmtId="0" fontId="18" fillId="19" borderId="0" xfId="8" applyFont="1" applyFill="1"/>
    <xf numFmtId="4" fontId="18" fillId="19" borderId="0" xfId="8" applyNumberFormat="1" applyFont="1" applyFill="1"/>
    <xf numFmtId="0" fontId="18" fillId="19" borderId="0" xfId="8" applyFont="1" applyFill="1" applyAlignment="1">
      <alignment wrapText="1"/>
    </xf>
    <xf numFmtId="0" fontId="8" fillId="19" borderId="0" xfId="8" applyFont="1" applyFill="1" applyAlignment="1">
      <alignment horizontal="left" wrapText="1" indent="2"/>
    </xf>
    <xf numFmtId="0" fontId="8" fillId="19" borderId="0" xfId="8" applyFont="1" applyFill="1" applyAlignment="1">
      <alignment horizontal="left" wrapText="1" indent="1"/>
    </xf>
    <xf numFmtId="0" fontId="8" fillId="19" borderId="0" xfId="8" applyFont="1" applyFill="1" applyAlignment="1">
      <alignment horizontal="center"/>
    </xf>
    <xf numFmtId="0" fontId="18" fillId="19" borderId="0" xfId="8" applyFont="1" applyFill="1" applyAlignment="1">
      <alignment horizontal="center"/>
    </xf>
    <xf numFmtId="10" fontId="23" fillId="19" borderId="0" xfId="8" applyNumberFormat="1" applyFont="1" applyFill="1"/>
    <xf numFmtId="0" fontId="8" fillId="19" borderId="0" xfId="8" applyFont="1" applyFill="1" applyAlignment="1">
      <alignment horizontal="left" indent="4"/>
    </xf>
    <xf numFmtId="10" fontId="23" fillId="19" borderId="0" xfId="6" applyNumberFormat="1" applyFont="1" applyFill="1"/>
    <xf numFmtId="0" fontId="24" fillId="21" borderId="0" xfId="6" applyFont="1" applyFill="1"/>
    <xf numFmtId="0" fontId="23" fillId="19" borderId="0" xfId="6" applyFont="1" applyFill="1" applyAlignment="1">
      <alignment horizontal="center"/>
    </xf>
    <xf numFmtId="4" fontId="23" fillId="19" borderId="0" xfId="6" applyNumberFormat="1" applyFont="1" applyFill="1"/>
    <xf numFmtId="0" fontId="6" fillId="19" borderId="0" xfId="6" applyFont="1" applyFill="1" applyAlignment="1">
      <alignment horizontal="center"/>
    </xf>
    <xf numFmtId="0" fontId="6" fillId="19" borderId="0" xfId="6" applyFont="1" applyFill="1"/>
    <xf numFmtId="0" fontId="30" fillId="19" borderId="0" xfId="6" applyFont="1" applyFill="1"/>
    <xf numFmtId="4" fontId="23" fillId="22" borderId="0" xfId="6" applyNumberFormat="1" applyFont="1" applyFill="1"/>
    <xf numFmtId="4" fontId="20" fillId="19" borderId="0" xfId="6" applyNumberFormat="1" applyFont="1" applyFill="1"/>
    <xf numFmtId="0" fontId="24" fillId="23" borderId="0" xfId="6" applyFont="1" applyFill="1"/>
    <xf numFmtId="0" fontId="23" fillId="19" borderId="0" xfId="9" applyFont="1" applyFill="1"/>
    <xf numFmtId="0" fontId="22" fillId="20" borderId="0" xfId="9" applyFont="1" applyFill="1" applyAlignment="1">
      <alignment horizontal="center" vertical="center"/>
    </xf>
    <xf numFmtId="0" fontId="22" fillId="20" borderId="0" xfId="9" applyFont="1" applyFill="1"/>
    <xf numFmtId="0" fontId="24" fillId="21" borderId="0" xfId="9" applyFont="1" applyFill="1"/>
    <xf numFmtId="0" fontId="23" fillId="19" borderId="0" xfId="9" applyFont="1" applyFill="1" applyAlignment="1">
      <alignment horizontal="center"/>
    </xf>
    <xf numFmtId="4" fontId="23" fillId="19" borderId="0" xfId="9" applyNumberFormat="1" applyFont="1" applyFill="1"/>
    <xf numFmtId="0" fontId="23" fillId="19" borderId="0" xfId="10" applyFont="1" applyFill="1" applyAlignment="1">
      <alignment horizontal="center"/>
    </xf>
    <xf numFmtId="0" fontId="23" fillId="19" borderId="0" xfId="10" applyFont="1" applyFill="1"/>
    <xf numFmtId="4" fontId="23" fillId="19" borderId="0" xfId="10" applyNumberFormat="1" applyFont="1" applyFill="1"/>
    <xf numFmtId="0" fontId="23" fillId="19" borderId="0" xfId="9" applyFont="1" applyFill="1" applyAlignment="1">
      <alignment vertical="center"/>
    </xf>
    <xf numFmtId="0" fontId="24" fillId="21" borderId="0" xfId="9" applyFont="1" applyFill="1" applyAlignment="1">
      <alignment horizontal="center"/>
    </xf>
    <xf numFmtId="0" fontId="20" fillId="19" borderId="0" xfId="9" applyFont="1" applyFill="1" applyAlignment="1">
      <alignment horizontal="center"/>
    </xf>
    <xf numFmtId="0" fontId="20" fillId="19" borderId="0" xfId="9" applyFont="1" applyFill="1" applyAlignment="1">
      <alignment horizontal="left" indent="1"/>
    </xf>
    <xf numFmtId="4" fontId="20" fillId="19" borderId="0" xfId="9" applyNumberFormat="1" applyFont="1" applyFill="1"/>
    <xf numFmtId="0" fontId="20" fillId="19" borderId="0" xfId="9" applyFont="1" applyFill="1"/>
    <xf numFmtId="0" fontId="0" fillId="19" borderId="0" xfId="0" applyFill="1"/>
    <xf numFmtId="15" fontId="31" fillId="19" borderId="0" xfId="9" applyNumberFormat="1" applyFont="1" applyFill="1"/>
    <xf numFmtId="0" fontId="31" fillId="19" borderId="0" xfId="9" applyFont="1" applyFill="1"/>
    <xf numFmtId="0" fontId="8" fillId="19" borderId="0" xfId="9" applyFont="1" applyFill="1"/>
    <xf numFmtId="0" fontId="18" fillId="19" borderId="0" xfId="9" applyFont="1" applyFill="1"/>
    <xf numFmtId="0" fontId="20" fillId="19" borderId="0" xfId="9" applyFont="1" applyFill="1" applyAlignment="1">
      <alignment horizontal="left"/>
    </xf>
    <xf numFmtId="0" fontId="23" fillId="19" borderId="0" xfId="9" applyFont="1" applyFill="1" applyAlignment="1">
      <alignment horizontal="left"/>
    </xf>
    <xf numFmtId="0" fontId="20" fillId="19" borderId="0" xfId="10" applyFont="1" applyFill="1" applyAlignment="1">
      <alignment horizontal="center"/>
    </xf>
    <xf numFmtId="0" fontId="15" fillId="19" borderId="0" xfId="10" applyFont="1" applyFill="1"/>
    <xf numFmtId="4" fontId="20" fillId="19" borderId="0" xfId="10" applyNumberFormat="1" applyFont="1" applyFill="1"/>
    <xf numFmtId="0" fontId="6" fillId="19" borderId="0" xfId="10" applyFont="1" applyFill="1"/>
    <xf numFmtId="0" fontId="20" fillId="19" borderId="0" xfId="10" quotePrefix="1" applyFont="1" applyFill="1" applyAlignment="1">
      <alignment horizontal="left"/>
    </xf>
    <xf numFmtId="0" fontId="6" fillId="19" borderId="0" xfId="11" applyFont="1" applyFill="1" applyAlignment="1">
      <alignment vertical="center"/>
    </xf>
    <xf numFmtId="0" fontId="15" fillId="14" borderId="33" xfId="11" applyFont="1" applyFill="1" applyBorder="1" applyAlignment="1">
      <alignment horizontal="center" vertical="center"/>
    </xf>
    <xf numFmtId="0" fontId="15" fillId="19" borderId="0" xfId="11" applyFont="1" applyFill="1"/>
    <xf numFmtId="0" fontId="20" fillId="14" borderId="1" xfId="11" applyFont="1" applyFill="1" applyBorder="1" applyAlignment="1">
      <alignment vertical="center"/>
    </xf>
    <xf numFmtId="0" fontId="6" fillId="19" borderId="0" xfId="11" applyFont="1" applyFill="1"/>
    <xf numFmtId="0" fontId="20" fillId="19" borderId="2" xfId="11" applyFont="1" applyFill="1" applyBorder="1" applyAlignment="1">
      <alignment vertical="center"/>
    </xf>
    <xf numFmtId="0" fontId="20" fillId="19" borderId="2" xfId="11" applyFont="1" applyFill="1" applyBorder="1" applyAlignment="1">
      <alignment horizontal="right" vertical="center"/>
    </xf>
    <xf numFmtId="0" fontId="20" fillId="19" borderId="1" xfId="11" applyFont="1" applyFill="1" applyBorder="1" applyAlignment="1">
      <alignment vertical="center"/>
    </xf>
    <xf numFmtId="4" fontId="20" fillId="19" borderId="33" xfId="11" applyNumberFormat="1" applyFont="1" applyFill="1" applyBorder="1" applyAlignment="1">
      <alignment horizontal="right" vertical="center" wrapText="1" indent="1"/>
    </xf>
    <xf numFmtId="0" fontId="18" fillId="19" borderId="1" xfId="11" applyFont="1" applyFill="1" applyBorder="1" applyAlignment="1">
      <alignment vertical="center"/>
    </xf>
    <xf numFmtId="0" fontId="18" fillId="19" borderId="2" xfId="11" applyFont="1" applyFill="1" applyBorder="1" applyAlignment="1">
      <alignment horizontal="left" vertical="center" indent="1"/>
    </xf>
    <xf numFmtId="4" fontId="23" fillId="19" borderId="33" xfId="11" applyNumberFormat="1" applyFont="1" applyFill="1" applyBorder="1" applyAlignment="1">
      <alignment horizontal="right" vertical="center" wrapText="1" indent="1"/>
    </xf>
    <xf numFmtId="0" fontId="6" fillId="19" borderId="1" xfId="11" applyFont="1" applyFill="1" applyBorder="1"/>
    <xf numFmtId="0" fontId="23" fillId="19" borderId="34" xfId="11" applyFont="1" applyFill="1" applyBorder="1" applyAlignment="1">
      <alignment horizontal="left" vertical="center" wrapText="1" indent="1"/>
    </xf>
    <xf numFmtId="0" fontId="23" fillId="19" borderId="1" xfId="11" applyFont="1" applyFill="1" applyBorder="1" applyAlignment="1">
      <alignment horizontal="left" vertical="center"/>
    </xf>
    <xf numFmtId="0" fontId="23" fillId="19" borderId="2" xfId="11" applyFont="1" applyFill="1" applyBorder="1" applyAlignment="1">
      <alignment horizontal="left" vertical="center" indent="1"/>
    </xf>
    <xf numFmtId="0" fontId="23" fillId="19" borderId="2" xfId="11" applyFont="1" applyFill="1" applyBorder="1" applyAlignment="1">
      <alignment horizontal="left" vertical="center" wrapText="1"/>
    </xf>
    <xf numFmtId="4" fontId="23" fillId="19" borderId="2" xfId="11" applyNumberFormat="1" applyFont="1" applyFill="1" applyBorder="1" applyAlignment="1">
      <alignment horizontal="right" vertical="center" wrapText="1" indent="1"/>
    </xf>
    <xf numFmtId="0" fontId="18" fillId="19" borderId="1" xfId="11" applyFont="1" applyFill="1" applyBorder="1" applyAlignment="1">
      <alignment horizontal="left" vertical="center"/>
    </xf>
    <xf numFmtId="0" fontId="18" fillId="19" borderId="1" xfId="11" applyFont="1" applyFill="1" applyBorder="1" applyAlignment="1">
      <alignment horizontal="left"/>
    </xf>
    <xf numFmtId="4" fontId="23" fillId="19" borderId="33" xfId="11" applyNumberFormat="1" applyFont="1" applyFill="1" applyBorder="1" applyAlignment="1">
      <alignment horizontal="right" vertical="center" indent="1"/>
    </xf>
    <xf numFmtId="0" fontId="23" fillId="19" borderId="2" xfId="11" applyFont="1" applyFill="1" applyBorder="1" applyAlignment="1">
      <alignment horizontal="left" vertical="center"/>
    </xf>
    <xf numFmtId="4" fontId="23" fillId="19" borderId="3" xfId="11" applyNumberFormat="1" applyFont="1" applyFill="1" applyBorder="1" applyAlignment="1">
      <alignment horizontal="right" vertical="center" indent="1"/>
    </xf>
    <xf numFmtId="0" fontId="20" fillId="14" borderId="33" xfId="11" applyFont="1" applyFill="1" applyBorder="1" applyAlignment="1">
      <alignment vertical="center"/>
    </xf>
    <xf numFmtId="0" fontId="6" fillId="19" borderId="0" xfId="11" applyFont="1" applyFill="1" applyAlignment="1">
      <alignment horizontal="center" vertical="center"/>
    </xf>
    <xf numFmtId="0" fontId="20" fillId="14" borderId="30" xfId="11" applyFont="1" applyFill="1" applyBorder="1" applyAlignment="1">
      <alignment vertical="center"/>
    </xf>
    <xf numFmtId="0" fontId="6" fillId="19" borderId="2" xfId="11" applyFont="1" applyFill="1" applyBorder="1"/>
    <xf numFmtId="4" fontId="20" fillId="19" borderId="2" xfId="11" applyNumberFormat="1" applyFont="1" applyFill="1" applyBorder="1" applyAlignment="1">
      <alignment horizontal="right" vertical="center"/>
    </xf>
    <xf numFmtId="0" fontId="20" fillId="19" borderId="34" xfId="11" applyFont="1" applyFill="1" applyBorder="1" applyAlignment="1">
      <alignment vertical="center"/>
    </xf>
    <xf numFmtId="49" fontId="8" fillId="19" borderId="1" xfId="11" applyNumberFormat="1" applyFont="1" applyFill="1" applyBorder="1" applyAlignment="1">
      <alignment vertical="center"/>
    </xf>
    <xf numFmtId="0" fontId="18" fillId="19" borderId="34" xfId="11" applyFont="1" applyFill="1" applyBorder="1" applyAlignment="1">
      <alignment horizontal="left" vertical="center" indent="1"/>
    </xf>
    <xf numFmtId="4" fontId="18" fillId="19" borderId="33" xfId="11" applyNumberFormat="1" applyFont="1" applyFill="1" applyBorder="1" applyAlignment="1">
      <alignment horizontal="right" vertical="center" wrapText="1" indent="1"/>
    </xf>
    <xf numFmtId="49" fontId="18" fillId="19" borderId="1" xfId="11" applyNumberFormat="1" applyFont="1" applyFill="1" applyBorder="1"/>
    <xf numFmtId="0" fontId="18" fillId="19" borderId="34" xfId="11" applyFont="1" applyFill="1" applyBorder="1" applyAlignment="1">
      <alignment horizontal="left" vertical="center" wrapText="1" indent="1"/>
    </xf>
    <xf numFmtId="0" fontId="32" fillId="19" borderId="0" xfId="11" applyFont="1" applyFill="1"/>
    <xf numFmtId="0" fontId="18" fillId="19" borderId="2" xfId="11" applyFont="1" applyFill="1" applyBorder="1"/>
    <xf numFmtId="0" fontId="18" fillId="19" borderId="2" xfId="11" applyFont="1" applyFill="1" applyBorder="1" applyAlignment="1">
      <alignment vertical="center"/>
    </xf>
    <xf numFmtId="4" fontId="18" fillId="19" borderId="2" xfId="11" applyNumberFormat="1" applyFont="1" applyFill="1" applyBorder="1" applyAlignment="1">
      <alignment horizontal="right" vertical="center"/>
    </xf>
    <xf numFmtId="0" fontId="8" fillId="19" borderId="1" xfId="11" applyFont="1" applyFill="1" applyBorder="1" applyAlignment="1">
      <alignment vertical="center"/>
    </xf>
    <xf numFmtId="0" fontId="8" fillId="19" borderId="34" xfId="11" applyFont="1" applyFill="1" applyBorder="1" applyAlignment="1">
      <alignment vertical="center"/>
    </xf>
    <xf numFmtId="4" fontId="8" fillId="19" borderId="33" xfId="11" applyNumberFormat="1" applyFont="1" applyFill="1" applyBorder="1" applyAlignment="1">
      <alignment horizontal="right" vertical="center" wrapText="1" indent="1"/>
    </xf>
    <xf numFmtId="4" fontId="18" fillId="19" borderId="33" xfId="11" applyNumberFormat="1" applyFont="1" applyFill="1" applyBorder="1" applyAlignment="1">
      <alignment horizontal="right" vertical="center" indent="1"/>
    </xf>
    <xf numFmtId="0" fontId="23" fillId="19" borderId="2" xfId="11" applyFont="1" applyFill="1" applyBorder="1" applyAlignment="1">
      <alignment vertical="center"/>
    </xf>
    <xf numFmtId="4" fontId="23" fillId="19" borderId="2" xfId="11" applyNumberFormat="1" applyFont="1" applyFill="1" applyBorder="1" applyAlignment="1">
      <alignment horizontal="right" vertical="center"/>
    </xf>
    <xf numFmtId="0" fontId="20" fillId="5" borderId="1" xfId="11" applyFont="1" applyFill="1" applyBorder="1" applyAlignment="1">
      <alignment vertical="center"/>
    </xf>
    <xf numFmtId="0" fontId="24" fillId="21" borderId="0" xfId="9" applyFont="1" applyFill="1" applyAlignment="1">
      <alignment horizontal="center" vertical="center"/>
    </xf>
    <xf numFmtId="0" fontId="24" fillId="21" borderId="0" xfId="9" applyFont="1" applyFill="1" applyAlignment="1">
      <alignment horizontal="center" vertical="center" wrapText="1"/>
    </xf>
    <xf numFmtId="0" fontId="20" fillId="19" borderId="0" xfId="9" applyFont="1" applyFill="1" applyAlignment="1">
      <alignment horizontal="left" indent="2"/>
    </xf>
    <xf numFmtId="0" fontId="23" fillId="19" borderId="0" xfId="9" applyFont="1" applyFill="1" applyAlignment="1">
      <alignment horizontal="left" indent="1"/>
    </xf>
    <xf numFmtId="0" fontId="26" fillId="24" borderId="43" xfId="0" applyFont="1" applyFill="1" applyBorder="1" applyAlignment="1">
      <alignment horizontal="center" vertical="center" wrapText="1"/>
    </xf>
    <xf numFmtId="0" fontId="26" fillId="24" borderId="44" xfId="0" applyFont="1" applyFill="1" applyBorder="1" applyAlignment="1">
      <alignment horizontal="center" vertical="center" wrapText="1"/>
    </xf>
    <xf numFmtId="0" fontId="6" fillId="19" borderId="43" xfId="0" applyFont="1" applyFill="1" applyBorder="1" applyAlignment="1">
      <alignment horizontal="left" vertical="center" wrapText="1" indent="1"/>
    </xf>
    <xf numFmtId="4" fontId="6" fillId="19" borderId="44" xfId="0" applyNumberFormat="1" applyFont="1" applyFill="1" applyBorder="1" applyAlignment="1">
      <alignment horizontal="right" vertical="center" wrapText="1"/>
    </xf>
    <xf numFmtId="0" fontId="6" fillId="19" borderId="45" xfId="0" applyFont="1" applyFill="1" applyBorder="1" applyAlignment="1">
      <alignment horizontal="left" vertical="center" wrapText="1" indent="1"/>
    </xf>
    <xf numFmtId="4" fontId="6" fillId="19" borderId="46" xfId="0" applyNumberFormat="1" applyFont="1" applyFill="1" applyBorder="1" applyAlignment="1">
      <alignment horizontal="right" vertical="center" wrapText="1"/>
    </xf>
    <xf numFmtId="4" fontId="6" fillId="19" borderId="44" xfId="0" applyNumberFormat="1" applyFont="1" applyFill="1" applyBorder="1" applyAlignment="1">
      <alignment vertical="center" wrapText="1"/>
    </xf>
    <xf numFmtId="4" fontId="6" fillId="19" borderId="46" xfId="0" applyNumberFormat="1" applyFont="1" applyFill="1" applyBorder="1" applyAlignment="1">
      <alignment vertical="center" wrapText="1"/>
    </xf>
    <xf numFmtId="0" fontId="23" fillId="0" borderId="0" xfId="6" applyFont="1" applyAlignment="1">
      <alignment wrapText="1"/>
    </xf>
    <xf numFmtId="9" fontId="23" fillId="0" borderId="0" xfId="2" applyFont="1" applyFill="1"/>
    <xf numFmtId="4" fontId="8" fillId="0" borderId="0" xfId="3" applyNumberFormat="1" applyFont="1" applyAlignment="1" applyProtection="1">
      <alignment vertical="top" wrapText="1"/>
      <protection locked="0"/>
    </xf>
    <xf numFmtId="4" fontId="6" fillId="0" borderId="0" xfId="7" applyNumberFormat="1" applyFont="1" applyAlignment="1">
      <alignment horizontal="right"/>
    </xf>
    <xf numFmtId="43" fontId="15" fillId="11" borderId="22" xfId="1" applyFont="1" applyFill="1" applyBorder="1" applyAlignment="1">
      <alignment horizontal="right" vertical="center"/>
    </xf>
    <xf numFmtId="4" fontId="6" fillId="0" borderId="47" xfId="7" applyNumberFormat="1" applyFont="1" applyBorder="1" applyAlignment="1">
      <alignment horizontal="right" vertical="center" wrapText="1"/>
    </xf>
    <xf numFmtId="0" fontId="15" fillId="11" borderId="16" xfId="7" applyFont="1" applyFill="1" applyBorder="1" applyAlignment="1">
      <alignment vertical="center"/>
    </xf>
    <xf numFmtId="0" fontId="15" fillId="11" borderId="16" xfId="7" applyFont="1" applyFill="1" applyBorder="1" applyAlignment="1">
      <alignment horizontal="left" vertical="center"/>
    </xf>
    <xf numFmtId="4" fontId="8" fillId="0" borderId="0" xfId="8" applyNumberFormat="1" applyFont="1" applyAlignment="1">
      <alignment horizontal="right"/>
    </xf>
    <xf numFmtId="4" fontId="18" fillId="0" borderId="0" xfId="8" applyNumberFormat="1" applyFont="1" applyAlignment="1">
      <alignment horizontal="right"/>
    </xf>
    <xf numFmtId="9" fontId="18" fillId="0" borderId="0" xfId="8" applyNumberFormat="1" applyFont="1" applyAlignment="1">
      <alignment horizontal="right"/>
    </xf>
    <xf numFmtId="164" fontId="18" fillId="0" borderId="0" xfId="8" applyNumberFormat="1" applyFont="1" applyAlignment="1">
      <alignment horizontal="right"/>
    </xf>
    <xf numFmtId="4" fontId="18" fillId="0" borderId="0" xfId="8" applyNumberFormat="1" applyFont="1"/>
    <xf numFmtId="166" fontId="33" fillId="0" borderId="0" xfId="7" applyNumberFormat="1" applyFont="1" applyAlignment="1">
      <alignment horizontal="right" vertical="top" wrapText="1"/>
    </xf>
    <xf numFmtId="167" fontId="23" fillId="0" borderId="0" xfId="7" applyNumberFormat="1" applyFont="1"/>
    <xf numFmtId="0" fontId="18" fillId="0" borderId="0" xfId="8" applyFont="1"/>
    <xf numFmtId="0" fontId="20" fillId="0" borderId="2" xfId="11" applyFont="1" applyBorder="1" applyAlignment="1">
      <alignment horizontal="right" vertical="center"/>
    </xf>
    <xf numFmtId="4" fontId="23" fillId="0" borderId="33" xfId="11" applyNumberFormat="1" applyFont="1" applyBorder="1" applyAlignment="1">
      <alignment horizontal="right" vertical="center" wrapText="1" indent="1"/>
    </xf>
    <xf numFmtId="4" fontId="23" fillId="0" borderId="2" xfId="11" applyNumberFormat="1" applyFont="1" applyBorder="1" applyAlignment="1">
      <alignment horizontal="right" vertical="center" wrapText="1" indent="1"/>
    </xf>
    <xf numFmtId="4" fontId="23" fillId="0" borderId="33" xfId="11" applyNumberFormat="1" applyFont="1" applyBorder="1" applyAlignment="1">
      <alignment horizontal="right" vertical="center" indent="1"/>
    </xf>
    <xf numFmtId="4" fontId="23" fillId="0" borderId="3" xfId="11" applyNumberFormat="1" applyFont="1" applyBorder="1" applyAlignment="1">
      <alignment horizontal="right" vertical="center" indent="1"/>
    </xf>
    <xf numFmtId="4" fontId="6" fillId="0" borderId="0" xfId="11" applyNumberFormat="1" applyFont="1"/>
    <xf numFmtId="0" fontId="15" fillId="11" borderId="52" xfId="7" applyFont="1" applyFill="1" applyBorder="1" applyAlignment="1">
      <alignment horizontal="center" vertical="center"/>
    </xf>
    <xf numFmtId="4" fontId="20" fillId="0" borderId="34" xfId="11" applyNumberFormat="1" applyFont="1" applyBorder="1" applyAlignment="1">
      <alignment horizontal="right" vertical="center"/>
    </xf>
    <xf numFmtId="4" fontId="18" fillId="0" borderId="0" xfId="11" applyNumberFormat="1" applyFont="1" applyAlignment="1">
      <alignment horizontal="right" vertical="center" wrapText="1" indent="1"/>
    </xf>
    <xf numFmtId="4" fontId="18" fillId="0" borderId="34" xfId="11" applyNumberFormat="1" applyFont="1" applyBorder="1" applyAlignment="1">
      <alignment horizontal="right" vertical="center"/>
    </xf>
    <xf numFmtId="4" fontId="23" fillId="0" borderId="34" xfId="11" applyNumberFormat="1" applyFont="1" applyBorder="1" applyAlignment="1">
      <alignment horizontal="right" vertical="center"/>
    </xf>
    <xf numFmtId="4" fontId="23" fillId="0" borderId="53" xfId="7" applyNumberFormat="1" applyFont="1" applyBorder="1" applyAlignment="1">
      <alignment horizontal="right" vertical="center"/>
    </xf>
    <xf numFmtId="4" fontId="20" fillId="11" borderId="52" xfId="7" applyNumberFormat="1" applyFont="1" applyFill="1" applyBorder="1" applyAlignment="1">
      <alignment horizontal="right" vertical="center" wrapText="1"/>
    </xf>
    <xf numFmtId="43" fontId="1" fillId="0" borderId="0" xfId="21"/>
    <xf numFmtId="43" fontId="23" fillId="0" borderId="33" xfId="21" applyFont="1" applyBorder="1" applyAlignment="1">
      <alignment horizontal="right"/>
    </xf>
    <xf numFmtId="4" fontId="23" fillId="0" borderId="33" xfId="21" applyNumberFormat="1" applyFont="1" applyBorder="1" applyAlignment="1">
      <alignment horizontal="right"/>
    </xf>
    <xf numFmtId="0" fontId="19" fillId="0" borderId="0" xfId="7" applyAlignment="1">
      <alignment vertical="center"/>
    </xf>
    <xf numFmtId="0" fontId="22" fillId="7" borderId="0" xfId="7" applyFont="1" applyFill="1" applyAlignment="1">
      <alignment vertical="center"/>
    </xf>
    <xf numFmtId="10" fontId="22" fillId="7" borderId="0" xfId="7" applyNumberFormat="1" applyFont="1" applyFill="1" applyAlignment="1">
      <alignment vertical="center"/>
    </xf>
    <xf numFmtId="10" fontId="23" fillId="0" borderId="0" xfId="7" applyNumberFormat="1" applyFont="1" applyAlignment="1">
      <alignment vertical="center"/>
    </xf>
    <xf numFmtId="0" fontId="24" fillId="8" borderId="0" xfId="7" applyFont="1" applyFill="1" applyAlignment="1">
      <alignment vertical="center"/>
    </xf>
    <xf numFmtId="10" fontId="24" fillId="8" borderId="0" xfId="7" applyNumberFormat="1" applyFont="1" applyFill="1" applyAlignment="1">
      <alignment horizontal="center" vertical="center"/>
    </xf>
    <xf numFmtId="0" fontId="15" fillId="0" borderId="0" xfId="7" applyFont="1" applyAlignment="1">
      <alignment horizontal="left" vertical="center"/>
    </xf>
    <xf numFmtId="4" fontId="15" fillId="0" borderId="0" xfId="7" applyNumberFormat="1" applyFont="1" applyAlignment="1">
      <alignment vertical="center"/>
    </xf>
    <xf numFmtId="10" fontId="6" fillId="0" borderId="0" xfId="7" applyNumberFormat="1" applyFont="1" applyAlignment="1">
      <alignment horizontal="center" vertical="center"/>
    </xf>
    <xf numFmtId="0" fontId="6" fillId="0" borderId="0" xfId="7" applyFont="1" applyAlignment="1">
      <alignment vertical="center"/>
    </xf>
    <xf numFmtId="4" fontId="6" fillId="0" borderId="0" xfId="7" applyNumberFormat="1" applyFont="1" applyAlignment="1">
      <alignment vertical="center"/>
    </xf>
    <xf numFmtId="0" fontId="15" fillId="0" borderId="0" xfId="7" applyFont="1" applyAlignment="1">
      <alignment horizontal="left" vertical="center" wrapText="1"/>
    </xf>
    <xf numFmtId="4" fontId="5" fillId="0" borderId="0" xfId="7" applyNumberFormat="1" applyFont="1" applyAlignment="1">
      <alignment vertical="center"/>
    </xf>
    <xf numFmtId="0" fontId="20" fillId="0" borderId="0" xfId="7" applyFont="1" applyAlignment="1">
      <alignment vertical="center"/>
    </xf>
    <xf numFmtId="0" fontId="15" fillId="11" borderId="0" xfId="7" applyFont="1" applyFill="1" applyAlignment="1">
      <alignment horizontal="center" vertical="center" wrapText="1"/>
    </xf>
    <xf numFmtId="0" fontId="19" fillId="0" borderId="0" xfId="7" applyAlignment="1">
      <alignment horizontal="center" vertical="center" wrapText="1"/>
    </xf>
    <xf numFmtId="0" fontId="22" fillId="7" borderId="0" xfId="7" applyFont="1" applyFill="1" applyAlignment="1">
      <alignment horizontal="center" vertical="center" wrapText="1"/>
    </xf>
    <xf numFmtId="0" fontId="23" fillId="0" borderId="0" xfId="7" applyFont="1" applyAlignment="1">
      <alignment horizontal="center" vertical="center"/>
    </xf>
    <xf numFmtId="4" fontId="23" fillId="0" borderId="0" xfId="7" applyNumberFormat="1" applyFont="1" applyAlignment="1">
      <alignment vertical="center"/>
    </xf>
    <xf numFmtId="4" fontId="23" fillId="9" borderId="0" xfId="7" applyNumberFormat="1" applyFont="1" applyFill="1" applyAlignment="1">
      <alignment vertical="center"/>
    </xf>
    <xf numFmtId="0" fontId="24" fillId="10" borderId="0" xfId="7" applyFont="1" applyFill="1" applyAlignment="1">
      <alignment vertical="center"/>
    </xf>
    <xf numFmtId="0" fontId="20" fillId="0" borderId="0" xfId="7" applyFont="1" applyAlignment="1">
      <alignment horizontal="center" vertical="center"/>
    </xf>
    <xf numFmtId="0" fontId="20" fillId="0" borderId="0" xfId="7" applyFont="1" applyAlignment="1">
      <alignment horizontal="left" vertical="center"/>
    </xf>
    <xf numFmtId="4" fontId="20" fillId="0" borderId="0" xfId="7" applyNumberFormat="1" applyFont="1" applyAlignment="1">
      <alignment vertical="center"/>
    </xf>
    <xf numFmtId="0" fontId="5" fillId="0" borderId="0" xfId="7" applyFont="1" applyAlignment="1">
      <alignment vertical="center"/>
    </xf>
    <xf numFmtId="0" fontId="15" fillId="0" borderId="0" xfId="7" applyFont="1" applyAlignment="1">
      <alignment vertical="center"/>
    </xf>
    <xf numFmtId="0" fontId="23" fillId="0" borderId="0" xfId="7" applyFont="1" applyAlignment="1">
      <alignment horizontal="left" vertical="center"/>
    </xf>
    <xf numFmtId="0" fontId="20" fillId="0" borderId="0" xfId="7" quotePrefix="1" applyFont="1" applyAlignment="1">
      <alignment horizontal="left" vertical="center"/>
    </xf>
    <xf numFmtId="49" fontId="6" fillId="0" borderId="20" xfId="7" applyNumberFormat="1" applyFont="1" applyBorder="1" applyAlignment="1">
      <alignment vertical="center"/>
    </xf>
    <xf numFmtId="43" fontId="5" fillId="0" borderId="0" xfId="1" applyFont="1"/>
    <xf numFmtId="168" fontId="19" fillId="0" borderId="0" xfId="7" applyNumberFormat="1"/>
    <xf numFmtId="0" fontId="20" fillId="11" borderId="0" xfId="7" applyFont="1" applyFill="1" applyAlignment="1">
      <alignment horizontal="center" vertical="center"/>
    </xf>
    <xf numFmtId="0" fontId="18" fillId="0" borderId="0" xfId="7" applyFont="1"/>
    <xf numFmtId="0" fontId="20" fillId="13" borderId="24" xfId="7" applyFont="1" applyFill="1" applyBorder="1" applyAlignment="1">
      <alignment horizontal="center" vertical="center" wrapText="1"/>
    </xf>
    <xf numFmtId="0" fontId="18" fillId="0" borderId="25" xfId="7" applyFont="1" applyBorder="1"/>
    <xf numFmtId="0" fontId="3" fillId="2" borderId="0" xfId="3" applyFont="1" applyFill="1" applyAlignment="1" applyProtection="1">
      <alignment horizontal="left" vertical="center" wrapText="1"/>
      <protection locked="0"/>
    </xf>
    <xf numFmtId="0" fontId="3" fillId="2" borderId="6" xfId="3" applyFont="1" applyFill="1" applyBorder="1" applyAlignment="1" applyProtection="1">
      <alignment horizontal="left" vertical="center" wrapText="1"/>
      <protection locked="0"/>
    </xf>
    <xf numFmtId="0" fontId="3" fillId="2" borderId="1" xfId="3" applyFont="1" applyFill="1" applyBorder="1" applyAlignment="1" applyProtection="1">
      <alignment horizontal="center" vertical="center" wrapText="1"/>
      <protection locked="0"/>
    </xf>
    <xf numFmtId="0" fontId="3" fillId="2" borderId="2" xfId="3" applyFont="1" applyFill="1" applyBorder="1" applyAlignment="1" applyProtection="1">
      <alignment horizontal="center" vertical="center" wrapText="1"/>
      <protection locked="0"/>
    </xf>
    <xf numFmtId="0" fontId="3" fillId="2" borderId="3" xfId="3" applyFont="1" applyFill="1" applyBorder="1" applyAlignment="1" applyProtection="1">
      <alignment horizontal="left" vertical="center" wrapText="1"/>
      <protection locked="0"/>
    </xf>
    <xf numFmtId="0" fontId="3" fillId="2" borderId="5" xfId="3" applyFont="1" applyFill="1" applyBorder="1" applyAlignment="1" applyProtection="1">
      <alignment horizontal="left" vertical="center" wrapText="1"/>
      <protection locked="0"/>
    </xf>
    <xf numFmtId="0" fontId="20" fillId="6" borderId="0" xfId="7" applyFont="1" applyFill="1" applyAlignment="1">
      <alignment horizontal="center" vertical="center"/>
    </xf>
    <xf numFmtId="0" fontId="21" fillId="3" borderId="0" xfId="7" applyFont="1" applyFill="1"/>
    <xf numFmtId="0" fontId="15" fillId="6" borderId="0" xfId="7" applyFont="1" applyFill="1" applyAlignment="1">
      <alignment horizontal="center" vertical="center"/>
    </xf>
    <xf numFmtId="0" fontId="21" fillId="0" borderId="0" xfId="7" applyFont="1"/>
    <xf numFmtId="0" fontId="15" fillId="6" borderId="12" xfId="7" applyFont="1" applyFill="1" applyBorder="1" applyAlignment="1">
      <alignment horizontal="center" vertical="center" wrapText="1"/>
    </xf>
    <xf numFmtId="0" fontId="21" fillId="3" borderId="13" xfId="7" applyFont="1" applyFill="1" applyBorder="1"/>
    <xf numFmtId="0" fontId="21" fillId="3" borderId="14" xfId="7" applyFont="1" applyFill="1" applyBorder="1"/>
    <xf numFmtId="0" fontId="15" fillId="6" borderId="15" xfId="7" applyFont="1" applyFill="1" applyBorder="1" applyAlignment="1">
      <alignment horizontal="center" vertical="center" wrapText="1"/>
    </xf>
    <xf numFmtId="0" fontId="21" fillId="3" borderId="16" xfId="7" applyFont="1" applyFill="1" applyBorder="1"/>
    <xf numFmtId="0" fontId="15" fillId="6" borderId="17" xfId="7" applyFont="1" applyFill="1" applyBorder="1" applyAlignment="1">
      <alignment horizontal="center" vertical="center"/>
    </xf>
    <xf numFmtId="0" fontId="21" fillId="3" borderId="18" xfId="7" applyFont="1" applyFill="1" applyBorder="1"/>
    <xf numFmtId="0" fontId="21" fillId="3" borderId="19" xfId="7" applyFont="1" applyFill="1" applyBorder="1"/>
    <xf numFmtId="0" fontId="15" fillId="6" borderId="20" xfId="7" applyFont="1" applyFill="1" applyBorder="1" applyAlignment="1">
      <alignment horizontal="center" vertical="center"/>
    </xf>
    <xf numFmtId="0" fontId="21" fillId="3" borderId="21" xfId="7" applyFont="1" applyFill="1" applyBorder="1"/>
    <xf numFmtId="0" fontId="15" fillId="6" borderId="12" xfId="7" applyFont="1" applyFill="1" applyBorder="1" applyAlignment="1">
      <alignment horizontal="center" vertical="center"/>
    </xf>
    <xf numFmtId="0" fontId="15" fillId="6" borderId="15" xfId="7" applyFont="1" applyFill="1" applyBorder="1" applyAlignment="1">
      <alignment horizontal="center" vertical="center"/>
    </xf>
    <xf numFmtId="0" fontId="15" fillId="11" borderId="0" xfId="7" applyFont="1" applyFill="1" applyAlignment="1">
      <alignment horizontal="center" vertical="center"/>
    </xf>
    <xf numFmtId="0" fontId="15" fillId="11" borderId="12" xfId="7" applyFont="1" applyFill="1" applyBorder="1" applyAlignment="1">
      <alignment horizontal="center" vertical="center"/>
    </xf>
    <xf numFmtId="0" fontId="21" fillId="0" borderId="13" xfId="7" applyFont="1" applyBorder="1"/>
    <xf numFmtId="0" fontId="21" fillId="0" borderId="14" xfId="7" applyFont="1" applyBorder="1"/>
    <xf numFmtId="0" fontId="15" fillId="11" borderId="15" xfId="7" applyFont="1" applyFill="1" applyBorder="1" applyAlignment="1">
      <alignment horizontal="center" vertical="center"/>
    </xf>
    <xf numFmtId="0" fontId="21" fillId="0" borderId="16" xfId="7" applyFont="1" applyBorder="1"/>
    <xf numFmtId="0" fontId="15" fillId="11" borderId="17" xfId="7" applyFont="1" applyFill="1" applyBorder="1" applyAlignment="1">
      <alignment horizontal="center" vertical="center"/>
    </xf>
    <xf numFmtId="0" fontId="21" fillId="0" borderId="18" xfId="7" applyFont="1" applyBorder="1"/>
    <xf numFmtId="0" fontId="21" fillId="0" borderId="19" xfId="7" applyFont="1" applyBorder="1"/>
    <xf numFmtId="0" fontId="15" fillId="11" borderId="20" xfId="7" applyFont="1" applyFill="1" applyBorder="1" applyAlignment="1">
      <alignment horizontal="center" vertical="center"/>
    </xf>
    <xf numFmtId="0" fontId="21" fillId="0" borderId="21" xfId="7" applyFont="1" applyBorder="1"/>
    <xf numFmtId="0" fontId="15" fillId="11" borderId="12" xfId="7" applyFont="1" applyFill="1" applyBorder="1" applyAlignment="1">
      <alignment horizontal="center" vertical="center" wrapText="1"/>
    </xf>
    <xf numFmtId="0" fontId="15" fillId="11" borderId="15" xfId="7" applyFont="1" applyFill="1" applyBorder="1" applyAlignment="1">
      <alignment horizontal="center" vertical="center" wrapText="1"/>
    </xf>
    <xf numFmtId="0" fontId="20" fillId="4" borderId="0" xfId="6" applyFont="1" applyFill="1" applyAlignment="1">
      <alignment horizontal="center" vertical="center"/>
    </xf>
    <xf numFmtId="0" fontId="8" fillId="4" borderId="0" xfId="6" applyFont="1" applyFill="1" applyAlignment="1">
      <alignment horizontal="center" vertical="center"/>
    </xf>
    <xf numFmtId="0" fontId="8" fillId="4" borderId="0" xfId="6" applyFont="1" applyFill="1" applyAlignment="1">
      <alignment vertical="center"/>
    </xf>
    <xf numFmtId="0" fontId="20" fillId="4" borderId="0" xfId="9" applyFont="1" applyFill="1" applyAlignment="1">
      <alignment horizontal="center" vertical="center"/>
    </xf>
    <xf numFmtId="0" fontId="15" fillId="14" borderId="7" xfId="11" applyFont="1" applyFill="1" applyBorder="1" applyAlignment="1">
      <alignment horizontal="center" vertical="center"/>
    </xf>
    <xf numFmtId="0" fontId="15" fillId="14" borderId="3" xfId="11" applyFont="1" applyFill="1" applyBorder="1" applyAlignment="1">
      <alignment horizontal="center" vertical="center"/>
    </xf>
    <xf numFmtId="0" fontId="15" fillId="14" borderId="5" xfId="11" applyFont="1" applyFill="1" applyBorder="1" applyAlignment="1">
      <alignment horizontal="center" vertical="center"/>
    </xf>
    <xf numFmtId="0" fontId="15" fillId="14" borderId="4" xfId="11" applyFont="1" applyFill="1" applyBorder="1" applyAlignment="1">
      <alignment horizontal="center" vertical="center"/>
    </xf>
    <xf numFmtId="0" fontId="15" fillId="14" borderId="0" xfId="11" applyFont="1" applyFill="1" applyAlignment="1">
      <alignment horizontal="center" vertical="center"/>
    </xf>
    <xf numFmtId="0" fontId="15" fillId="14" borderId="6" xfId="11" applyFont="1" applyFill="1" applyBorder="1" applyAlignment="1">
      <alignment horizontal="center" vertical="center"/>
    </xf>
    <xf numFmtId="0" fontId="15" fillId="14" borderId="30" xfId="11" applyFont="1" applyFill="1" applyBorder="1" applyAlignment="1">
      <alignment horizontal="center" vertical="center"/>
    </xf>
    <xf numFmtId="0" fontId="15" fillId="14" borderId="31" xfId="11" applyFont="1" applyFill="1" applyBorder="1" applyAlignment="1">
      <alignment horizontal="center" vertical="center"/>
    </xf>
    <xf numFmtId="0" fontId="15" fillId="14" borderId="32" xfId="11" applyFont="1" applyFill="1" applyBorder="1" applyAlignment="1">
      <alignment horizontal="center" vertical="center"/>
    </xf>
    <xf numFmtId="0" fontId="15" fillId="11" borderId="20" xfId="10" applyFont="1" applyFill="1" applyBorder="1" applyAlignment="1">
      <alignment horizontal="center" vertical="center"/>
    </xf>
    <xf numFmtId="0" fontId="21" fillId="0" borderId="21" xfId="10" applyFont="1" applyBorder="1"/>
    <xf numFmtId="0" fontId="8" fillId="14" borderId="7" xfId="11" applyFont="1" applyFill="1" applyBorder="1" applyAlignment="1" applyProtection="1">
      <alignment horizontal="center" vertical="center" wrapText="1"/>
      <protection locked="0"/>
    </xf>
    <xf numFmtId="0" fontId="8" fillId="14" borderId="3" xfId="11" applyFont="1" applyFill="1" applyBorder="1" applyAlignment="1" applyProtection="1">
      <alignment horizontal="center" vertical="center" wrapText="1"/>
      <protection locked="0"/>
    </xf>
    <xf numFmtId="0" fontId="8" fillId="14" borderId="5" xfId="11" applyFont="1" applyFill="1" applyBorder="1" applyAlignment="1" applyProtection="1">
      <alignment horizontal="center" vertical="center" wrapText="1"/>
      <protection locked="0"/>
    </xf>
    <xf numFmtId="0" fontId="8" fillId="14" borderId="4" xfId="11" applyFont="1" applyFill="1" applyBorder="1" applyAlignment="1" applyProtection="1">
      <alignment horizontal="center" vertical="center" wrapText="1"/>
      <protection locked="0"/>
    </xf>
    <xf numFmtId="0" fontId="8" fillId="14" borderId="0" xfId="11" applyFont="1" applyFill="1" applyAlignment="1" applyProtection="1">
      <alignment horizontal="center" vertical="center" wrapText="1"/>
      <protection locked="0"/>
    </xf>
    <xf numFmtId="0" fontId="8" fillId="14" borderId="6" xfId="11" applyFont="1" applyFill="1" applyBorder="1" applyAlignment="1" applyProtection="1">
      <alignment horizontal="center" vertical="center" wrapText="1"/>
      <protection locked="0"/>
    </xf>
    <xf numFmtId="0" fontId="20" fillId="4" borderId="0" xfId="9" applyFont="1" applyFill="1" applyAlignment="1">
      <alignment vertical="center"/>
    </xf>
    <xf numFmtId="0" fontId="26" fillId="13" borderId="24" xfId="7" applyFont="1" applyFill="1" applyBorder="1" applyAlignment="1">
      <alignment horizontal="center" vertical="center" wrapText="1"/>
    </xf>
    <xf numFmtId="0" fontId="21" fillId="0" borderId="25" xfId="7" applyFont="1" applyBorder="1"/>
    <xf numFmtId="0" fontId="23" fillId="0" borderId="0" xfId="7" applyFont="1" applyAlignment="1">
      <alignment horizontal="left" wrapText="1"/>
    </xf>
    <xf numFmtId="0" fontId="20" fillId="13" borderId="35" xfId="7" applyFont="1" applyFill="1" applyBorder="1" applyAlignment="1">
      <alignment horizontal="center" vertical="center" wrapText="1"/>
    </xf>
    <xf numFmtId="0" fontId="18" fillId="0" borderId="36" xfId="7" applyFont="1" applyBorder="1"/>
    <xf numFmtId="0" fontId="18" fillId="0" borderId="0" xfId="3" applyFont="1" applyAlignment="1" applyProtection="1">
      <alignment horizontal="center" wrapText="1"/>
      <protection locked="0"/>
    </xf>
    <xf numFmtId="0" fontId="18" fillId="0" borderId="0" xfId="3" applyFont="1" applyAlignment="1" applyProtection="1">
      <alignment horizontal="center" vertical="top"/>
      <protection locked="0"/>
    </xf>
    <xf numFmtId="0" fontId="15" fillId="14" borderId="33" xfId="11" applyFont="1" applyFill="1" applyBorder="1" applyAlignment="1">
      <alignment horizontal="center" vertical="center"/>
    </xf>
    <xf numFmtId="0" fontId="23" fillId="19" borderId="0" xfId="6" applyFont="1" applyFill="1" applyAlignment="1">
      <alignment horizontal="left" wrapText="1"/>
    </xf>
    <xf numFmtId="0" fontId="26" fillId="24" borderId="41" xfId="0" applyFont="1" applyFill="1" applyBorder="1" applyAlignment="1">
      <alignment horizontal="center" vertical="center" wrapText="1"/>
    </xf>
    <xf numFmtId="0" fontId="26" fillId="24" borderId="42" xfId="0" applyFont="1" applyFill="1" applyBorder="1" applyAlignment="1">
      <alignment horizontal="center" vertical="center" wrapText="1"/>
    </xf>
    <xf numFmtId="0" fontId="23" fillId="0" borderId="0" xfId="7" applyFont="1" applyAlignment="1">
      <alignment horizontal="center" wrapText="1"/>
    </xf>
    <xf numFmtId="0" fontId="19" fillId="0" borderId="0" xfId="7"/>
    <xf numFmtId="0" fontId="15" fillId="11" borderId="48" xfId="7" applyFont="1" applyFill="1" applyBorder="1" applyAlignment="1">
      <alignment horizontal="center" vertical="center"/>
    </xf>
    <xf numFmtId="0" fontId="19" fillId="0" borderId="13" xfId="7" applyBorder="1"/>
    <xf numFmtId="0" fontId="19" fillId="0" borderId="14" xfId="7" applyBorder="1"/>
    <xf numFmtId="0" fontId="15" fillId="11" borderId="49" xfId="7" applyFont="1" applyFill="1" applyBorder="1" applyAlignment="1">
      <alignment horizontal="center" vertical="center"/>
    </xf>
    <xf numFmtId="0" fontId="19" fillId="0" borderId="16" xfId="7" applyBorder="1"/>
    <xf numFmtId="0" fontId="15" fillId="11" borderId="50" xfId="7" applyFont="1" applyFill="1" applyBorder="1" applyAlignment="1">
      <alignment horizontal="center" vertical="center"/>
    </xf>
    <xf numFmtId="0" fontId="19" fillId="0" borderId="18" xfId="7" applyBorder="1"/>
    <xf numFmtId="0" fontId="19" fillId="0" borderId="19" xfId="7" applyBorder="1"/>
    <xf numFmtId="0" fontId="15" fillId="11" borderId="22" xfId="7" applyFont="1" applyFill="1" applyBorder="1" applyAlignment="1">
      <alignment horizontal="center" vertical="center"/>
    </xf>
    <xf numFmtId="0" fontId="19" fillId="0" borderId="21" xfId="7" applyBorder="1"/>
    <xf numFmtId="0" fontId="23" fillId="0" borderId="0" xfId="7" applyFont="1" applyAlignment="1">
      <alignment horizontal="left" vertical="center" wrapText="1"/>
    </xf>
    <xf numFmtId="0" fontId="15" fillId="11" borderId="48" xfId="7" applyFont="1" applyFill="1" applyBorder="1" applyAlignment="1">
      <alignment horizontal="center" vertical="center" wrapText="1"/>
    </xf>
    <xf numFmtId="0" fontId="15" fillId="11" borderId="49" xfId="7" applyFont="1" applyFill="1" applyBorder="1" applyAlignment="1">
      <alignment horizontal="center" vertical="center" wrapText="1"/>
    </xf>
    <xf numFmtId="0" fontId="19" fillId="0" borderId="6" xfId="7" applyBorder="1"/>
    <xf numFmtId="0" fontId="19" fillId="0" borderId="51" xfId="7" applyBorder="1"/>
    <xf numFmtId="0" fontId="20" fillId="13" borderId="54" xfId="7" applyFont="1" applyFill="1" applyBorder="1" applyAlignment="1">
      <alignment horizontal="center" vertical="center" wrapText="1"/>
    </xf>
    <xf numFmtId="0" fontId="19" fillId="0" borderId="25" xfId="7" applyBorder="1"/>
    <xf numFmtId="0" fontId="21" fillId="0" borderId="0" xfId="7" applyFont="1" applyAlignment="1">
      <alignment vertical="center"/>
    </xf>
    <xf numFmtId="0" fontId="21" fillId="0" borderId="13" xfId="7" applyFont="1" applyBorder="1" applyAlignment="1">
      <alignment vertical="center"/>
    </xf>
    <xf numFmtId="0" fontId="21" fillId="0" borderId="14" xfId="7" applyFont="1" applyBorder="1" applyAlignment="1">
      <alignment vertical="center"/>
    </xf>
    <xf numFmtId="0" fontId="21" fillId="0" borderId="16" xfId="7" applyFont="1" applyBorder="1" applyAlignment="1">
      <alignment vertical="center"/>
    </xf>
    <xf numFmtId="0" fontId="21" fillId="0" borderId="18" xfId="7" applyFont="1" applyBorder="1" applyAlignment="1">
      <alignment vertical="center"/>
    </xf>
    <xf numFmtId="0" fontId="21" fillId="0" borderId="19" xfId="7" applyFont="1" applyBorder="1" applyAlignment="1">
      <alignment vertical="center"/>
    </xf>
    <xf numFmtId="0" fontId="21" fillId="0" borderId="21" xfId="7" applyFont="1" applyBorder="1" applyAlignment="1">
      <alignment vertical="center"/>
    </xf>
    <xf numFmtId="0" fontId="18" fillId="0" borderId="0" xfId="7" applyFont="1" applyAlignment="1">
      <alignment vertical="center"/>
    </xf>
    <xf numFmtId="0" fontId="18" fillId="0" borderId="25" xfId="7" applyFont="1" applyBorder="1" applyAlignment="1">
      <alignment vertical="center"/>
    </xf>
  </cellXfs>
  <cellStyles count="22">
    <cellStyle name="Hipervínculo" xfId="5" builtinId="8"/>
    <cellStyle name="Millares" xfId="1" builtinId="3"/>
    <cellStyle name="Millares 2" xfId="12" xr:uid="{00000000-0005-0000-0000-000002000000}"/>
    <cellStyle name="Millares 2 2" xfId="4" xr:uid="{00000000-0005-0000-0000-000003000000}"/>
    <cellStyle name="Millares 3" xfId="21" xr:uid="{00000000-0005-0000-0000-000004000000}"/>
    <cellStyle name="Normal" xfId="0" builtinId="0"/>
    <cellStyle name="Normal 2" xfId="7" xr:uid="{00000000-0005-0000-0000-000006000000}"/>
    <cellStyle name="Normal 2 2" xfId="3" xr:uid="{00000000-0005-0000-0000-000007000000}"/>
    <cellStyle name="Normal 2 2 2" xfId="17" xr:uid="{00000000-0005-0000-0000-000008000000}"/>
    <cellStyle name="Normal 2 3" xfId="9" xr:uid="{00000000-0005-0000-0000-000009000000}"/>
    <cellStyle name="Normal 2 4" xfId="16" xr:uid="{00000000-0005-0000-0000-00000A000000}"/>
    <cellStyle name="Normal 3" xfId="6" xr:uid="{00000000-0005-0000-0000-00000B000000}"/>
    <cellStyle name="Normal 3 2 2" xfId="11" xr:uid="{00000000-0005-0000-0000-00000C000000}"/>
    <cellStyle name="Normal 3 3" xfId="8" xr:uid="{00000000-0005-0000-0000-00000D000000}"/>
    <cellStyle name="Normal 4" xfId="18" xr:uid="{00000000-0005-0000-0000-00000E000000}"/>
    <cellStyle name="Normal 6" xfId="10" xr:uid="{00000000-0005-0000-0000-00000F000000}"/>
    <cellStyle name="Normal 7" xfId="15" xr:uid="{00000000-0005-0000-0000-000010000000}"/>
    <cellStyle name="Normal 7 2" xfId="20" xr:uid="{00000000-0005-0000-0000-000011000000}"/>
    <cellStyle name="Normal 8" xfId="13" xr:uid="{00000000-0005-0000-0000-000012000000}"/>
    <cellStyle name="Normal 9" xfId="14" xr:uid="{00000000-0005-0000-0000-000013000000}"/>
    <cellStyle name="Porcentaje" xfId="2" builtinId="5"/>
    <cellStyle name="Porcentaje 2" xfId="19" xr:uid="{00000000-0005-0000-0000-00001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sharedStrings" Target="sharedStrings.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28" Type="http://schemas.openxmlformats.org/officeDocument/2006/relationships/worksheet" Target="worksheets/sheet128.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134" Type="http://schemas.openxmlformats.org/officeDocument/2006/relationships/worksheet" Target="worksheets/sheet134.xml"/><Relationship Id="rId139" Type="http://schemas.openxmlformats.org/officeDocument/2006/relationships/calcChain" Target="calcChain.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worksheet" Target="worksheets/sheet129.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worksheet" Target="worksheets/sheet130.xml"/><Relationship Id="rId135" Type="http://schemas.openxmlformats.org/officeDocument/2006/relationships/worksheet" Target="worksheets/sheet135.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theme" Target="theme/theme1.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4</xdr:col>
      <xdr:colOff>446227</xdr:colOff>
      <xdr:row>33</xdr:row>
      <xdr:rowOff>29260</xdr:rowOff>
    </xdr:from>
    <xdr:to>
      <xdr:col>5</xdr:col>
      <xdr:colOff>775411</xdr:colOff>
      <xdr:row>34</xdr:row>
      <xdr:rowOff>65837</xdr:rowOff>
    </xdr:to>
    <xdr:sp macro="" textlink="">
      <xdr:nvSpPr>
        <xdr:cNvPr id="2" name="CuadroTexto 1">
          <a:extLst>
            <a:ext uri="{FF2B5EF4-FFF2-40B4-BE49-F238E27FC236}">
              <a16:creationId xmlns:a16="http://schemas.microsoft.com/office/drawing/2014/main" id="{F41D902A-B3DE-2B7C-11E5-BAB7B91D0A71}"/>
            </a:ext>
          </a:extLst>
        </xdr:cNvPr>
        <xdr:cNvSpPr txBox="1"/>
      </xdr:nvSpPr>
      <xdr:spPr>
        <a:xfrm>
          <a:off x="7218502" y="4744135"/>
          <a:ext cx="1691259" cy="17945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800" b="1">
              <a:solidFill>
                <a:srgbClr val="002060"/>
              </a:solidFill>
              <a:latin typeface="Aptos" panose="020B0004020202020204" pitchFamily="34" charset="0"/>
            </a:rPr>
            <a:t>SIN INFORMACIÓN QUE REVELAR</a:t>
          </a:r>
        </a:p>
      </xdr:txBody>
    </xdr:sp>
    <xdr:clientData/>
  </xdr:twoCellAnchor>
  <xdr:twoCellAnchor>
    <xdr:from>
      <xdr:col>1</xdr:col>
      <xdr:colOff>3458870</xdr:colOff>
      <xdr:row>19</xdr:row>
      <xdr:rowOff>130454</xdr:rowOff>
    </xdr:from>
    <xdr:to>
      <xdr:col>2</xdr:col>
      <xdr:colOff>510845</xdr:colOff>
      <xdr:row>21</xdr:row>
      <xdr:rowOff>13411</xdr:rowOff>
    </xdr:to>
    <xdr:sp macro="" textlink="">
      <xdr:nvSpPr>
        <xdr:cNvPr id="3" name="CuadroTexto 2">
          <a:extLst>
            <a:ext uri="{FF2B5EF4-FFF2-40B4-BE49-F238E27FC236}">
              <a16:creationId xmlns:a16="http://schemas.microsoft.com/office/drawing/2014/main" id="{0A2FF295-F38E-4745-AA13-375991CB5A6F}"/>
            </a:ext>
          </a:extLst>
        </xdr:cNvPr>
        <xdr:cNvSpPr txBox="1"/>
      </xdr:nvSpPr>
      <xdr:spPr>
        <a:xfrm>
          <a:off x="4125620" y="2845079"/>
          <a:ext cx="1357275" cy="16870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800" b="1">
              <a:solidFill>
                <a:srgbClr val="002060"/>
              </a:solidFill>
              <a:latin typeface="Aptos" panose="020B0004020202020204" pitchFamily="34" charset="0"/>
            </a:rPr>
            <a:t>SIN INFORMACIÓN QUE REVELAR</a:t>
          </a:r>
        </a:p>
      </xdr:txBody>
    </xdr:sp>
    <xdr:clientData/>
  </xdr:twoCellAnchor>
  <xdr:twoCellAnchor>
    <xdr:from>
      <xdr:col>3</xdr:col>
      <xdr:colOff>1075334</xdr:colOff>
      <xdr:row>41</xdr:row>
      <xdr:rowOff>0</xdr:rowOff>
    </xdr:from>
    <xdr:to>
      <xdr:col>4</xdr:col>
      <xdr:colOff>1419149</xdr:colOff>
      <xdr:row>42</xdr:row>
      <xdr:rowOff>21946</xdr:rowOff>
    </xdr:to>
    <xdr:sp macro="" textlink="">
      <xdr:nvSpPr>
        <xdr:cNvPr id="4" name="CuadroTexto 3">
          <a:extLst>
            <a:ext uri="{FF2B5EF4-FFF2-40B4-BE49-F238E27FC236}">
              <a16:creationId xmlns:a16="http://schemas.microsoft.com/office/drawing/2014/main" id="{FF903A8F-FBB9-4789-9A7F-90D190D8CFBD}"/>
            </a:ext>
          </a:extLst>
        </xdr:cNvPr>
        <xdr:cNvSpPr txBox="1"/>
      </xdr:nvSpPr>
      <xdr:spPr>
        <a:xfrm>
          <a:off x="6771284" y="5857875"/>
          <a:ext cx="1362990" cy="1648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800" b="1">
              <a:solidFill>
                <a:srgbClr val="002060"/>
              </a:solidFill>
              <a:latin typeface="Aptos" panose="020B0004020202020204" pitchFamily="34" charset="0"/>
            </a:rPr>
            <a:t>SIN INFORMACIÓN QUE REVELAR</a:t>
          </a:r>
        </a:p>
      </xdr:txBody>
    </xdr:sp>
    <xdr:clientData/>
  </xdr:twoCellAnchor>
  <xdr:twoCellAnchor>
    <xdr:from>
      <xdr:col>3</xdr:col>
      <xdr:colOff>1397202</xdr:colOff>
      <xdr:row>45</xdr:row>
      <xdr:rowOff>0</xdr:rowOff>
    </xdr:from>
    <xdr:to>
      <xdr:col>5</xdr:col>
      <xdr:colOff>373074</xdr:colOff>
      <xdr:row>46</xdr:row>
      <xdr:rowOff>51207</xdr:rowOff>
    </xdr:to>
    <xdr:sp macro="" textlink="">
      <xdr:nvSpPr>
        <xdr:cNvPr id="5" name="CuadroTexto 4">
          <a:extLst>
            <a:ext uri="{FF2B5EF4-FFF2-40B4-BE49-F238E27FC236}">
              <a16:creationId xmlns:a16="http://schemas.microsoft.com/office/drawing/2014/main" id="{EC299BA0-DADA-472B-A4AC-3CEFEC1A514C}"/>
            </a:ext>
          </a:extLst>
        </xdr:cNvPr>
        <xdr:cNvSpPr txBox="1"/>
      </xdr:nvSpPr>
      <xdr:spPr>
        <a:xfrm>
          <a:off x="6769302" y="6429375"/>
          <a:ext cx="1738122" cy="1940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800" b="1">
              <a:solidFill>
                <a:srgbClr val="002060"/>
              </a:solidFill>
              <a:latin typeface="Aptos" panose="020B0004020202020204" pitchFamily="34" charset="0"/>
            </a:rPr>
            <a:t>SIN INFORMACIÓN QUE REVELAR</a:t>
          </a:r>
        </a:p>
      </xdr:txBody>
    </xdr:sp>
    <xdr:clientData/>
  </xdr:twoCellAnchor>
  <xdr:twoCellAnchor>
    <xdr:from>
      <xdr:col>4</xdr:col>
      <xdr:colOff>0</xdr:colOff>
      <xdr:row>50</xdr:row>
      <xdr:rowOff>0</xdr:rowOff>
    </xdr:from>
    <xdr:to>
      <xdr:col>5</xdr:col>
      <xdr:colOff>292608</xdr:colOff>
      <xdr:row>51</xdr:row>
      <xdr:rowOff>7316</xdr:rowOff>
    </xdr:to>
    <xdr:sp macro="" textlink="">
      <xdr:nvSpPr>
        <xdr:cNvPr id="6" name="CuadroTexto 5">
          <a:extLst>
            <a:ext uri="{FF2B5EF4-FFF2-40B4-BE49-F238E27FC236}">
              <a16:creationId xmlns:a16="http://schemas.microsoft.com/office/drawing/2014/main" id="{98094B63-91C1-4D8A-9901-489397E5C3BD}"/>
            </a:ext>
          </a:extLst>
        </xdr:cNvPr>
        <xdr:cNvSpPr txBox="1"/>
      </xdr:nvSpPr>
      <xdr:spPr>
        <a:xfrm>
          <a:off x="6772275" y="7143750"/>
          <a:ext cx="1654683" cy="15019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800" b="1">
              <a:solidFill>
                <a:srgbClr val="002060"/>
              </a:solidFill>
              <a:latin typeface="Aptos" panose="020B0004020202020204" pitchFamily="34" charset="0"/>
            </a:rPr>
            <a:t>SIN INFORMACIÓN QUE REVELAR</a:t>
          </a:r>
        </a:p>
      </xdr:txBody>
    </xdr:sp>
    <xdr:clientData/>
  </xdr:twoCellAnchor>
  <xdr:twoCellAnchor>
    <xdr:from>
      <xdr:col>4</xdr:col>
      <xdr:colOff>0</xdr:colOff>
      <xdr:row>91</xdr:row>
      <xdr:rowOff>131673</xdr:rowOff>
    </xdr:from>
    <xdr:to>
      <xdr:col>5</xdr:col>
      <xdr:colOff>380390</xdr:colOff>
      <xdr:row>93</xdr:row>
      <xdr:rowOff>43890</xdr:rowOff>
    </xdr:to>
    <xdr:sp macro="" textlink="">
      <xdr:nvSpPr>
        <xdr:cNvPr id="7" name="CuadroTexto 6">
          <a:extLst>
            <a:ext uri="{FF2B5EF4-FFF2-40B4-BE49-F238E27FC236}">
              <a16:creationId xmlns:a16="http://schemas.microsoft.com/office/drawing/2014/main" id="{25640EEC-EB04-455B-AE8E-0D220CC42BD8}"/>
            </a:ext>
          </a:extLst>
        </xdr:cNvPr>
        <xdr:cNvSpPr txBox="1"/>
      </xdr:nvSpPr>
      <xdr:spPr>
        <a:xfrm>
          <a:off x="6772275" y="13133298"/>
          <a:ext cx="1742465" cy="19796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800" b="1">
              <a:solidFill>
                <a:srgbClr val="002060"/>
              </a:solidFill>
              <a:latin typeface="Aptos" panose="020B0004020202020204" pitchFamily="34" charset="0"/>
            </a:rPr>
            <a:t>SIN INFORMACIÓN QUE REVELAR</a:t>
          </a:r>
        </a:p>
      </xdr:txBody>
    </xdr:sp>
    <xdr:clientData/>
  </xdr:twoCellAnchor>
  <xdr:twoCellAnchor>
    <xdr:from>
      <xdr:col>3</xdr:col>
      <xdr:colOff>1397202</xdr:colOff>
      <xdr:row>99</xdr:row>
      <xdr:rowOff>0</xdr:rowOff>
    </xdr:from>
    <xdr:to>
      <xdr:col>5</xdr:col>
      <xdr:colOff>321868</xdr:colOff>
      <xdr:row>100</xdr:row>
      <xdr:rowOff>14630</xdr:rowOff>
    </xdr:to>
    <xdr:sp macro="" textlink="">
      <xdr:nvSpPr>
        <xdr:cNvPr id="8" name="CuadroTexto 7">
          <a:extLst>
            <a:ext uri="{FF2B5EF4-FFF2-40B4-BE49-F238E27FC236}">
              <a16:creationId xmlns:a16="http://schemas.microsoft.com/office/drawing/2014/main" id="{921EF2B1-79CE-4BD6-8639-A2B9CF29D95A}"/>
            </a:ext>
          </a:extLst>
        </xdr:cNvPr>
        <xdr:cNvSpPr txBox="1"/>
      </xdr:nvSpPr>
      <xdr:spPr>
        <a:xfrm>
          <a:off x="6769302" y="14144625"/>
          <a:ext cx="1686916" cy="1575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800" b="1">
              <a:solidFill>
                <a:srgbClr val="002060"/>
              </a:solidFill>
              <a:latin typeface="Aptos" panose="020B0004020202020204" pitchFamily="34" charset="0"/>
            </a:rPr>
            <a:t>SIN INFORMACIÓN QUE REVELAR</a:t>
          </a:r>
        </a:p>
      </xdr:txBody>
    </xdr:sp>
    <xdr:clientData/>
  </xdr:twoCellAnchor>
  <xdr:twoCellAnchor>
    <xdr:from>
      <xdr:col>4</xdr:col>
      <xdr:colOff>0</xdr:colOff>
      <xdr:row>128</xdr:row>
      <xdr:rowOff>0</xdr:rowOff>
    </xdr:from>
    <xdr:to>
      <xdr:col>4</xdr:col>
      <xdr:colOff>1777594</xdr:colOff>
      <xdr:row>129</xdr:row>
      <xdr:rowOff>14631</xdr:rowOff>
    </xdr:to>
    <xdr:sp macro="" textlink="">
      <xdr:nvSpPr>
        <xdr:cNvPr id="9" name="CuadroTexto 8">
          <a:extLst>
            <a:ext uri="{FF2B5EF4-FFF2-40B4-BE49-F238E27FC236}">
              <a16:creationId xmlns:a16="http://schemas.microsoft.com/office/drawing/2014/main" id="{53DDC412-C5AD-4753-B4F5-4B2CCB4F81E9}"/>
            </a:ext>
          </a:extLst>
        </xdr:cNvPr>
        <xdr:cNvSpPr txBox="1"/>
      </xdr:nvSpPr>
      <xdr:spPr>
        <a:xfrm>
          <a:off x="6772275" y="18288000"/>
          <a:ext cx="1358494" cy="1575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800" b="1">
              <a:solidFill>
                <a:srgbClr val="002060"/>
              </a:solidFill>
              <a:latin typeface="Aptos" panose="020B0004020202020204" pitchFamily="34" charset="0"/>
            </a:rPr>
            <a:t>SIN INFORMACIÓN QUE REVELAR</a:t>
          </a:r>
        </a:p>
      </xdr:txBody>
    </xdr:sp>
    <xdr:clientData/>
  </xdr:twoCellAnchor>
  <xdr:twoCellAnchor>
    <xdr:from>
      <xdr:col>4</xdr:col>
      <xdr:colOff>0</xdr:colOff>
      <xdr:row>145</xdr:row>
      <xdr:rowOff>0</xdr:rowOff>
    </xdr:from>
    <xdr:to>
      <xdr:col>4</xdr:col>
      <xdr:colOff>1777594</xdr:colOff>
      <xdr:row>146</xdr:row>
      <xdr:rowOff>14631</xdr:rowOff>
    </xdr:to>
    <xdr:sp macro="" textlink="">
      <xdr:nvSpPr>
        <xdr:cNvPr id="10" name="CuadroTexto 9">
          <a:extLst>
            <a:ext uri="{FF2B5EF4-FFF2-40B4-BE49-F238E27FC236}">
              <a16:creationId xmlns:a16="http://schemas.microsoft.com/office/drawing/2014/main" id="{C476AFA4-95B9-4A6B-B92B-E777D66CE97D}"/>
            </a:ext>
          </a:extLst>
        </xdr:cNvPr>
        <xdr:cNvSpPr txBox="1"/>
      </xdr:nvSpPr>
      <xdr:spPr>
        <a:xfrm>
          <a:off x="6772275" y="20716875"/>
          <a:ext cx="1358494" cy="1575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800" b="1">
              <a:solidFill>
                <a:srgbClr val="002060"/>
              </a:solidFill>
              <a:latin typeface="Aptos" panose="020B0004020202020204" pitchFamily="34" charset="0"/>
            </a:rPr>
            <a:t>SIN INFORMACIÓN QUE REVELAR</a:t>
          </a:r>
        </a:p>
      </xdr:txBody>
    </xdr:sp>
    <xdr:clientData/>
  </xdr:twoCellAnchor>
  <xdr:twoCellAnchor>
    <xdr:from>
      <xdr:col>4</xdr:col>
      <xdr:colOff>0</xdr:colOff>
      <xdr:row>167</xdr:row>
      <xdr:rowOff>0</xdr:rowOff>
    </xdr:from>
    <xdr:to>
      <xdr:col>4</xdr:col>
      <xdr:colOff>1777594</xdr:colOff>
      <xdr:row>168</xdr:row>
      <xdr:rowOff>14630</xdr:rowOff>
    </xdr:to>
    <xdr:sp macro="" textlink="">
      <xdr:nvSpPr>
        <xdr:cNvPr id="11" name="CuadroTexto 10">
          <a:extLst>
            <a:ext uri="{FF2B5EF4-FFF2-40B4-BE49-F238E27FC236}">
              <a16:creationId xmlns:a16="http://schemas.microsoft.com/office/drawing/2014/main" id="{5792C02C-8137-49E4-8D1B-FB474885A916}"/>
            </a:ext>
          </a:extLst>
        </xdr:cNvPr>
        <xdr:cNvSpPr txBox="1"/>
      </xdr:nvSpPr>
      <xdr:spPr>
        <a:xfrm>
          <a:off x="6772275" y="23860125"/>
          <a:ext cx="1358494" cy="1575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800" b="1">
              <a:solidFill>
                <a:srgbClr val="002060"/>
              </a:solidFill>
              <a:latin typeface="Aptos" panose="020B0004020202020204" pitchFamily="34" charset="0"/>
            </a:rPr>
            <a:t>SIN INFORMACIÓN QUE REVELAR</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0</xdr:col>
      <xdr:colOff>606729</xdr:colOff>
      <xdr:row>4</xdr:row>
      <xdr:rowOff>19051</xdr:rowOff>
    </xdr:to>
    <xdr:pic>
      <xdr:nvPicPr>
        <xdr:cNvPr id="2" name="1 Imagen">
          <a:extLst>
            <a:ext uri="{FF2B5EF4-FFF2-40B4-BE49-F238E27FC236}">
              <a16:creationId xmlns:a16="http://schemas.microsoft.com/office/drawing/2014/main" id="{00000000-0008-0000-78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
          <a:ext cx="606729" cy="5905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9</xdr:row>
      <xdr:rowOff>0</xdr:rowOff>
    </xdr:from>
    <xdr:to>
      <xdr:col>4</xdr:col>
      <xdr:colOff>541325</xdr:colOff>
      <xdr:row>10</xdr:row>
      <xdr:rowOff>14630</xdr:rowOff>
    </xdr:to>
    <xdr:sp macro="" textlink="">
      <xdr:nvSpPr>
        <xdr:cNvPr id="2" name="CuadroTexto 1">
          <a:extLst>
            <a:ext uri="{FF2B5EF4-FFF2-40B4-BE49-F238E27FC236}">
              <a16:creationId xmlns:a16="http://schemas.microsoft.com/office/drawing/2014/main" id="{673704A0-A6E7-47EE-960C-0A42AB682A90}"/>
            </a:ext>
          </a:extLst>
        </xdr:cNvPr>
        <xdr:cNvSpPr txBox="1"/>
      </xdr:nvSpPr>
      <xdr:spPr>
        <a:xfrm>
          <a:off x="5400675" y="1285875"/>
          <a:ext cx="1665275" cy="1575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800" b="1">
              <a:solidFill>
                <a:srgbClr val="002060"/>
              </a:solidFill>
              <a:latin typeface="Aptos" panose="020B0004020202020204" pitchFamily="34" charset="0"/>
            </a:rPr>
            <a:t>SIN INFORMACIÓN QUE REVELAR</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775411</xdr:colOff>
      <xdr:row>16</xdr:row>
      <xdr:rowOff>95098</xdr:rowOff>
    </xdr:from>
    <xdr:to>
      <xdr:col>8</xdr:col>
      <xdr:colOff>519379</xdr:colOff>
      <xdr:row>17</xdr:row>
      <xdr:rowOff>109728</xdr:rowOff>
    </xdr:to>
    <xdr:sp macro="" textlink="">
      <xdr:nvSpPr>
        <xdr:cNvPr id="2" name="CuadroTexto 1">
          <a:extLst>
            <a:ext uri="{FF2B5EF4-FFF2-40B4-BE49-F238E27FC236}">
              <a16:creationId xmlns:a16="http://schemas.microsoft.com/office/drawing/2014/main" id="{EA9B69DD-E0C8-4AAF-9C55-7855FB933EE1}"/>
            </a:ext>
          </a:extLst>
        </xdr:cNvPr>
        <xdr:cNvSpPr txBox="1"/>
      </xdr:nvSpPr>
      <xdr:spPr>
        <a:xfrm>
          <a:off x="9633661" y="2552548"/>
          <a:ext cx="1610868" cy="1575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800" b="1">
              <a:solidFill>
                <a:srgbClr val="002060"/>
              </a:solidFill>
              <a:latin typeface="Aptos" panose="020B0004020202020204" pitchFamily="34" charset="0"/>
            </a:rPr>
            <a:t>SIN INFORMACIÓN QUE REVELAR</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0</xdr:col>
      <xdr:colOff>571501</xdr:colOff>
      <xdr:row>3</xdr:row>
      <xdr:rowOff>127636</xdr:rowOff>
    </xdr:to>
    <xdr:pic>
      <xdr:nvPicPr>
        <xdr:cNvPr id="2" name="1 Imagen">
          <a:extLst>
            <a:ext uri="{FF2B5EF4-FFF2-40B4-BE49-F238E27FC236}">
              <a16:creationId xmlns:a16="http://schemas.microsoft.com/office/drawing/2014/main" id="{00000000-0008-0000-7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1"/>
          <a:ext cx="571500" cy="55626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xdr:colOff>
      <xdr:row>3</xdr:row>
      <xdr:rowOff>123825</xdr:rowOff>
    </xdr:to>
    <xdr:pic>
      <xdr:nvPicPr>
        <xdr:cNvPr id="2" name="1 Imagen">
          <a:extLst>
            <a:ext uri="{FF2B5EF4-FFF2-40B4-BE49-F238E27FC236}">
              <a16:creationId xmlns:a16="http://schemas.microsoft.com/office/drawing/2014/main" id="{00000000-0008-0000-7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14375" cy="6953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0</xdr:col>
      <xdr:colOff>628651</xdr:colOff>
      <xdr:row>4</xdr:row>
      <xdr:rowOff>40387</xdr:rowOff>
    </xdr:to>
    <xdr:pic>
      <xdr:nvPicPr>
        <xdr:cNvPr id="2" name="1 Imagen">
          <a:extLst>
            <a:ext uri="{FF2B5EF4-FFF2-40B4-BE49-F238E27FC236}">
              <a16:creationId xmlns:a16="http://schemas.microsoft.com/office/drawing/2014/main" id="{00000000-0008-0000-7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1"/>
          <a:ext cx="628650" cy="61188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0</xdr:col>
      <xdr:colOff>609601</xdr:colOff>
      <xdr:row>4</xdr:row>
      <xdr:rowOff>21845</xdr:rowOff>
    </xdr:to>
    <xdr:pic>
      <xdr:nvPicPr>
        <xdr:cNvPr id="2" name="1 Imagen">
          <a:extLst>
            <a:ext uri="{FF2B5EF4-FFF2-40B4-BE49-F238E27FC236}">
              <a16:creationId xmlns:a16="http://schemas.microsoft.com/office/drawing/2014/main" id="{00000000-0008-0000-7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1"/>
          <a:ext cx="609600" cy="59334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xdr:col>
      <xdr:colOff>285751</xdr:colOff>
      <xdr:row>4</xdr:row>
      <xdr:rowOff>40895</xdr:rowOff>
    </xdr:to>
    <xdr:pic>
      <xdr:nvPicPr>
        <xdr:cNvPr id="2" name="1 Imagen">
          <a:extLst>
            <a:ext uri="{FF2B5EF4-FFF2-40B4-BE49-F238E27FC236}">
              <a16:creationId xmlns:a16="http://schemas.microsoft.com/office/drawing/2014/main" id="{00000000-0008-0000-7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1"/>
          <a:ext cx="609600" cy="59334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352425</xdr:colOff>
      <xdr:row>5</xdr:row>
      <xdr:rowOff>0</xdr:rowOff>
    </xdr:to>
    <xdr:pic>
      <xdr:nvPicPr>
        <xdr:cNvPr id="2" name="1 Imagen">
          <a:extLst>
            <a:ext uri="{FF2B5EF4-FFF2-40B4-BE49-F238E27FC236}">
              <a16:creationId xmlns:a16="http://schemas.microsoft.com/office/drawing/2014/main" id="{00000000-0008-0000-7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14375" cy="6953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5.bin"/></Relationships>
</file>

<file path=xl/worksheets/_rels/sheet1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6.bin"/></Relationships>
</file>

<file path=xl/worksheets/_rels/sheet11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7.bin"/></Relationships>
</file>

<file path=xl/worksheets/_rels/sheet11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8.bin"/></Relationships>
</file>

<file path=xl/worksheets/_rels/sheet11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0.bin"/></Relationships>
</file>

<file path=xl/worksheets/_rels/sheet12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1.bin"/></Relationships>
</file>

<file path=xl/worksheets/_rels/sheet122.xml.rels><?xml version="1.0" encoding="UTF-8" standalone="yes"?>
<Relationships xmlns="http://schemas.openxmlformats.org/package/2006/relationships"><Relationship Id="rId1" Type="http://schemas.openxmlformats.org/officeDocument/2006/relationships/printerSettings" Target="../printerSettings/printerSettings122.bin"/></Relationships>
</file>

<file path=xl/worksheets/_rels/sheet123.xml.rels><?xml version="1.0" encoding="UTF-8" standalone="yes"?>
<Relationships xmlns="http://schemas.openxmlformats.org/package/2006/relationships"><Relationship Id="rId1" Type="http://schemas.openxmlformats.org/officeDocument/2006/relationships/printerSettings" Target="../printerSettings/printerSettings123.bin"/></Relationships>
</file>

<file path=xl/worksheets/_rels/sheet124.xml.rels><?xml version="1.0" encoding="UTF-8" standalone="yes"?>
<Relationships xmlns="http://schemas.openxmlformats.org/package/2006/relationships"><Relationship Id="rId1" Type="http://schemas.openxmlformats.org/officeDocument/2006/relationships/printerSettings" Target="../printerSettings/printerSettings124.bin"/></Relationships>
</file>

<file path=xl/worksheets/_rels/sheet125.xml.rels><?xml version="1.0" encoding="UTF-8" standalone="yes"?>
<Relationships xmlns="http://schemas.openxmlformats.org/package/2006/relationships"><Relationship Id="rId1" Type="http://schemas.openxmlformats.org/officeDocument/2006/relationships/printerSettings" Target="../printerSettings/printerSettings125.bin"/></Relationships>
</file>

<file path=xl/worksheets/_rels/sheet126.xml.rels><?xml version="1.0" encoding="UTF-8" standalone="yes"?>
<Relationships xmlns="http://schemas.openxmlformats.org/package/2006/relationships"><Relationship Id="rId1" Type="http://schemas.openxmlformats.org/officeDocument/2006/relationships/printerSettings" Target="../printerSettings/printerSettings126.bin"/></Relationships>
</file>

<file path=xl/worksheets/_rels/sheet127.xml.rels><?xml version="1.0" encoding="UTF-8" standalone="yes"?>
<Relationships xmlns="http://schemas.openxmlformats.org/package/2006/relationships"><Relationship Id="rId1" Type="http://schemas.openxmlformats.org/officeDocument/2006/relationships/printerSettings" Target="../printerSettings/printerSettings127.bin"/></Relationships>
</file>

<file path=xl/worksheets/_rels/sheet128.xml.rels><?xml version="1.0" encoding="UTF-8" standalone="yes"?>
<Relationships xmlns="http://schemas.openxmlformats.org/package/2006/relationships"><Relationship Id="rId1" Type="http://schemas.openxmlformats.org/officeDocument/2006/relationships/printerSettings" Target="../printerSettings/printerSettings128.bin"/></Relationships>
</file>

<file path=xl/worksheets/_rels/sheet129.xml.rels><?xml version="1.0" encoding="UTF-8" standalone="yes"?>
<Relationships xmlns="http://schemas.openxmlformats.org/package/2006/relationships"><Relationship Id="rId1" Type="http://schemas.openxmlformats.org/officeDocument/2006/relationships/printerSettings" Target="../printerSettings/printerSettings12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30.xml.rels><?xml version="1.0" encoding="UTF-8" standalone="yes"?>
<Relationships xmlns="http://schemas.openxmlformats.org/package/2006/relationships"><Relationship Id="rId1" Type="http://schemas.openxmlformats.org/officeDocument/2006/relationships/printerSettings" Target="../printerSettings/printerSettings130.bin"/></Relationships>
</file>

<file path=xl/worksheets/_rels/sheet131.xml.rels><?xml version="1.0" encoding="UTF-8" standalone="yes"?>
<Relationships xmlns="http://schemas.openxmlformats.org/package/2006/relationships"><Relationship Id="rId1" Type="http://schemas.openxmlformats.org/officeDocument/2006/relationships/printerSettings" Target="../printerSettings/printerSettings131.bin"/></Relationships>
</file>

<file path=xl/worksheets/_rels/sheet132.xml.rels><?xml version="1.0" encoding="UTF-8" standalone="yes"?>
<Relationships xmlns="http://schemas.openxmlformats.org/package/2006/relationships"><Relationship Id="rId1" Type="http://schemas.openxmlformats.org/officeDocument/2006/relationships/printerSettings" Target="../printerSettings/printerSettings132.bin"/></Relationships>
</file>

<file path=xl/worksheets/_rels/sheet133.xml.rels><?xml version="1.0" encoding="UTF-8" standalone="yes"?>
<Relationships xmlns="http://schemas.openxmlformats.org/package/2006/relationships"><Relationship Id="rId1" Type="http://schemas.openxmlformats.org/officeDocument/2006/relationships/printerSettings" Target="../printerSettings/printerSettings133.bin"/></Relationships>
</file>

<file path=xl/worksheets/_rels/sheet134.xml.rels><?xml version="1.0" encoding="UTF-8" standalone="yes"?>
<Relationships xmlns="http://schemas.openxmlformats.org/package/2006/relationships"><Relationship Id="rId1" Type="http://schemas.openxmlformats.org/officeDocument/2006/relationships/printerSettings" Target="../printerSettings/printerSettings134.bin"/></Relationships>
</file>

<file path=xl/worksheets/_rels/sheet135.xml.rels><?xml version="1.0" encoding="UTF-8" standalone="yes"?>
<Relationships xmlns="http://schemas.openxmlformats.org/package/2006/relationships"><Relationship Id="rId1" Type="http://schemas.openxmlformats.org/officeDocument/2006/relationships/printerSettings" Target="../printerSettings/printerSettings13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21"/>
  <sheetViews>
    <sheetView showGridLines="0" tabSelected="1" view="pageBreakPreview" zoomScale="115" zoomScaleNormal="100" zoomScaleSheetLayoutView="115" workbookViewId="0">
      <selection activeCell="B3" sqref="B3:C3"/>
    </sheetView>
  </sheetViews>
  <sheetFormatPr baseColWidth="10" defaultColWidth="11.44140625" defaultRowHeight="10.199999999999999" x14ac:dyDescent="0.2"/>
  <cols>
    <col min="1" max="1" width="23" style="3" customWidth="1"/>
    <col min="2" max="2" width="25.5546875" style="3" customWidth="1"/>
    <col min="3" max="3" width="23.6640625" style="3" customWidth="1"/>
    <col min="4" max="4" width="11.44140625" style="3"/>
    <col min="5" max="5" width="10.33203125" style="6" bestFit="1" customWidth="1"/>
    <col min="6" max="6" width="10.33203125" style="3" customWidth="1"/>
    <col min="7" max="15" width="11.44140625" style="3"/>
    <col min="16" max="18" width="11.44140625" style="6"/>
    <col min="19" max="16384" width="11.44140625" style="3"/>
  </cols>
  <sheetData>
    <row r="1" spans="1:11" ht="48" customHeight="1" x14ac:dyDescent="0.2">
      <c r="A1" s="494" t="s">
        <v>38</v>
      </c>
      <c r="B1" s="495"/>
      <c r="C1" s="495"/>
      <c r="D1" s="495"/>
      <c r="E1" s="1"/>
      <c r="F1" s="1"/>
      <c r="G1" s="1"/>
      <c r="H1" s="2"/>
      <c r="I1" s="2"/>
      <c r="J1" s="2"/>
      <c r="K1" s="2"/>
    </row>
    <row r="2" spans="1:11" x14ac:dyDescent="0.2">
      <c r="A2" s="4"/>
      <c r="B2" s="5"/>
      <c r="C2" s="5"/>
      <c r="D2" s="5"/>
    </row>
    <row r="3" spans="1:11" s="6" customFormat="1" ht="14.4" x14ac:dyDescent="0.3">
      <c r="A3" s="7" t="s">
        <v>0</v>
      </c>
      <c r="B3" s="496" t="s">
        <v>1</v>
      </c>
      <c r="C3" s="497"/>
      <c r="D3" s="8"/>
      <c r="E3" s="9"/>
      <c r="F3" s="10"/>
      <c r="G3" s="10"/>
      <c r="H3" s="10"/>
      <c r="I3" s="10"/>
    </row>
    <row r="4" spans="1:11" ht="14.4" x14ac:dyDescent="0.3">
      <c r="A4" s="7" t="s">
        <v>2</v>
      </c>
      <c r="B4" s="492" t="s">
        <v>3</v>
      </c>
      <c r="C4" s="493"/>
      <c r="D4" s="8"/>
      <c r="E4" s="9"/>
      <c r="F4" s="9"/>
      <c r="G4" s="9"/>
      <c r="H4" s="10"/>
      <c r="I4" s="10"/>
      <c r="J4" s="6"/>
    </row>
    <row r="5" spans="1:11" ht="14.4" x14ac:dyDescent="0.3">
      <c r="A5" s="7" t="s">
        <v>4</v>
      </c>
      <c r="B5" s="492" t="s">
        <v>5</v>
      </c>
      <c r="C5" s="493"/>
      <c r="D5" s="8"/>
      <c r="E5" s="10"/>
      <c r="F5" s="9"/>
      <c r="G5" s="10"/>
      <c r="H5" s="10"/>
      <c r="I5" s="10"/>
      <c r="J5" s="6"/>
    </row>
    <row r="6" spans="1:11" ht="14.4" x14ac:dyDescent="0.3">
      <c r="A6" s="7" t="s">
        <v>6</v>
      </c>
      <c r="B6" s="492" t="s">
        <v>7</v>
      </c>
      <c r="C6" s="493"/>
      <c r="D6" s="8"/>
      <c r="E6" s="10"/>
      <c r="F6" s="9"/>
      <c r="G6" s="10"/>
      <c r="H6" s="10"/>
      <c r="I6" s="10"/>
      <c r="J6" s="6"/>
    </row>
    <row r="7" spans="1:11" x14ac:dyDescent="0.2">
      <c r="A7" s="7" t="s">
        <v>8</v>
      </c>
      <c r="B7" s="492" t="s">
        <v>9</v>
      </c>
      <c r="C7" s="493"/>
      <c r="D7" s="8"/>
      <c r="F7" s="6"/>
      <c r="G7" s="6"/>
      <c r="H7" s="6"/>
      <c r="I7" s="6"/>
      <c r="J7" s="6"/>
    </row>
    <row r="8" spans="1:11" x14ac:dyDescent="0.2">
      <c r="A8" s="7" t="s">
        <v>10</v>
      </c>
      <c r="B8" s="492" t="s">
        <v>11</v>
      </c>
      <c r="C8" s="493"/>
      <c r="D8" s="8"/>
      <c r="F8" s="6"/>
      <c r="G8" s="6"/>
      <c r="H8" s="6"/>
      <c r="I8" s="6"/>
      <c r="J8" s="6"/>
    </row>
    <row r="9" spans="1:11" x14ac:dyDescent="0.2">
      <c r="A9" s="7" t="s">
        <v>12</v>
      </c>
      <c r="B9" s="492" t="s">
        <v>13</v>
      </c>
      <c r="C9" s="493"/>
      <c r="D9" s="8"/>
      <c r="F9" s="6"/>
      <c r="G9" s="6"/>
      <c r="H9" s="6"/>
    </row>
    <row r="10" spans="1:11" x14ac:dyDescent="0.2">
      <c r="A10" s="7" t="s">
        <v>14</v>
      </c>
      <c r="B10" s="492" t="s">
        <v>15</v>
      </c>
      <c r="C10" s="493"/>
      <c r="D10" s="8"/>
      <c r="F10" s="6"/>
      <c r="G10" s="6"/>
      <c r="H10" s="6"/>
      <c r="I10" s="6"/>
      <c r="J10" s="6"/>
    </row>
    <row r="11" spans="1:11" x14ac:dyDescent="0.2">
      <c r="A11" s="7" t="s">
        <v>16</v>
      </c>
      <c r="B11" s="492" t="s">
        <v>17</v>
      </c>
      <c r="C11" s="493"/>
      <c r="D11" s="8"/>
      <c r="F11" s="6"/>
      <c r="G11" s="6"/>
      <c r="H11" s="6"/>
      <c r="I11" s="6"/>
      <c r="J11" s="6"/>
    </row>
    <row r="12" spans="1:11" x14ac:dyDescent="0.2">
      <c r="A12" s="7" t="s">
        <v>18</v>
      </c>
      <c r="B12" s="492" t="s">
        <v>19</v>
      </c>
      <c r="C12" s="493"/>
      <c r="D12" s="8"/>
      <c r="F12" s="6"/>
      <c r="G12" s="6"/>
      <c r="H12" s="11"/>
      <c r="I12" s="6"/>
      <c r="J12" s="6"/>
    </row>
    <row r="13" spans="1:11" x14ac:dyDescent="0.2">
      <c r="A13" s="7" t="s">
        <v>20</v>
      </c>
      <c r="B13" s="492" t="s">
        <v>21</v>
      </c>
      <c r="C13" s="493"/>
      <c r="D13" s="8"/>
      <c r="F13" s="6"/>
      <c r="G13" s="6"/>
      <c r="H13" s="11"/>
      <c r="I13" s="6"/>
      <c r="J13" s="6"/>
    </row>
    <row r="14" spans="1:11" ht="11.4" x14ac:dyDescent="0.2">
      <c r="A14" s="7" t="s">
        <v>22</v>
      </c>
      <c r="B14" s="492" t="s">
        <v>23</v>
      </c>
      <c r="C14" s="493"/>
      <c r="D14" s="12"/>
      <c r="F14" s="6"/>
      <c r="G14" s="6"/>
      <c r="H14" s="11"/>
      <c r="I14" s="6"/>
      <c r="J14" s="6"/>
    </row>
    <row r="15" spans="1:11" x14ac:dyDescent="0.2">
      <c r="A15" s="7" t="s">
        <v>24</v>
      </c>
      <c r="B15" s="492" t="s">
        <v>25</v>
      </c>
      <c r="C15" s="493"/>
      <c r="D15" s="8"/>
      <c r="F15" s="6"/>
      <c r="G15" s="6"/>
      <c r="I15" s="6"/>
      <c r="J15" s="6"/>
    </row>
    <row r="16" spans="1:11" x14ac:dyDescent="0.2">
      <c r="A16" s="7" t="s">
        <v>26</v>
      </c>
      <c r="B16" s="492" t="s">
        <v>27</v>
      </c>
      <c r="C16" s="493"/>
      <c r="D16" s="8"/>
      <c r="F16" s="6"/>
      <c r="G16" s="6"/>
      <c r="H16" s="11"/>
      <c r="I16" s="6"/>
      <c r="J16" s="6"/>
    </row>
    <row r="17" spans="1:10" x14ac:dyDescent="0.2">
      <c r="A17" s="7" t="s">
        <v>28</v>
      </c>
      <c r="B17" s="492" t="s">
        <v>29</v>
      </c>
      <c r="C17" s="493"/>
      <c r="D17" s="5"/>
      <c r="F17" s="6"/>
      <c r="G17" s="6"/>
      <c r="I17" s="6"/>
      <c r="J17" s="6"/>
    </row>
    <row r="18" spans="1:10" s="6" customFormat="1" x14ac:dyDescent="0.2">
      <c r="A18" s="13" t="s">
        <v>30</v>
      </c>
      <c r="B18" s="492" t="s">
        <v>31</v>
      </c>
      <c r="C18" s="493"/>
      <c r="D18" s="14"/>
      <c r="H18" s="3"/>
    </row>
    <row r="19" spans="1:10" x14ac:dyDescent="0.2">
      <c r="A19" s="7" t="s">
        <v>32</v>
      </c>
      <c r="B19" s="492" t="s">
        <v>33</v>
      </c>
      <c r="C19" s="493"/>
      <c r="D19" s="5"/>
      <c r="F19" s="6"/>
      <c r="G19" s="6"/>
      <c r="I19" s="6"/>
      <c r="J19" s="6"/>
    </row>
    <row r="20" spans="1:10" s="6" customFormat="1" ht="11.4" x14ac:dyDescent="0.2">
      <c r="A20" s="13" t="s">
        <v>34</v>
      </c>
      <c r="B20" s="492" t="s">
        <v>35</v>
      </c>
      <c r="C20" s="493"/>
      <c r="D20" s="12"/>
      <c r="H20" s="11"/>
      <c r="I20" s="11"/>
      <c r="J20" s="11"/>
    </row>
    <row r="21" spans="1:10" x14ac:dyDescent="0.2">
      <c r="A21" s="13" t="s">
        <v>36</v>
      </c>
      <c r="B21" s="492" t="s">
        <v>37</v>
      </c>
      <c r="C21" s="493"/>
    </row>
  </sheetData>
  <mergeCells count="20">
    <mergeCell ref="B13:C13"/>
    <mergeCell ref="A1:D1"/>
    <mergeCell ref="B3:C3"/>
    <mergeCell ref="B4:C4"/>
    <mergeCell ref="B5:C5"/>
    <mergeCell ref="B6:C6"/>
    <mergeCell ref="B7:C7"/>
    <mergeCell ref="B8:C8"/>
    <mergeCell ref="B9:C9"/>
    <mergeCell ref="B10:C10"/>
    <mergeCell ref="B11:C11"/>
    <mergeCell ref="B12:C12"/>
    <mergeCell ref="B20:C20"/>
    <mergeCell ref="B21:C21"/>
    <mergeCell ref="B14:C14"/>
    <mergeCell ref="B15:C15"/>
    <mergeCell ref="B16:C16"/>
    <mergeCell ref="B17:C17"/>
    <mergeCell ref="B18:C18"/>
    <mergeCell ref="B19:C19"/>
  </mergeCells>
  <conditionalFormatting sqref="A3">
    <cfRule type="iconSet" priority="14">
      <iconSet iconSet="3Symbols2">
        <cfvo type="percent" val="0"/>
        <cfvo type="percent" val="33"/>
        <cfvo type="percent" val="67"/>
      </iconSet>
    </cfRule>
  </conditionalFormatting>
  <conditionalFormatting sqref="A7:C7 Q3:Q7 K7:P7 R7:XFD7 E7:H7">
    <cfRule type="iconSet" priority="62">
      <iconSet iconSet="3Symbols2">
        <cfvo type="percent" val="0"/>
        <cfvo type="percent" val="33"/>
        <cfvo type="percent" val="67"/>
      </iconSet>
    </cfRule>
  </conditionalFormatting>
  <conditionalFormatting sqref="A9:C9 E9:XFD9">
    <cfRule type="iconSet" priority="59">
      <iconSet iconSet="3Symbols2">
        <cfvo type="percent" val="0"/>
        <cfvo type="percent" val="33"/>
        <cfvo type="percent" val="67"/>
      </iconSet>
    </cfRule>
  </conditionalFormatting>
  <conditionalFormatting sqref="A21:C21">
    <cfRule type="iconSet" priority="1">
      <iconSet iconSet="3Symbols2">
        <cfvo type="percent" val="0"/>
        <cfvo type="percent" val="33"/>
        <cfvo type="percent" val="67"/>
      </iconSet>
    </cfRule>
  </conditionalFormatting>
  <conditionalFormatting sqref="B3:XFD3">
    <cfRule type="iconSet" priority="77">
      <iconSet iconSet="3Symbols2">
        <cfvo type="percent" val="0"/>
        <cfvo type="percent" val="33"/>
        <cfvo type="percent" val="67"/>
      </iconSet>
    </cfRule>
  </conditionalFormatting>
  <conditionalFormatting sqref="D4">
    <cfRule type="iconSet" priority="13">
      <iconSet iconSet="3Symbols2">
        <cfvo type="percent" val="0"/>
        <cfvo type="percent" val="33"/>
        <cfvo type="percent" val="67"/>
      </iconSet>
    </cfRule>
  </conditionalFormatting>
  <conditionalFormatting sqref="D5">
    <cfRule type="iconSet" priority="83">
      <iconSet iconSet="3Symbols2">
        <cfvo type="percent" val="0"/>
        <cfvo type="percent" val="33"/>
        <cfvo type="percent" val="67"/>
      </iconSet>
    </cfRule>
  </conditionalFormatting>
  <conditionalFormatting sqref="D6">
    <cfRule type="iconSet" priority="12">
      <iconSet iconSet="3Symbols2">
        <cfvo type="percent" val="0"/>
        <cfvo type="percent" val="33"/>
        <cfvo type="percent" val="67"/>
      </iconSet>
    </cfRule>
  </conditionalFormatting>
  <conditionalFormatting sqref="D7">
    <cfRule type="iconSet" priority="11">
      <iconSet iconSet="3Symbols2">
        <cfvo type="percent" val="0"/>
        <cfvo type="percent" val="33"/>
        <cfvo type="percent" val="67"/>
      </iconSet>
    </cfRule>
  </conditionalFormatting>
  <conditionalFormatting sqref="D8">
    <cfRule type="iconSet" priority="10">
      <iconSet iconSet="3Symbols2">
        <cfvo type="percent" val="0"/>
        <cfvo type="percent" val="33"/>
        <cfvo type="percent" val="67"/>
      </iconSet>
    </cfRule>
  </conditionalFormatting>
  <conditionalFormatting sqref="D9">
    <cfRule type="iconSet" priority="9">
      <iconSet iconSet="3Symbols2">
        <cfvo type="percent" val="0"/>
        <cfvo type="percent" val="33"/>
        <cfvo type="percent" val="67"/>
      </iconSet>
    </cfRule>
  </conditionalFormatting>
  <conditionalFormatting sqref="D10">
    <cfRule type="iconSet" priority="8">
      <iconSet iconSet="3Symbols2">
        <cfvo type="percent" val="0"/>
        <cfvo type="percent" val="33"/>
        <cfvo type="percent" val="67"/>
      </iconSet>
    </cfRule>
  </conditionalFormatting>
  <conditionalFormatting sqref="D11">
    <cfRule type="iconSet" priority="7">
      <iconSet iconSet="3Symbols2">
        <cfvo type="percent" val="0"/>
        <cfvo type="percent" val="33"/>
        <cfvo type="percent" val="67"/>
      </iconSet>
    </cfRule>
  </conditionalFormatting>
  <conditionalFormatting sqref="D12">
    <cfRule type="iconSet" priority="6">
      <iconSet iconSet="3Symbols2">
        <cfvo type="percent" val="0"/>
        <cfvo type="percent" val="33"/>
        <cfvo type="percent" val="67"/>
      </iconSet>
    </cfRule>
  </conditionalFormatting>
  <conditionalFormatting sqref="D13">
    <cfRule type="iconSet" priority="5">
      <iconSet iconSet="3Symbols2">
        <cfvo type="percent" val="0"/>
        <cfvo type="percent" val="33"/>
        <cfvo type="percent" val="67"/>
      </iconSet>
    </cfRule>
  </conditionalFormatting>
  <conditionalFormatting sqref="D14">
    <cfRule type="iconSet" priority="2">
      <iconSet iconSet="3Symbols2">
        <cfvo type="percent" val="0"/>
        <cfvo type="percent" val="33"/>
        <cfvo type="percent" val="67"/>
      </iconSet>
    </cfRule>
  </conditionalFormatting>
  <conditionalFormatting sqref="D15">
    <cfRule type="iconSet" priority="4">
      <iconSet iconSet="3Symbols2">
        <cfvo type="percent" val="0"/>
        <cfvo type="percent" val="33"/>
        <cfvo type="percent" val="67"/>
      </iconSet>
    </cfRule>
  </conditionalFormatting>
  <conditionalFormatting sqref="D16">
    <cfRule type="iconSet" priority="3">
      <iconSet iconSet="3Symbols2">
        <cfvo type="percent" val="0"/>
        <cfvo type="percent" val="33"/>
        <cfvo type="percent" val="67"/>
      </iconSet>
    </cfRule>
  </conditionalFormatting>
  <conditionalFormatting sqref="E2:E1048576">
    <cfRule type="iconSet" priority="79">
      <iconSet iconSet="3Symbols2">
        <cfvo type="percent" val="0"/>
        <cfvo type="percent" val="33"/>
        <cfvo type="percent" val="67"/>
      </iconSet>
    </cfRule>
  </conditionalFormatting>
  <conditionalFormatting sqref="E4">
    <cfRule type="iconSet" priority="75">
      <iconSet iconSet="3Symbols2">
        <cfvo type="percent" val="0"/>
        <cfvo type="percent" val="33"/>
        <cfvo type="percent" val="67"/>
      </iconSet>
    </cfRule>
    <cfRule type="iconSet" priority="76">
      <iconSet iconSet="3Symbols2">
        <cfvo type="percent" val="0"/>
        <cfvo type="percent" val="33"/>
        <cfvo type="percent" val="67"/>
      </iconSet>
    </cfRule>
  </conditionalFormatting>
  <conditionalFormatting sqref="E6">
    <cfRule type="iconSet" priority="68">
      <iconSet iconSet="3Symbols2">
        <cfvo type="percent" val="0"/>
        <cfvo type="percent" val="33"/>
        <cfvo type="percent" val="67"/>
      </iconSet>
    </cfRule>
  </conditionalFormatting>
  <conditionalFormatting sqref="E8:E12">
    <cfRule type="iconSet" priority="67">
      <iconSet iconSet="3Symbols2">
        <cfvo type="percent" val="0"/>
        <cfvo type="percent" val="33"/>
        <cfvo type="percent" val="67"/>
      </iconSet>
    </cfRule>
  </conditionalFormatting>
  <conditionalFormatting sqref="E13">
    <cfRule type="iconSet" priority="66">
      <iconSet iconSet="3Symbols2">
        <cfvo type="percent" val="0"/>
        <cfvo type="percent" val="33"/>
        <cfvo type="percent" val="67"/>
      </iconSet>
    </cfRule>
  </conditionalFormatting>
  <conditionalFormatting sqref="E13:G13 K13:Q13">
    <cfRule type="iconSet" priority="43">
      <iconSet iconSet="3Symbols2">
        <cfvo type="percent" val="0"/>
        <cfvo type="percent" val="33"/>
        <cfvo type="percent" val="67"/>
      </iconSet>
    </cfRule>
  </conditionalFormatting>
  <conditionalFormatting sqref="E3:N3">
    <cfRule type="iconSet" priority="78">
      <iconSet iconSet="3Symbols2">
        <cfvo type="percent" val="0"/>
        <cfvo type="percent" val="33"/>
        <cfvo type="percent" val="67"/>
      </iconSet>
    </cfRule>
  </conditionalFormatting>
  <conditionalFormatting sqref="F4">
    <cfRule type="iconSet" priority="73">
      <iconSet iconSet="3Symbols2">
        <cfvo type="percent" val="0"/>
        <cfvo type="percent" val="33"/>
        <cfvo type="percent" val="67"/>
      </iconSet>
    </cfRule>
    <cfRule type="iconSet" priority="74">
      <iconSet iconSet="3Symbols2">
        <cfvo type="percent" val="0"/>
        <cfvo type="percent" val="33"/>
        <cfvo type="percent" val="67"/>
      </iconSet>
    </cfRule>
  </conditionalFormatting>
  <conditionalFormatting sqref="F5:F6">
    <cfRule type="iconSet" priority="81">
      <iconSet iconSet="3Symbols2">
        <cfvo type="percent" val="0"/>
        <cfvo type="percent" val="33"/>
        <cfvo type="percent" val="67"/>
      </iconSet>
    </cfRule>
  </conditionalFormatting>
  <conditionalFormatting sqref="F7">
    <cfRule type="iconSet" priority="64">
      <iconSet iconSet="3Symbols2">
        <cfvo type="percent" val="0"/>
        <cfvo type="percent" val="33"/>
        <cfvo type="percent" val="67"/>
      </iconSet>
    </cfRule>
    <cfRule type="iconSet" priority="65">
      <iconSet iconSet="3Symbols2">
        <cfvo type="percent" val="0"/>
        <cfvo type="percent" val="33"/>
        <cfvo type="percent" val="67"/>
      </iconSet>
    </cfRule>
  </conditionalFormatting>
  <conditionalFormatting sqref="F10">
    <cfRule type="iconSet" priority="58">
      <iconSet iconSet="3Symbols2">
        <cfvo type="percent" val="0"/>
        <cfvo type="percent" val="33"/>
        <cfvo type="percent" val="67"/>
      </iconSet>
    </cfRule>
  </conditionalFormatting>
  <conditionalFormatting sqref="F12">
    <cfRule type="iconSet" priority="56">
      <iconSet iconSet="3Symbols2">
        <cfvo type="percent" val="0"/>
        <cfvo type="percent" val="33"/>
        <cfvo type="percent" val="67"/>
      </iconSet>
    </cfRule>
  </conditionalFormatting>
  <conditionalFormatting sqref="F13">
    <cfRule type="iconSet" priority="55">
      <iconSet iconSet="3Symbols2">
        <cfvo type="percent" val="0"/>
        <cfvo type="percent" val="33"/>
        <cfvo type="percent" val="67"/>
      </iconSet>
    </cfRule>
  </conditionalFormatting>
  <conditionalFormatting sqref="F17">
    <cfRule type="iconSet" priority="52">
      <iconSet iconSet="3Symbols2">
        <cfvo type="percent" val="0"/>
        <cfvo type="percent" val="33"/>
        <cfvo type="percent" val="67"/>
      </iconSet>
    </cfRule>
  </conditionalFormatting>
  <conditionalFormatting sqref="G4">
    <cfRule type="iconSet" priority="71">
      <iconSet iconSet="3Symbols2">
        <cfvo type="percent" val="0"/>
        <cfvo type="percent" val="33"/>
        <cfvo type="percent" val="67"/>
      </iconSet>
    </cfRule>
    <cfRule type="iconSet" priority="72">
      <iconSet iconSet="3Symbols2">
        <cfvo type="percent" val="0"/>
        <cfvo type="percent" val="33"/>
        <cfvo type="percent" val="67"/>
      </iconSet>
    </cfRule>
  </conditionalFormatting>
  <conditionalFormatting sqref="G10">
    <cfRule type="iconSet" priority="46">
      <iconSet iconSet="3Symbols2">
        <cfvo type="percent" val="0"/>
        <cfvo type="percent" val="33"/>
        <cfvo type="percent" val="67"/>
      </iconSet>
    </cfRule>
    <cfRule type="iconSet" priority="47">
      <iconSet iconSet="3Symbols2">
        <cfvo type="percent" val="0"/>
        <cfvo type="percent" val="33"/>
        <cfvo type="percent" val="67"/>
      </iconSet>
    </cfRule>
  </conditionalFormatting>
  <conditionalFormatting sqref="G12">
    <cfRule type="iconSet" priority="44">
      <iconSet iconSet="3Symbols2">
        <cfvo type="percent" val="0"/>
        <cfvo type="percent" val="33"/>
        <cfvo type="percent" val="67"/>
      </iconSet>
    </cfRule>
    <cfRule type="iconSet" priority="45">
      <iconSet iconSet="3Symbols2">
        <cfvo type="percent" val="0"/>
        <cfvo type="percent" val="33"/>
        <cfvo type="percent" val="67"/>
      </iconSet>
    </cfRule>
  </conditionalFormatting>
  <conditionalFormatting sqref="G17">
    <cfRule type="iconSet" priority="42">
      <iconSet iconSet="3Symbols2">
        <cfvo type="percent" val="0"/>
        <cfvo type="percent" val="33"/>
        <cfvo type="percent" val="67"/>
      </iconSet>
    </cfRule>
  </conditionalFormatting>
  <conditionalFormatting sqref="G5:H5 K5:XFD5 E5 A5:C5">
    <cfRule type="iconSet" priority="80">
      <iconSet iconSet="3Symbols2">
        <cfvo type="percent" val="0"/>
        <cfvo type="percent" val="33"/>
        <cfvo type="percent" val="67"/>
      </iconSet>
    </cfRule>
  </conditionalFormatting>
  <conditionalFormatting sqref="H4">
    <cfRule type="iconSet" priority="69">
      <iconSet iconSet="3Symbols2">
        <cfvo type="percent" val="0"/>
        <cfvo type="percent" val="33"/>
        <cfvo type="percent" val="67"/>
      </iconSet>
    </cfRule>
    <cfRule type="iconSet" priority="70">
      <iconSet iconSet="3Symbols2">
        <cfvo type="percent" val="0"/>
        <cfvo type="percent" val="33"/>
        <cfvo type="percent" val="67"/>
      </iconSet>
    </cfRule>
  </conditionalFormatting>
  <conditionalFormatting sqref="H10">
    <cfRule type="iconSet" priority="41">
      <iconSet iconSet="3Symbols2">
        <cfvo type="percent" val="0"/>
        <cfvo type="percent" val="33"/>
        <cfvo type="percent" val="67"/>
      </iconSet>
    </cfRule>
  </conditionalFormatting>
  <conditionalFormatting sqref="H12:H13">
    <cfRule type="iconSet" priority="39">
      <iconSet iconSet="3Symbols2">
        <cfvo type="percent" val="0"/>
        <cfvo type="percent" val="33"/>
        <cfvo type="percent" val="67"/>
      </iconSet>
    </cfRule>
  </conditionalFormatting>
  <conditionalFormatting sqref="H16">
    <cfRule type="iconSet" priority="38">
      <iconSet iconSet="3Symbols2">
        <cfvo type="percent" val="0"/>
        <cfvo type="percent" val="33"/>
        <cfvo type="percent" val="67"/>
      </iconSet>
    </cfRule>
  </conditionalFormatting>
  <conditionalFormatting sqref="H17:H19">
    <cfRule type="iconSet" priority="84">
      <iconSet iconSet="3Symbols2">
        <cfvo type="percent" val="0"/>
        <cfvo type="percent" val="33"/>
        <cfvo type="percent" val="67"/>
      </iconSet>
    </cfRule>
  </conditionalFormatting>
  <conditionalFormatting sqref="H20">
    <cfRule type="iconSet" priority="18">
      <iconSet iconSet="3Symbols2">
        <cfvo type="percent" val="0"/>
        <cfvo type="percent" val="33"/>
        <cfvo type="percent" val="67"/>
      </iconSet>
    </cfRule>
    <cfRule type="iconSet" priority="19">
      <iconSet iconSet="3Symbols2">
        <cfvo type="percent" val="0"/>
        <cfvo type="percent" val="33"/>
        <cfvo type="percent" val="67"/>
      </iconSet>
    </cfRule>
  </conditionalFormatting>
  <conditionalFormatting sqref="I4:J4">
    <cfRule type="iconSet" priority="36">
      <iconSet iconSet="3Symbols2">
        <cfvo type="percent" val="0"/>
        <cfvo type="percent" val="33"/>
        <cfvo type="percent" val="67"/>
      </iconSet>
    </cfRule>
    <cfRule type="iconSet" priority="37">
      <iconSet iconSet="3Symbols2">
        <cfvo type="percent" val="0"/>
        <cfvo type="percent" val="33"/>
        <cfvo type="percent" val="67"/>
      </iconSet>
    </cfRule>
  </conditionalFormatting>
  <conditionalFormatting sqref="I5:J5">
    <cfRule type="iconSet" priority="82">
      <iconSet iconSet="3Symbols2">
        <cfvo type="percent" val="0"/>
        <cfvo type="percent" val="33"/>
        <cfvo type="percent" val="67"/>
      </iconSet>
    </cfRule>
  </conditionalFormatting>
  <conditionalFormatting sqref="I6:J6">
    <cfRule type="iconSet" priority="34">
      <iconSet iconSet="3Symbols2">
        <cfvo type="percent" val="0"/>
        <cfvo type="percent" val="33"/>
        <cfvo type="percent" val="67"/>
      </iconSet>
    </cfRule>
    <cfRule type="iconSet" priority="35">
      <iconSet iconSet="3Symbols2">
        <cfvo type="percent" val="0"/>
        <cfvo type="percent" val="33"/>
        <cfvo type="percent" val="67"/>
      </iconSet>
    </cfRule>
  </conditionalFormatting>
  <conditionalFormatting sqref="I7:J7">
    <cfRule type="iconSet" priority="32">
      <iconSet iconSet="3Symbols2">
        <cfvo type="percent" val="0"/>
        <cfvo type="percent" val="33"/>
        <cfvo type="percent" val="67"/>
      </iconSet>
    </cfRule>
    <cfRule type="iconSet" priority="33">
      <iconSet iconSet="3Symbols2">
        <cfvo type="percent" val="0"/>
        <cfvo type="percent" val="33"/>
        <cfvo type="percent" val="67"/>
      </iconSet>
    </cfRule>
  </conditionalFormatting>
  <conditionalFormatting sqref="I8:J8">
    <cfRule type="iconSet" priority="30">
      <iconSet iconSet="3Symbols2">
        <cfvo type="percent" val="0"/>
        <cfvo type="percent" val="33"/>
        <cfvo type="percent" val="67"/>
      </iconSet>
    </cfRule>
    <cfRule type="iconSet" priority="31">
      <iconSet iconSet="3Symbols2">
        <cfvo type="percent" val="0"/>
        <cfvo type="percent" val="33"/>
        <cfvo type="percent" val="67"/>
      </iconSet>
    </cfRule>
  </conditionalFormatting>
  <conditionalFormatting sqref="I10:J13">
    <cfRule type="iconSet" priority="28">
      <iconSet iconSet="3Symbols2">
        <cfvo type="percent" val="0"/>
        <cfvo type="percent" val="33"/>
        <cfvo type="percent" val="67"/>
      </iconSet>
    </cfRule>
    <cfRule type="iconSet" priority="29">
      <iconSet iconSet="3Symbols2">
        <cfvo type="percent" val="0"/>
        <cfvo type="percent" val="33"/>
        <cfvo type="percent" val="67"/>
      </iconSet>
    </cfRule>
  </conditionalFormatting>
  <conditionalFormatting sqref="I14:J15">
    <cfRule type="iconSet" priority="26">
      <iconSet iconSet="3Symbols2">
        <cfvo type="percent" val="0"/>
        <cfvo type="percent" val="33"/>
        <cfvo type="percent" val="67"/>
      </iconSet>
    </cfRule>
    <cfRule type="iconSet" priority="27">
      <iconSet iconSet="3Symbols2">
        <cfvo type="percent" val="0"/>
        <cfvo type="percent" val="33"/>
        <cfvo type="percent" val="67"/>
      </iconSet>
    </cfRule>
  </conditionalFormatting>
  <conditionalFormatting sqref="I16:J16">
    <cfRule type="iconSet" priority="24">
      <iconSet iconSet="3Symbols2">
        <cfvo type="percent" val="0"/>
        <cfvo type="percent" val="33"/>
        <cfvo type="percent" val="67"/>
      </iconSet>
    </cfRule>
    <cfRule type="iconSet" priority="25">
      <iconSet iconSet="3Symbols2">
        <cfvo type="percent" val="0"/>
        <cfvo type="percent" val="33"/>
        <cfvo type="percent" val="67"/>
      </iconSet>
    </cfRule>
  </conditionalFormatting>
  <conditionalFormatting sqref="I17:J17">
    <cfRule type="iconSet" priority="22">
      <iconSet iconSet="3Symbols2">
        <cfvo type="percent" val="0"/>
        <cfvo type="percent" val="33"/>
        <cfvo type="percent" val="67"/>
      </iconSet>
    </cfRule>
    <cfRule type="iconSet" priority="23">
      <iconSet iconSet="3Symbols2">
        <cfvo type="percent" val="0"/>
        <cfvo type="percent" val="33"/>
        <cfvo type="percent" val="67"/>
      </iconSet>
    </cfRule>
  </conditionalFormatting>
  <conditionalFormatting sqref="I18:J18">
    <cfRule type="iconSet" priority="20">
      <iconSet iconSet="3Symbols2">
        <cfvo type="percent" val="0"/>
        <cfvo type="percent" val="33"/>
        <cfvo type="percent" val="67"/>
      </iconSet>
    </cfRule>
    <cfRule type="iconSet" priority="21">
      <iconSet iconSet="3Symbols2">
        <cfvo type="percent" val="0"/>
        <cfvo type="percent" val="33"/>
        <cfvo type="percent" val="67"/>
      </iconSet>
    </cfRule>
  </conditionalFormatting>
  <conditionalFormatting sqref="I19:J19">
    <cfRule type="iconSet" priority="15">
      <iconSet iconSet="3Symbols2">
        <cfvo type="percent" val="0"/>
        <cfvo type="percent" val="33"/>
        <cfvo type="percent" val="67"/>
      </iconSet>
    </cfRule>
    <cfRule type="iconSet" priority="16">
      <iconSet iconSet="3Symbols2">
        <cfvo type="percent" val="0"/>
        <cfvo type="percent" val="33"/>
        <cfvo type="percent" val="67"/>
      </iconSet>
    </cfRule>
  </conditionalFormatting>
  <conditionalFormatting sqref="I20:J20">
    <cfRule type="iconSet" priority="17">
      <iconSet iconSet="3Symbols2">
        <cfvo type="percent" val="0"/>
        <cfvo type="percent" val="33"/>
        <cfvo type="percent" val="67"/>
      </iconSet>
    </cfRule>
  </conditionalFormatting>
  <conditionalFormatting sqref="K4:XFD4 A4:C4 E4:H4">
    <cfRule type="iconSet" priority="48">
      <iconSet iconSet="3Symbols2">
        <cfvo type="percent" val="0"/>
        <cfvo type="percent" val="33"/>
        <cfvo type="percent" val="67"/>
      </iconSet>
    </cfRule>
  </conditionalFormatting>
  <conditionalFormatting sqref="K6:XFD6 A6:C6 E6:H6">
    <cfRule type="iconSet" priority="63">
      <iconSet iconSet="3Symbols2">
        <cfvo type="percent" val="0"/>
        <cfvo type="percent" val="33"/>
        <cfvo type="percent" val="67"/>
      </iconSet>
    </cfRule>
  </conditionalFormatting>
  <conditionalFormatting sqref="K8:XFD8 A8:C8 E8:H8">
    <cfRule type="iconSet" priority="61">
      <iconSet iconSet="3Symbols2">
        <cfvo type="percent" val="0"/>
        <cfvo type="percent" val="33"/>
        <cfvo type="percent" val="67"/>
      </iconSet>
    </cfRule>
  </conditionalFormatting>
  <conditionalFormatting sqref="K10:XFD10 A10:C10 E10:H10">
    <cfRule type="iconSet" priority="40">
      <iconSet iconSet="3Symbols2">
        <cfvo type="percent" val="0"/>
        <cfvo type="percent" val="33"/>
        <cfvo type="percent" val="67"/>
      </iconSet>
    </cfRule>
  </conditionalFormatting>
  <conditionalFormatting sqref="K14:XFD14 A14:C14 E14:H14">
    <cfRule type="iconSet" priority="54">
      <iconSet iconSet="3Symbols2">
        <cfvo type="percent" val="0"/>
        <cfvo type="percent" val="33"/>
        <cfvo type="percent" val="67"/>
      </iconSet>
    </cfRule>
  </conditionalFormatting>
  <conditionalFormatting sqref="K16:XFD16 A16:C16 E16:G16">
    <cfRule type="iconSet" priority="53">
      <iconSet iconSet="3Symbols2">
        <cfvo type="percent" val="0"/>
        <cfvo type="percent" val="33"/>
        <cfvo type="percent" val="67"/>
      </iconSet>
    </cfRule>
  </conditionalFormatting>
  <conditionalFormatting sqref="K18:XFD18 A18:H18">
    <cfRule type="iconSet" priority="51">
      <iconSet iconSet="3Symbols2">
        <cfvo type="percent" val="0"/>
        <cfvo type="percent" val="33"/>
        <cfvo type="percent" val="67"/>
      </iconSet>
    </cfRule>
  </conditionalFormatting>
  <conditionalFormatting sqref="K19:XFD19 A19:H19">
    <cfRule type="iconSet" priority="49">
      <iconSet iconSet="3Symbols2">
        <cfvo type="percent" val="0"/>
        <cfvo type="percent" val="33"/>
        <cfvo type="percent" val="67"/>
      </iconSet>
    </cfRule>
  </conditionalFormatting>
  <conditionalFormatting sqref="K20:XFD20 A20:G20">
    <cfRule type="iconSet" priority="50">
      <iconSet iconSet="3Symbols2">
        <cfvo type="percent" val="0"/>
        <cfvo type="percent" val="33"/>
        <cfvo type="percent" val="67"/>
      </iconSet>
    </cfRule>
  </conditionalFormatting>
  <conditionalFormatting sqref="P9:Q9">
    <cfRule type="iconSet" priority="60">
      <iconSet iconSet="3Symbols2">
        <cfvo type="percent" val="0"/>
        <cfvo type="percent" val="33"/>
        <cfvo type="percent" val="67"/>
      </iconSet>
    </cfRule>
  </conditionalFormatting>
  <conditionalFormatting sqref="P10:Q21">
    <cfRule type="iconSet" priority="85">
      <iconSet iconSet="3Symbols2">
        <cfvo type="percent" val="0"/>
        <cfvo type="percent" val="33"/>
        <cfvo type="percent" val="67"/>
      </iconSet>
    </cfRule>
  </conditionalFormatting>
  <conditionalFormatting sqref="P15:Q21 A15:C15 K15:O15 R15:XFD15 E15:H15">
    <cfRule type="iconSet" priority="86">
      <iconSet iconSet="3Symbols2">
        <cfvo type="percent" val="0"/>
        <cfvo type="percent" val="33"/>
        <cfvo type="percent" val="67"/>
      </iconSet>
    </cfRule>
  </conditionalFormatting>
  <conditionalFormatting sqref="R11 F10:F16 E11 G11:H11 K11:O11">
    <cfRule type="iconSet" priority="57">
      <iconSet iconSet="3Symbols2">
        <cfvo type="percent" val="0"/>
        <cfvo type="percent" val="33"/>
        <cfvo type="percent" val="67"/>
      </iconSet>
    </cfRule>
  </conditionalFormatting>
  <pageMargins left="0.7" right="0.7" top="0.75" bottom="0.75" header="0.3" footer="0.3"/>
  <pageSetup paperSize="9"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214"/>
  <sheetViews>
    <sheetView view="pageBreakPreview" topLeftCell="A185" zoomScale="60" zoomScaleNormal="100" workbookViewId="0">
      <selection activeCell="A215" sqref="A215"/>
    </sheetView>
  </sheetViews>
  <sheetFormatPr baseColWidth="10" defaultColWidth="14.44140625" defaultRowHeight="14.4" x14ac:dyDescent="0.3"/>
  <cols>
    <col min="1" max="1" width="10" style="29" customWidth="1"/>
    <col min="2" max="2" width="72.88671875" style="29" customWidth="1"/>
    <col min="3" max="3" width="15.88671875" style="29" customWidth="1"/>
    <col min="4" max="4" width="11.109375" style="29" customWidth="1"/>
    <col min="5" max="5" width="14" style="29" customWidth="1"/>
    <col min="6" max="26" width="9.109375" style="29" customWidth="1"/>
    <col min="27" max="16384" width="14.44140625" style="29"/>
  </cols>
  <sheetData>
    <row r="1" spans="1:5" x14ac:dyDescent="0.3">
      <c r="A1" s="488" t="s">
        <v>654</v>
      </c>
      <c r="B1" s="501"/>
      <c r="C1" s="501"/>
      <c r="D1" s="130" t="s">
        <v>99</v>
      </c>
      <c r="E1" s="71">
        <v>2025</v>
      </c>
    </row>
    <row r="2" spans="1:5" x14ac:dyDescent="0.3">
      <c r="A2" s="488" t="s">
        <v>100</v>
      </c>
      <c r="B2" s="501"/>
      <c r="C2" s="501"/>
      <c r="D2" s="130" t="s">
        <v>101</v>
      </c>
      <c r="E2" s="71" t="s">
        <v>648</v>
      </c>
    </row>
    <row r="3" spans="1:5" x14ac:dyDescent="0.3">
      <c r="A3" s="488" t="s">
        <v>655</v>
      </c>
      <c r="B3" s="501"/>
      <c r="C3" s="501"/>
      <c r="D3" s="130" t="s">
        <v>102</v>
      </c>
      <c r="E3" s="71" t="s">
        <v>651</v>
      </c>
    </row>
    <row r="4" spans="1:5" x14ac:dyDescent="0.3">
      <c r="A4" s="488" t="s">
        <v>103</v>
      </c>
      <c r="B4" s="501"/>
      <c r="C4" s="501"/>
      <c r="D4" s="131"/>
      <c r="E4" s="131"/>
    </row>
    <row r="5" spans="1:5" x14ac:dyDescent="0.3">
      <c r="A5" s="31" t="s">
        <v>104</v>
      </c>
      <c r="B5" s="32"/>
      <c r="C5" s="32"/>
      <c r="D5" s="33"/>
      <c r="E5" s="32"/>
    </row>
    <row r="6" spans="1:5" x14ac:dyDescent="0.3">
      <c r="A6" s="34"/>
      <c r="B6" s="34"/>
      <c r="C6" s="34"/>
      <c r="D6" s="35"/>
      <c r="E6" s="34"/>
    </row>
    <row r="7" spans="1:5" x14ac:dyDescent="0.3">
      <c r="A7" s="32" t="s">
        <v>105</v>
      </c>
      <c r="B7" s="32"/>
      <c r="C7" s="32"/>
      <c r="D7" s="33"/>
      <c r="E7" s="32"/>
    </row>
    <row r="8" spans="1:5" x14ac:dyDescent="0.3">
      <c r="A8" s="36" t="s">
        <v>106</v>
      </c>
      <c r="B8" s="36" t="s">
        <v>107</v>
      </c>
      <c r="C8" s="37" t="s">
        <v>108</v>
      </c>
      <c r="D8" s="38" t="s">
        <v>109</v>
      </c>
      <c r="E8" s="37" t="s">
        <v>110</v>
      </c>
    </row>
    <row r="9" spans="1:5" x14ac:dyDescent="0.3">
      <c r="A9" s="39">
        <v>4000</v>
      </c>
      <c r="B9" s="40" t="s">
        <v>111</v>
      </c>
      <c r="C9" s="41">
        <v>196488441.31999999</v>
      </c>
      <c r="D9" s="42"/>
      <c r="E9" s="34"/>
    </row>
    <row r="10" spans="1:5" x14ac:dyDescent="0.3">
      <c r="A10" s="39">
        <v>4100</v>
      </c>
      <c r="B10" s="40" t="s">
        <v>74</v>
      </c>
      <c r="C10" s="41">
        <v>92646658.890000001</v>
      </c>
      <c r="D10" s="42"/>
      <c r="E10" s="34"/>
    </row>
    <row r="11" spans="1:5" x14ac:dyDescent="0.3">
      <c r="A11" s="39">
        <v>4110</v>
      </c>
      <c r="B11" s="40" t="s">
        <v>112</v>
      </c>
      <c r="C11" s="41">
        <v>0</v>
      </c>
      <c r="D11" s="42" t="str">
        <f t="shared" ref="D11:D20" si="0">IFERROR(C11/$C$12,"")</f>
        <v/>
      </c>
      <c r="E11" s="34"/>
    </row>
    <row r="12" spans="1:5" x14ac:dyDescent="0.3">
      <c r="A12" s="43">
        <v>4111</v>
      </c>
      <c r="B12" s="44" t="s">
        <v>113</v>
      </c>
      <c r="C12" s="45">
        <v>0</v>
      </c>
      <c r="D12" s="42" t="str">
        <f t="shared" si="0"/>
        <v/>
      </c>
      <c r="E12" s="34"/>
    </row>
    <row r="13" spans="1:5" x14ac:dyDescent="0.3">
      <c r="A13" s="43">
        <v>4112</v>
      </c>
      <c r="B13" s="44" t="s">
        <v>114</v>
      </c>
      <c r="C13" s="45">
        <v>0</v>
      </c>
      <c r="D13" s="42" t="str">
        <f t="shared" si="0"/>
        <v/>
      </c>
      <c r="E13" s="34"/>
    </row>
    <row r="14" spans="1:5" x14ac:dyDescent="0.3">
      <c r="A14" s="43">
        <v>4113</v>
      </c>
      <c r="B14" s="44" t="s">
        <v>115</v>
      </c>
      <c r="C14" s="45">
        <v>0</v>
      </c>
      <c r="D14" s="42" t="str">
        <f t="shared" si="0"/>
        <v/>
      </c>
      <c r="E14" s="34"/>
    </row>
    <row r="15" spans="1:5" x14ac:dyDescent="0.3">
      <c r="A15" s="43">
        <v>4114</v>
      </c>
      <c r="B15" s="44" t="s">
        <v>116</v>
      </c>
      <c r="C15" s="45">
        <v>0</v>
      </c>
      <c r="D15" s="42" t="str">
        <f t="shared" si="0"/>
        <v/>
      </c>
      <c r="E15" s="34"/>
    </row>
    <row r="16" spans="1:5" x14ac:dyDescent="0.3">
      <c r="A16" s="43">
        <v>4115</v>
      </c>
      <c r="B16" s="44" t="s">
        <v>117</v>
      </c>
      <c r="C16" s="45">
        <v>0</v>
      </c>
      <c r="D16" s="42" t="str">
        <f t="shared" si="0"/>
        <v/>
      </c>
      <c r="E16" s="34"/>
    </row>
    <row r="17" spans="1:5" x14ac:dyDescent="0.3">
      <c r="A17" s="43">
        <v>4116</v>
      </c>
      <c r="B17" s="44" t="s">
        <v>118</v>
      </c>
      <c r="C17" s="45">
        <v>0</v>
      </c>
      <c r="D17" s="42" t="str">
        <f t="shared" si="0"/>
        <v/>
      </c>
      <c r="E17" s="34"/>
    </row>
    <row r="18" spans="1:5" x14ac:dyDescent="0.3">
      <c r="A18" s="43">
        <v>4117</v>
      </c>
      <c r="B18" s="44" t="s">
        <v>119</v>
      </c>
      <c r="C18" s="45">
        <v>0</v>
      </c>
      <c r="D18" s="42" t="str">
        <f t="shared" si="0"/>
        <v/>
      </c>
      <c r="E18" s="34"/>
    </row>
    <row r="19" spans="1:5" ht="21.6" x14ac:dyDescent="0.3">
      <c r="A19" s="43">
        <v>4118</v>
      </c>
      <c r="B19" s="46" t="s">
        <v>120</v>
      </c>
      <c r="C19" s="45">
        <v>0</v>
      </c>
      <c r="D19" s="42" t="str">
        <f t="shared" si="0"/>
        <v/>
      </c>
      <c r="E19" s="34"/>
    </row>
    <row r="20" spans="1:5" x14ac:dyDescent="0.3">
      <c r="A20" s="43">
        <v>4119</v>
      </c>
      <c r="B20" s="44" t="s">
        <v>121</v>
      </c>
      <c r="C20" s="45">
        <v>0</v>
      </c>
      <c r="D20" s="42" t="str">
        <f t="shared" si="0"/>
        <v/>
      </c>
      <c r="E20" s="34"/>
    </row>
    <row r="21" spans="1:5" x14ac:dyDescent="0.3">
      <c r="A21" s="39">
        <v>4120</v>
      </c>
      <c r="B21" s="40" t="s">
        <v>122</v>
      </c>
      <c r="C21" s="41">
        <v>0</v>
      </c>
      <c r="D21" s="42" t="str">
        <f t="shared" ref="D21:D26" si="1">IFERROR(C21/$C$21,"")</f>
        <v/>
      </c>
      <c r="E21" s="34"/>
    </row>
    <row r="22" spans="1:5" x14ac:dyDescent="0.3">
      <c r="A22" s="43">
        <v>4121</v>
      </c>
      <c r="B22" s="44" t="s">
        <v>123</v>
      </c>
      <c r="C22" s="45">
        <v>0</v>
      </c>
      <c r="D22" s="42" t="str">
        <f t="shared" si="1"/>
        <v/>
      </c>
      <c r="E22" s="34"/>
    </row>
    <row r="23" spans="1:5" x14ac:dyDescent="0.3">
      <c r="A23" s="43">
        <v>4122</v>
      </c>
      <c r="B23" s="44" t="s">
        <v>124</v>
      </c>
      <c r="C23" s="45">
        <v>0</v>
      </c>
      <c r="D23" s="42" t="str">
        <f t="shared" si="1"/>
        <v/>
      </c>
      <c r="E23" s="34"/>
    </row>
    <row r="24" spans="1:5" x14ac:dyDescent="0.3">
      <c r="A24" s="43">
        <v>4123</v>
      </c>
      <c r="B24" s="44" t="s">
        <v>125</v>
      </c>
      <c r="C24" s="45">
        <v>0</v>
      </c>
      <c r="D24" s="42" t="str">
        <f t="shared" si="1"/>
        <v/>
      </c>
      <c r="E24" s="34"/>
    </row>
    <row r="25" spans="1:5" x14ac:dyDescent="0.3">
      <c r="A25" s="43">
        <v>4124</v>
      </c>
      <c r="B25" s="44" t="s">
        <v>126</v>
      </c>
      <c r="C25" s="45">
        <v>0</v>
      </c>
      <c r="D25" s="42" t="str">
        <f t="shared" si="1"/>
        <v/>
      </c>
      <c r="E25" s="34"/>
    </row>
    <row r="26" spans="1:5" x14ac:dyDescent="0.3">
      <c r="A26" s="43">
        <v>4129</v>
      </c>
      <c r="B26" s="44" t="s">
        <v>127</v>
      </c>
      <c r="C26" s="45">
        <v>0</v>
      </c>
      <c r="D26" s="42" t="str">
        <f t="shared" si="1"/>
        <v/>
      </c>
      <c r="E26" s="34"/>
    </row>
    <row r="27" spans="1:5" x14ac:dyDescent="0.3">
      <c r="A27" s="39">
        <v>4130</v>
      </c>
      <c r="B27" s="40" t="s">
        <v>128</v>
      </c>
      <c r="C27" s="41">
        <v>0</v>
      </c>
      <c r="D27" s="42" t="str">
        <f t="shared" ref="D27:D29" si="2">IFERROR(C27/$C$27,"")</f>
        <v/>
      </c>
      <c r="E27" s="34"/>
    </row>
    <row r="28" spans="1:5" x14ac:dyDescent="0.3">
      <c r="A28" s="43">
        <v>4131</v>
      </c>
      <c r="B28" s="44" t="s">
        <v>129</v>
      </c>
      <c r="C28" s="45">
        <v>0</v>
      </c>
      <c r="D28" s="42" t="str">
        <f t="shared" si="2"/>
        <v/>
      </c>
      <c r="E28" s="34"/>
    </row>
    <row r="29" spans="1:5" ht="21.6" x14ac:dyDescent="0.3">
      <c r="A29" s="43">
        <v>4132</v>
      </c>
      <c r="B29" s="46" t="s">
        <v>130</v>
      </c>
      <c r="C29" s="45">
        <v>0</v>
      </c>
      <c r="D29" s="42" t="str">
        <f t="shared" si="2"/>
        <v/>
      </c>
      <c r="E29" s="34"/>
    </row>
    <row r="30" spans="1:5" x14ac:dyDescent="0.3">
      <c r="A30" s="39">
        <v>4140</v>
      </c>
      <c r="B30" s="40" t="s">
        <v>131</v>
      </c>
      <c r="C30" s="41">
        <v>0</v>
      </c>
      <c r="D30" s="42" t="str">
        <f t="shared" ref="D30:D35" si="3">IFERROR(C30/$C$30,"")</f>
        <v/>
      </c>
      <c r="E30" s="34"/>
    </row>
    <row r="31" spans="1:5" x14ac:dyDescent="0.3">
      <c r="A31" s="43">
        <v>4141</v>
      </c>
      <c r="B31" s="44" t="s">
        <v>132</v>
      </c>
      <c r="C31" s="45">
        <v>0</v>
      </c>
      <c r="D31" s="42" t="str">
        <f t="shared" si="3"/>
        <v/>
      </c>
      <c r="E31" s="34"/>
    </row>
    <row r="32" spans="1:5" x14ac:dyDescent="0.3">
      <c r="A32" s="43">
        <v>4143</v>
      </c>
      <c r="B32" s="44" t="s">
        <v>133</v>
      </c>
      <c r="C32" s="45">
        <v>0</v>
      </c>
      <c r="D32" s="42" t="str">
        <f t="shared" si="3"/>
        <v/>
      </c>
      <c r="E32" s="34"/>
    </row>
    <row r="33" spans="1:5" x14ac:dyDescent="0.3">
      <c r="A33" s="43">
        <v>4144</v>
      </c>
      <c r="B33" s="44" t="s">
        <v>134</v>
      </c>
      <c r="C33" s="45">
        <v>0</v>
      </c>
      <c r="D33" s="42" t="str">
        <f t="shared" si="3"/>
        <v/>
      </c>
      <c r="E33" s="34"/>
    </row>
    <row r="34" spans="1:5" ht="21.6" x14ac:dyDescent="0.3">
      <c r="A34" s="43">
        <v>4145</v>
      </c>
      <c r="B34" s="46" t="s">
        <v>135</v>
      </c>
      <c r="C34" s="45">
        <v>0</v>
      </c>
      <c r="D34" s="42" t="str">
        <f t="shared" si="3"/>
        <v/>
      </c>
      <c r="E34" s="34"/>
    </row>
    <row r="35" spans="1:5" x14ac:dyDescent="0.3">
      <c r="A35" s="43">
        <v>4149</v>
      </c>
      <c r="B35" s="44" t="s">
        <v>136</v>
      </c>
      <c r="C35" s="45">
        <v>0</v>
      </c>
      <c r="D35" s="42" t="str">
        <f t="shared" si="3"/>
        <v/>
      </c>
      <c r="E35" s="34"/>
    </row>
    <row r="36" spans="1:5" x14ac:dyDescent="0.3">
      <c r="A36" s="39">
        <v>4150</v>
      </c>
      <c r="B36" s="40" t="s">
        <v>137</v>
      </c>
      <c r="C36" s="41">
        <v>0</v>
      </c>
      <c r="D36" s="42" t="str">
        <f t="shared" ref="D36:D38" si="4">IFERROR(C36/$C$36,"")</f>
        <v/>
      </c>
      <c r="E36" s="34"/>
    </row>
    <row r="37" spans="1:5" x14ac:dyDescent="0.3">
      <c r="A37" s="43">
        <v>4151</v>
      </c>
      <c r="B37" s="44" t="s">
        <v>137</v>
      </c>
      <c r="C37" s="45">
        <v>0</v>
      </c>
      <c r="D37" s="42" t="str">
        <f t="shared" si="4"/>
        <v/>
      </c>
      <c r="E37" s="34"/>
    </row>
    <row r="38" spans="1:5" ht="21.6" x14ac:dyDescent="0.3">
      <c r="A38" s="43">
        <v>4154</v>
      </c>
      <c r="B38" s="46" t="s">
        <v>138</v>
      </c>
      <c r="C38" s="45">
        <v>0</v>
      </c>
      <c r="D38" s="42" t="str">
        <f t="shared" si="4"/>
        <v/>
      </c>
      <c r="E38" s="34"/>
    </row>
    <row r="39" spans="1:5" x14ac:dyDescent="0.3">
      <c r="A39" s="39">
        <v>4160</v>
      </c>
      <c r="B39" s="40" t="s">
        <v>139</v>
      </c>
      <c r="C39" s="41">
        <v>0</v>
      </c>
      <c r="D39" s="42" t="str">
        <f t="shared" ref="D39:D47" si="5">IFERROR(C39/$C$39,"")</f>
        <v/>
      </c>
      <c r="E39" s="34"/>
    </row>
    <row r="40" spans="1:5" x14ac:dyDescent="0.3">
      <c r="A40" s="43">
        <v>4161</v>
      </c>
      <c r="B40" s="44" t="s">
        <v>140</v>
      </c>
      <c r="C40" s="45">
        <v>0</v>
      </c>
      <c r="D40" s="42" t="str">
        <f t="shared" si="5"/>
        <v/>
      </c>
      <c r="E40" s="34"/>
    </row>
    <row r="41" spans="1:5" x14ac:dyDescent="0.3">
      <c r="A41" s="43">
        <v>4162</v>
      </c>
      <c r="B41" s="44" t="s">
        <v>141</v>
      </c>
      <c r="C41" s="45">
        <v>0</v>
      </c>
      <c r="D41" s="42" t="str">
        <f t="shared" si="5"/>
        <v/>
      </c>
      <c r="E41" s="34"/>
    </row>
    <row r="42" spans="1:5" x14ac:dyDescent="0.3">
      <c r="A42" s="43">
        <v>4163</v>
      </c>
      <c r="B42" s="44" t="s">
        <v>142</v>
      </c>
      <c r="C42" s="45">
        <v>0</v>
      </c>
      <c r="D42" s="42" t="str">
        <f t="shared" si="5"/>
        <v/>
      </c>
      <c r="E42" s="34"/>
    </row>
    <row r="43" spans="1:5" x14ac:dyDescent="0.3">
      <c r="A43" s="43">
        <v>4164</v>
      </c>
      <c r="B43" s="44" t="s">
        <v>143</v>
      </c>
      <c r="C43" s="45">
        <v>0</v>
      </c>
      <c r="D43" s="42" t="str">
        <f t="shared" si="5"/>
        <v/>
      </c>
      <c r="E43" s="34"/>
    </row>
    <row r="44" spans="1:5" x14ac:dyDescent="0.3">
      <c r="A44" s="43">
        <v>4165</v>
      </c>
      <c r="B44" s="44" t="s">
        <v>144</v>
      </c>
      <c r="C44" s="45">
        <v>0</v>
      </c>
      <c r="D44" s="42" t="str">
        <f t="shared" si="5"/>
        <v/>
      </c>
      <c r="E44" s="34"/>
    </row>
    <row r="45" spans="1:5" ht="21.6" x14ac:dyDescent="0.3">
      <c r="A45" s="43">
        <v>4166</v>
      </c>
      <c r="B45" s="46" t="s">
        <v>145</v>
      </c>
      <c r="C45" s="45">
        <v>0</v>
      </c>
      <c r="D45" s="42" t="str">
        <f t="shared" si="5"/>
        <v/>
      </c>
      <c r="E45" s="34"/>
    </row>
    <row r="46" spans="1:5" x14ac:dyDescent="0.3">
      <c r="A46" s="43">
        <v>4168</v>
      </c>
      <c r="B46" s="44" t="s">
        <v>146</v>
      </c>
      <c r="C46" s="45">
        <v>0</v>
      </c>
      <c r="D46" s="42" t="str">
        <f t="shared" si="5"/>
        <v/>
      </c>
      <c r="E46" s="34"/>
    </row>
    <row r="47" spans="1:5" x14ac:dyDescent="0.3">
      <c r="A47" s="43">
        <v>4169</v>
      </c>
      <c r="B47" s="44" t="s">
        <v>147</v>
      </c>
      <c r="C47" s="45">
        <v>0</v>
      </c>
      <c r="D47" s="42" t="str">
        <f t="shared" si="5"/>
        <v/>
      </c>
      <c r="E47" s="34"/>
    </row>
    <row r="48" spans="1:5" x14ac:dyDescent="0.3">
      <c r="A48" s="39">
        <v>4170</v>
      </c>
      <c r="B48" s="40" t="s">
        <v>148</v>
      </c>
      <c r="C48" s="41">
        <v>92646658.890000001</v>
      </c>
      <c r="D48" s="42">
        <f t="shared" ref="D48:D56" si="6">IFERROR(C48/$C$48,"")</f>
        <v>1</v>
      </c>
      <c r="E48" s="34"/>
    </row>
    <row r="49" spans="1:5" x14ac:dyDescent="0.3">
      <c r="A49" s="43">
        <v>4171</v>
      </c>
      <c r="B49" s="44" t="s">
        <v>149</v>
      </c>
      <c r="C49" s="45">
        <v>0</v>
      </c>
      <c r="D49" s="42">
        <f t="shared" si="6"/>
        <v>0</v>
      </c>
      <c r="E49" s="34"/>
    </row>
    <row r="50" spans="1:5" x14ac:dyDescent="0.3">
      <c r="A50" s="43">
        <v>4172</v>
      </c>
      <c r="B50" s="44" t="s">
        <v>150</v>
      </c>
      <c r="C50" s="45">
        <v>0</v>
      </c>
      <c r="D50" s="42">
        <f t="shared" si="6"/>
        <v>0</v>
      </c>
      <c r="E50" s="34"/>
    </row>
    <row r="51" spans="1:5" ht="21.6" x14ac:dyDescent="0.3">
      <c r="A51" s="43">
        <v>4173</v>
      </c>
      <c r="B51" s="46" t="s">
        <v>151</v>
      </c>
      <c r="C51" s="45">
        <v>92646658.890000001</v>
      </c>
      <c r="D51" s="42">
        <f t="shared" si="6"/>
        <v>1</v>
      </c>
      <c r="E51" s="34"/>
    </row>
    <row r="52" spans="1:5" ht="21.6" x14ac:dyDescent="0.3">
      <c r="A52" s="43">
        <v>4174</v>
      </c>
      <c r="B52" s="46" t="s">
        <v>153</v>
      </c>
      <c r="C52" s="45">
        <v>0</v>
      </c>
      <c r="D52" s="42">
        <f t="shared" si="6"/>
        <v>0</v>
      </c>
      <c r="E52" s="34"/>
    </row>
    <row r="53" spans="1:5" ht="21.6" x14ac:dyDescent="0.3">
      <c r="A53" s="43">
        <v>4175</v>
      </c>
      <c r="B53" s="46" t="s">
        <v>154</v>
      </c>
      <c r="C53" s="45">
        <v>0</v>
      </c>
      <c r="D53" s="42">
        <f t="shared" si="6"/>
        <v>0</v>
      </c>
      <c r="E53" s="34"/>
    </row>
    <row r="54" spans="1:5" ht="21.6" x14ac:dyDescent="0.3">
      <c r="A54" s="43">
        <v>4176</v>
      </c>
      <c r="B54" s="46" t="s">
        <v>155</v>
      </c>
      <c r="C54" s="45">
        <v>0</v>
      </c>
      <c r="D54" s="42">
        <f t="shared" si="6"/>
        <v>0</v>
      </c>
      <c r="E54" s="34"/>
    </row>
    <row r="55" spans="1:5" ht="21.6" x14ac:dyDescent="0.3">
      <c r="A55" s="43">
        <v>4177</v>
      </c>
      <c r="B55" s="46" t="s">
        <v>156</v>
      </c>
      <c r="C55" s="45">
        <v>0</v>
      </c>
      <c r="D55" s="42">
        <f t="shared" si="6"/>
        <v>0</v>
      </c>
      <c r="E55" s="34"/>
    </row>
    <row r="56" spans="1:5" ht="21.6" x14ac:dyDescent="0.3">
      <c r="A56" s="43">
        <v>4178</v>
      </c>
      <c r="B56" s="46" t="s">
        <v>157</v>
      </c>
      <c r="C56" s="45">
        <v>0</v>
      </c>
      <c r="D56" s="42">
        <f t="shared" si="6"/>
        <v>0</v>
      </c>
      <c r="E56" s="34"/>
    </row>
    <row r="57" spans="1:5" ht="31.8" x14ac:dyDescent="0.3">
      <c r="A57" s="39">
        <v>4200</v>
      </c>
      <c r="B57" s="52" t="s">
        <v>160</v>
      </c>
      <c r="C57" s="41">
        <v>101726168.78</v>
      </c>
      <c r="D57" s="42"/>
      <c r="E57" s="34"/>
    </row>
    <row r="58" spans="1:5" ht="21.6" x14ac:dyDescent="0.3">
      <c r="A58" s="39">
        <v>4210</v>
      </c>
      <c r="B58" s="52" t="s">
        <v>161</v>
      </c>
      <c r="C58" s="41">
        <v>0</v>
      </c>
      <c r="D58" s="42" t="str">
        <f t="shared" ref="D58:D63" si="7">IFERROR(C58/$C$58,"")</f>
        <v/>
      </c>
      <c r="E58" s="34"/>
    </row>
    <row r="59" spans="1:5" x14ac:dyDescent="0.3">
      <c r="A59" s="43">
        <v>4211</v>
      </c>
      <c r="B59" s="44" t="s">
        <v>162</v>
      </c>
      <c r="C59" s="45">
        <v>0</v>
      </c>
      <c r="D59" s="42" t="str">
        <f t="shared" si="7"/>
        <v/>
      </c>
      <c r="E59" s="34"/>
    </row>
    <row r="60" spans="1:5" x14ac:dyDescent="0.3">
      <c r="A60" s="43">
        <v>4212</v>
      </c>
      <c r="B60" s="44" t="s">
        <v>163</v>
      </c>
      <c r="C60" s="45">
        <v>0</v>
      </c>
      <c r="D60" s="42" t="str">
        <f t="shared" si="7"/>
        <v/>
      </c>
      <c r="E60" s="34"/>
    </row>
    <row r="61" spans="1:5" x14ac:dyDescent="0.3">
      <c r="A61" s="43">
        <v>4213</v>
      </c>
      <c r="B61" s="44" t="s">
        <v>164</v>
      </c>
      <c r="C61" s="45">
        <v>0</v>
      </c>
      <c r="D61" s="42" t="str">
        <f t="shared" si="7"/>
        <v/>
      </c>
      <c r="E61" s="34"/>
    </row>
    <row r="62" spans="1:5" x14ac:dyDescent="0.3">
      <c r="A62" s="43">
        <v>4214</v>
      </c>
      <c r="B62" s="44" t="s">
        <v>165</v>
      </c>
      <c r="C62" s="45">
        <v>0</v>
      </c>
      <c r="D62" s="42" t="str">
        <f t="shared" si="7"/>
        <v/>
      </c>
      <c r="E62" s="34"/>
    </row>
    <row r="63" spans="1:5" x14ac:dyDescent="0.3">
      <c r="A63" s="43">
        <v>4215</v>
      </c>
      <c r="B63" s="44" t="s">
        <v>166</v>
      </c>
      <c r="C63" s="45">
        <v>0</v>
      </c>
      <c r="D63" s="42" t="str">
        <f t="shared" si="7"/>
        <v/>
      </c>
      <c r="E63" s="34"/>
    </row>
    <row r="64" spans="1:5" x14ac:dyDescent="0.3">
      <c r="A64" s="39">
        <v>4220</v>
      </c>
      <c r="B64" s="40" t="s">
        <v>167</v>
      </c>
      <c r="C64" s="41">
        <v>101726168.78</v>
      </c>
      <c r="D64" s="42">
        <f t="shared" ref="D64:D68" si="8">IFERROR(C64/$C$64,"")</f>
        <v>1</v>
      </c>
      <c r="E64" s="34"/>
    </row>
    <row r="65" spans="1:5" x14ac:dyDescent="0.3">
      <c r="A65" s="43">
        <v>4221</v>
      </c>
      <c r="B65" s="44" t="s">
        <v>168</v>
      </c>
      <c r="C65" s="45">
        <v>101726168.78</v>
      </c>
      <c r="D65" s="42">
        <f t="shared" si="8"/>
        <v>1</v>
      </c>
      <c r="E65" s="34"/>
    </row>
    <row r="66" spans="1:5" x14ac:dyDescent="0.3">
      <c r="A66" s="43">
        <v>4223</v>
      </c>
      <c r="B66" s="44" t="s">
        <v>170</v>
      </c>
      <c r="C66" s="45">
        <v>0</v>
      </c>
      <c r="D66" s="42">
        <f t="shared" si="8"/>
        <v>0</v>
      </c>
      <c r="E66" s="34"/>
    </row>
    <row r="67" spans="1:5" x14ac:dyDescent="0.3">
      <c r="A67" s="43">
        <v>4225</v>
      </c>
      <c r="B67" s="44" t="s">
        <v>171</v>
      </c>
      <c r="C67" s="45">
        <v>0</v>
      </c>
      <c r="D67" s="42">
        <f t="shared" si="8"/>
        <v>0</v>
      </c>
      <c r="E67" s="34"/>
    </row>
    <row r="68" spans="1:5" x14ac:dyDescent="0.3">
      <c r="A68" s="43">
        <v>4227</v>
      </c>
      <c r="B68" s="44" t="s">
        <v>172</v>
      </c>
      <c r="C68" s="45">
        <v>0</v>
      </c>
      <c r="D68" s="42">
        <f t="shared" si="8"/>
        <v>0</v>
      </c>
      <c r="E68" s="34"/>
    </row>
    <row r="69" spans="1:5" x14ac:dyDescent="0.3">
      <c r="A69" s="54">
        <v>4300</v>
      </c>
      <c r="B69" s="40" t="s">
        <v>78</v>
      </c>
      <c r="C69" s="41">
        <v>2115613.65</v>
      </c>
      <c r="D69" s="42"/>
      <c r="E69" s="44"/>
    </row>
    <row r="70" spans="1:5" x14ac:dyDescent="0.3">
      <c r="A70" s="54">
        <v>4310</v>
      </c>
      <c r="B70" s="40" t="s">
        <v>173</v>
      </c>
      <c r="C70" s="41">
        <v>2115613.65</v>
      </c>
      <c r="D70" s="42">
        <f t="shared" ref="D70:D72" si="9">IFERROR(C70/$C$70,"")</f>
        <v>1</v>
      </c>
      <c r="E70" s="44"/>
    </row>
    <row r="71" spans="1:5" x14ac:dyDescent="0.3">
      <c r="A71" s="55">
        <v>4311</v>
      </c>
      <c r="B71" s="44" t="s">
        <v>174</v>
      </c>
      <c r="C71" s="45">
        <v>2115613.65</v>
      </c>
      <c r="D71" s="42">
        <f t="shared" si="9"/>
        <v>1</v>
      </c>
      <c r="E71" s="44"/>
    </row>
    <row r="72" spans="1:5" x14ac:dyDescent="0.3">
      <c r="A72" s="55">
        <v>4319</v>
      </c>
      <c r="B72" s="44" t="s">
        <v>175</v>
      </c>
      <c r="C72" s="45">
        <v>0</v>
      </c>
      <c r="D72" s="42">
        <f t="shared" si="9"/>
        <v>0</v>
      </c>
      <c r="E72" s="44"/>
    </row>
    <row r="73" spans="1:5" x14ac:dyDescent="0.3">
      <c r="A73" s="54">
        <v>4320</v>
      </c>
      <c r="B73" s="40" t="s">
        <v>176</v>
      </c>
      <c r="C73" s="41">
        <v>0</v>
      </c>
      <c r="D73" s="42" t="str">
        <f t="shared" ref="D73:D78" si="10">IFERROR(C73/$C$73,"")</f>
        <v/>
      </c>
      <c r="E73" s="44"/>
    </row>
    <row r="74" spans="1:5" x14ac:dyDescent="0.3">
      <c r="A74" s="55">
        <v>4321</v>
      </c>
      <c r="B74" s="44" t="s">
        <v>177</v>
      </c>
      <c r="C74" s="45">
        <v>0</v>
      </c>
      <c r="D74" s="42" t="str">
        <f t="shared" si="10"/>
        <v/>
      </c>
      <c r="E74" s="44"/>
    </row>
    <row r="75" spans="1:5" x14ac:dyDescent="0.3">
      <c r="A75" s="55">
        <v>4322</v>
      </c>
      <c r="B75" s="44" t="s">
        <v>178</v>
      </c>
      <c r="C75" s="45">
        <v>0</v>
      </c>
      <c r="D75" s="42" t="str">
        <f t="shared" si="10"/>
        <v/>
      </c>
      <c r="E75" s="44"/>
    </row>
    <row r="76" spans="1:5" x14ac:dyDescent="0.3">
      <c r="A76" s="55">
        <v>4323</v>
      </c>
      <c r="B76" s="44" t="s">
        <v>179</v>
      </c>
      <c r="C76" s="45">
        <v>0</v>
      </c>
      <c r="D76" s="42" t="str">
        <f t="shared" si="10"/>
        <v/>
      </c>
      <c r="E76" s="44"/>
    </row>
    <row r="77" spans="1:5" x14ac:dyDescent="0.3">
      <c r="A77" s="55">
        <v>4324</v>
      </c>
      <c r="B77" s="44" t="s">
        <v>180</v>
      </c>
      <c r="C77" s="45">
        <v>0</v>
      </c>
      <c r="D77" s="42" t="str">
        <f t="shared" si="10"/>
        <v/>
      </c>
      <c r="E77" s="44"/>
    </row>
    <row r="78" spans="1:5" x14ac:dyDescent="0.3">
      <c r="A78" s="55">
        <v>4325</v>
      </c>
      <c r="B78" s="44" t="s">
        <v>181</v>
      </c>
      <c r="C78" s="45">
        <v>0</v>
      </c>
      <c r="D78" s="42" t="str">
        <f t="shared" si="10"/>
        <v/>
      </c>
      <c r="E78" s="44"/>
    </row>
    <row r="79" spans="1:5" x14ac:dyDescent="0.3">
      <c r="A79" s="54">
        <v>4330</v>
      </c>
      <c r="B79" s="40" t="s">
        <v>182</v>
      </c>
      <c r="C79" s="41">
        <v>0</v>
      </c>
      <c r="D79" s="42" t="str">
        <f t="shared" ref="D79:D80" si="11">IFERROR(C79/$C$79,"")</f>
        <v/>
      </c>
      <c r="E79" s="44"/>
    </row>
    <row r="80" spans="1:5" x14ac:dyDescent="0.3">
      <c r="A80" s="55">
        <v>4331</v>
      </c>
      <c r="B80" s="44" t="s">
        <v>182</v>
      </c>
      <c r="C80" s="45">
        <v>0</v>
      </c>
      <c r="D80" s="42" t="str">
        <f t="shared" si="11"/>
        <v/>
      </c>
      <c r="E80" s="44"/>
    </row>
    <row r="81" spans="1:5" x14ac:dyDescent="0.3">
      <c r="A81" s="54">
        <v>4340</v>
      </c>
      <c r="B81" s="40" t="s">
        <v>183</v>
      </c>
      <c r="C81" s="41">
        <v>0</v>
      </c>
      <c r="D81" s="42" t="str">
        <f t="shared" ref="D81:D82" si="12">IFERROR(C81/$C$81,"")</f>
        <v/>
      </c>
      <c r="E81" s="44"/>
    </row>
    <row r="82" spans="1:5" x14ac:dyDescent="0.3">
      <c r="A82" s="55">
        <v>4341</v>
      </c>
      <c r="B82" s="44" t="s">
        <v>183</v>
      </c>
      <c r="C82" s="45">
        <v>0</v>
      </c>
      <c r="D82" s="42" t="str">
        <f t="shared" si="12"/>
        <v/>
      </c>
      <c r="E82" s="44"/>
    </row>
    <row r="83" spans="1:5" x14ac:dyDescent="0.3">
      <c r="A83" s="54">
        <v>4390</v>
      </c>
      <c r="B83" s="40" t="s">
        <v>184</v>
      </c>
      <c r="C83" s="41">
        <v>0</v>
      </c>
      <c r="D83" s="42" t="str">
        <f t="shared" ref="D83:D90" si="13">IFERROR(C83/$C$83,"")</f>
        <v/>
      </c>
      <c r="E83" s="44"/>
    </row>
    <row r="84" spans="1:5" x14ac:dyDescent="0.3">
      <c r="A84" s="55">
        <v>4392</v>
      </c>
      <c r="B84" s="44" t="s">
        <v>185</v>
      </c>
      <c r="C84" s="45">
        <v>0</v>
      </c>
      <c r="D84" s="42" t="str">
        <f t="shared" si="13"/>
        <v/>
      </c>
      <c r="E84" s="44"/>
    </row>
    <row r="85" spans="1:5" x14ac:dyDescent="0.3">
      <c r="A85" s="55">
        <v>4393</v>
      </c>
      <c r="B85" s="44" t="s">
        <v>186</v>
      </c>
      <c r="C85" s="45">
        <v>0</v>
      </c>
      <c r="D85" s="42" t="str">
        <f t="shared" si="13"/>
        <v/>
      </c>
      <c r="E85" s="44"/>
    </row>
    <row r="86" spans="1:5" x14ac:dyDescent="0.3">
      <c r="A86" s="55">
        <v>4394</v>
      </c>
      <c r="B86" s="44" t="s">
        <v>187</v>
      </c>
      <c r="C86" s="45">
        <v>0</v>
      </c>
      <c r="D86" s="42" t="str">
        <f t="shared" si="13"/>
        <v/>
      </c>
      <c r="E86" s="44"/>
    </row>
    <row r="87" spans="1:5" x14ac:dyDescent="0.3">
      <c r="A87" s="55">
        <v>4395</v>
      </c>
      <c r="B87" s="44" t="s">
        <v>188</v>
      </c>
      <c r="C87" s="45">
        <v>0</v>
      </c>
      <c r="D87" s="42" t="str">
        <f t="shared" si="13"/>
        <v/>
      </c>
      <c r="E87" s="44"/>
    </row>
    <row r="88" spans="1:5" x14ac:dyDescent="0.3">
      <c r="A88" s="55">
        <v>4396</v>
      </c>
      <c r="B88" s="44" t="s">
        <v>189</v>
      </c>
      <c r="C88" s="45">
        <v>0</v>
      </c>
      <c r="D88" s="42" t="str">
        <f t="shared" si="13"/>
        <v/>
      </c>
      <c r="E88" s="44"/>
    </row>
    <row r="89" spans="1:5" x14ac:dyDescent="0.3">
      <c r="A89" s="55">
        <v>4397</v>
      </c>
      <c r="B89" s="44" t="s">
        <v>190</v>
      </c>
      <c r="C89" s="45">
        <v>0</v>
      </c>
      <c r="D89" s="42" t="str">
        <f t="shared" si="13"/>
        <v/>
      </c>
      <c r="E89" s="44"/>
    </row>
    <row r="90" spans="1:5" x14ac:dyDescent="0.3">
      <c r="A90" s="55">
        <v>4399</v>
      </c>
      <c r="B90" s="44" t="s">
        <v>184</v>
      </c>
      <c r="C90" s="45">
        <v>0</v>
      </c>
      <c r="D90" s="42" t="str">
        <f t="shared" si="13"/>
        <v/>
      </c>
      <c r="E90" s="44"/>
    </row>
    <row r="91" spans="1:5" x14ac:dyDescent="0.3">
      <c r="A91" s="34"/>
      <c r="B91" s="34"/>
      <c r="C91" s="34"/>
      <c r="D91" s="35"/>
      <c r="E91" s="34"/>
    </row>
    <row r="92" spans="1:5" x14ac:dyDescent="0.3">
      <c r="A92" s="32" t="s">
        <v>191</v>
      </c>
      <c r="B92" s="32"/>
      <c r="C92" s="32"/>
      <c r="D92" s="33"/>
      <c r="E92" s="32"/>
    </row>
    <row r="93" spans="1:5" x14ac:dyDescent="0.3">
      <c r="A93" s="36" t="s">
        <v>106</v>
      </c>
      <c r="B93" s="36" t="s">
        <v>107</v>
      </c>
      <c r="C93" s="37" t="s">
        <v>108</v>
      </c>
      <c r="D93" s="38" t="s">
        <v>109</v>
      </c>
      <c r="E93" s="37" t="s">
        <v>110</v>
      </c>
    </row>
    <row r="94" spans="1:5" x14ac:dyDescent="0.3">
      <c r="A94" s="54">
        <v>5000</v>
      </c>
      <c r="B94" s="40" t="s">
        <v>80</v>
      </c>
      <c r="C94" s="41">
        <v>213964545.75999999</v>
      </c>
      <c r="D94" s="42"/>
      <c r="E94" s="44"/>
    </row>
    <row r="95" spans="1:5" x14ac:dyDescent="0.3">
      <c r="A95" s="54">
        <v>5100</v>
      </c>
      <c r="B95" s="40" t="s">
        <v>192</v>
      </c>
      <c r="C95" s="41">
        <v>177847503.09999999</v>
      </c>
      <c r="D95" s="42"/>
      <c r="E95" s="44"/>
    </row>
    <row r="96" spans="1:5" x14ac:dyDescent="0.3">
      <c r="A96" s="54">
        <v>5110</v>
      </c>
      <c r="B96" s="40" t="s">
        <v>193</v>
      </c>
      <c r="C96" s="41">
        <v>65728357.289999999</v>
      </c>
      <c r="D96" s="42">
        <f t="shared" ref="D96:D102" si="14">IFERROR(C96/$C$96,"")</f>
        <v>1</v>
      </c>
      <c r="E96" s="44"/>
    </row>
    <row r="97" spans="1:5" x14ac:dyDescent="0.3">
      <c r="A97" s="55">
        <v>5111</v>
      </c>
      <c r="B97" s="44" t="s">
        <v>194</v>
      </c>
      <c r="C97" s="45">
        <v>24479912.739999998</v>
      </c>
      <c r="D97" s="42">
        <f t="shared" si="14"/>
        <v>0.37244065954656691</v>
      </c>
      <c r="E97" s="44"/>
    </row>
    <row r="98" spans="1:5" x14ac:dyDescent="0.3">
      <c r="A98" s="55">
        <v>5112</v>
      </c>
      <c r="B98" s="44" t="s">
        <v>196</v>
      </c>
      <c r="C98" s="45">
        <v>8031622.3399999999</v>
      </c>
      <c r="D98" s="42">
        <f t="shared" si="14"/>
        <v>0.12219417419126556</v>
      </c>
      <c r="E98" s="44"/>
    </row>
    <row r="99" spans="1:5" x14ac:dyDescent="0.3">
      <c r="A99" s="55">
        <v>5113</v>
      </c>
      <c r="B99" s="44" t="s">
        <v>197</v>
      </c>
      <c r="C99" s="45">
        <v>6442515.7300000004</v>
      </c>
      <c r="D99" s="42">
        <f t="shared" si="14"/>
        <v>9.8017294142541636E-2</v>
      </c>
      <c r="E99" s="44"/>
    </row>
    <row r="100" spans="1:5" x14ac:dyDescent="0.3">
      <c r="A100" s="55">
        <v>5114</v>
      </c>
      <c r="B100" s="44" t="s">
        <v>199</v>
      </c>
      <c r="C100" s="45">
        <v>8741664.0600000005</v>
      </c>
      <c r="D100" s="42">
        <f t="shared" si="14"/>
        <v>0.13299684368241421</v>
      </c>
      <c r="E100" s="44"/>
    </row>
    <row r="101" spans="1:5" x14ac:dyDescent="0.3">
      <c r="A101" s="55">
        <v>5115</v>
      </c>
      <c r="B101" s="44" t="s">
        <v>201</v>
      </c>
      <c r="C101" s="45">
        <v>18032642.420000002</v>
      </c>
      <c r="D101" s="42">
        <f t="shared" si="14"/>
        <v>0.27435102843721171</v>
      </c>
      <c r="E101" s="44"/>
    </row>
    <row r="102" spans="1:5" x14ac:dyDescent="0.3">
      <c r="A102" s="55">
        <v>5116</v>
      </c>
      <c r="B102" s="44" t="s">
        <v>202</v>
      </c>
      <c r="C102" s="45">
        <v>0</v>
      </c>
      <c r="D102" s="42">
        <f t="shared" si="14"/>
        <v>0</v>
      </c>
      <c r="E102" s="44"/>
    </row>
    <row r="103" spans="1:5" x14ac:dyDescent="0.3">
      <c r="A103" s="54">
        <v>5120</v>
      </c>
      <c r="B103" s="40" t="s">
        <v>203</v>
      </c>
      <c r="C103" s="41">
        <v>25726667.120000001</v>
      </c>
      <c r="D103" s="42">
        <f t="shared" ref="D103:D112" si="15">IFERROR(C103/$C$103,"")</f>
        <v>1</v>
      </c>
      <c r="E103" s="44"/>
    </row>
    <row r="104" spans="1:5" x14ac:dyDescent="0.3">
      <c r="A104" s="55">
        <v>5121</v>
      </c>
      <c r="B104" s="44" t="s">
        <v>204</v>
      </c>
      <c r="C104" s="45">
        <v>3368775.45</v>
      </c>
      <c r="D104" s="42">
        <f t="shared" si="15"/>
        <v>0.13094488432126145</v>
      </c>
      <c r="E104" s="44"/>
    </row>
    <row r="105" spans="1:5" x14ac:dyDescent="0.3">
      <c r="A105" s="55">
        <v>5122</v>
      </c>
      <c r="B105" s="44" t="s">
        <v>205</v>
      </c>
      <c r="C105" s="45">
        <v>278050.95</v>
      </c>
      <c r="D105" s="42">
        <f t="shared" si="15"/>
        <v>1.0807888511288827E-2</v>
      </c>
      <c r="E105" s="44"/>
    </row>
    <row r="106" spans="1:5" x14ac:dyDescent="0.3">
      <c r="A106" s="55">
        <v>5123</v>
      </c>
      <c r="B106" s="44" t="s">
        <v>206</v>
      </c>
      <c r="C106" s="45">
        <v>0</v>
      </c>
      <c r="D106" s="42">
        <f t="shared" si="15"/>
        <v>0</v>
      </c>
      <c r="E106" s="44"/>
    </row>
    <row r="107" spans="1:5" x14ac:dyDescent="0.3">
      <c r="A107" s="55">
        <v>5124</v>
      </c>
      <c r="B107" s="44" t="s">
        <v>207</v>
      </c>
      <c r="C107" s="45">
        <v>4365557.2</v>
      </c>
      <c r="D107" s="42">
        <f t="shared" si="15"/>
        <v>0.16968996332238467</v>
      </c>
      <c r="E107" s="44"/>
    </row>
    <row r="108" spans="1:5" x14ac:dyDescent="0.3">
      <c r="A108" s="55">
        <v>5125</v>
      </c>
      <c r="B108" s="44" t="s">
        <v>208</v>
      </c>
      <c r="C108" s="45">
        <v>4660768.25</v>
      </c>
      <c r="D108" s="42">
        <f t="shared" si="15"/>
        <v>0.18116486788825834</v>
      </c>
      <c r="E108" s="44"/>
    </row>
    <row r="109" spans="1:5" x14ac:dyDescent="0.3">
      <c r="A109" s="55">
        <v>5126</v>
      </c>
      <c r="B109" s="44" t="s">
        <v>209</v>
      </c>
      <c r="C109" s="45">
        <v>757837.26</v>
      </c>
      <c r="D109" s="42">
        <f t="shared" si="15"/>
        <v>2.9457265352916807E-2</v>
      </c>
      <c r="E109" s="44"/>
    </row>
    <row r="110" spans="1:5" x14ac:dyDescent="0.3">
      <c r="A110" s="55">
        <v>5127</v>
      </c>
      <c r="B110" s="44" t="s">
        <v>210</v>
      </c>
      <c r="C110" s="45">
        <v>11337391.560000001</v>
      </c>
      <c r="D110" s="42">
        <f t="shared" si="15"/>
        <v>0.440686370570958</v>
      </c>
      <c r="E110" s="44"/>
    </row>
    <row r="111" spans="1:5" x14ac:dyDescent="0.3">
      <c r="A111" s="55">
        <v>5128</v>
      </c>
      <c r="B111" s="44" t="s">
        <v>211</v>
      </c>
      <c r="C111" s="45">
        <v>0</v>
      </c>
      <c r="D111" s="42">
        <f t="shared" si="15"/>
        <v>0</v>
      </c>
      <c r="E111" s="44"/>
    </row>
    <row r="112" spans="1:5" x14ac:dyDescent="0.3">
      <c r="A112" s="55">
        <v>5129</v>
      </c>
      <c r="B112" s="44" t="s">
        <v>212</v>
      </c>
      <c r="C112" s="45">
        <v>958286.45</v>
      </c>
      <c r="D112" s="42">
        <f t="shared" si="15"/>
        <v>3.7248760032931927E-2</v>
      </c>
      <c r="E112" s="44"/>
    </row>
    <row r="113" spans="1:5" x14ac:dyDescent="0.3">
      <c r="A113" s="54">
        <v>5130</v>
      </c>
      <c r="B113" s="40" t="s">
        <v>213</v>
      </c>
      <c r="C113" s="41">
        <v>86392478.689999998</v>
      </c>
      <c r="D113" s="42">
        <f t="shared" ref="D113:D122" si="16">IFERROR(C113/$C$113,"")</f>
        <v>1</v>
      </c>
      <c r="E113" s="44"/>
    </row>
    <row r="114" spans="1:5" x14ac:dyDescent="0.3">
      <c r="A114" s="55">
        <v>5131</v>
      </c>
      <c r="B114" s="44" t="s">
        <v>214</v>
      </c>
      <c r="C114" s="45">
        <v>11085708.949999999</v>
      </c>
      <c r="D114" s="42">
        <f t="shared" si="16"/>
        <v>0.12831798691386753</v>
      </c>
      <c r="E114" s="44"/>
    </row>
    <row r="115" spans="1:5" x14ac:dyDescent="0.3">
      <c r="A115" s="55">
        <v>5132</v>
      </c>
      <c r="B115" s="44" t="s">
        <v>215</v>
      </c>
      <c r="C115" s="45">
        <v>10647013.890000001</v>
      </c>
      <c r="D115" s="42">
        <f t="shared" si="16"/>
        <v>0.12324005574842248</v>
      </c>
      <c r="E115" s="44"/>
    </row>
    <row r="116" spans="1:5" x14ac:dyDescent="0.3">
      <c r="A116" s="55">
        <v>5133</v>
      </c>
      <c r="B116" s="44" t="s">
        <v>216</v>
      </c>
      <c r="C116" s="45">
        <v>22048081.760000002</v>
      </c>
      <c r="D116" s="42">
        <f t="shared" si="16"/>
        <v>0.25520834792939084</v>
      </c>
      <c r="E116" s="44"/>
    </row>
    <row r="117" spans="1:5" x14ac:dyDescent="0.3">
      <c r="A117" s="55">
        <v>5134</v>
      </c>
      <c r="B117" s="44" t="s">
        <v>218</v>
      </c>
      <c r="C117" s="45">
        <v>1141656.31</v>
      </c>
      <c r="D117" s="42">
        <f t="shared" si="16"/>
        <v>1.3214765073433965E-2</v>
      </c>
      <c r="E117" s="44"/>
    </row>
    <row r="118" spans="1:5" x14ac:dyDescent="0.3">
      <c r="A118" s="55">
        <v>5135</v>
      </c>
      <c r="B118" s="44" t="s">
        <v>219</v>
      </c>
      <c r="C118" s="45">
        <v>7325027.2400000002</v>
      </c>
      <c r="D118" s="42">
        <f t="shared" si="16"/>
        <v>8.4787788833842984E-2</v>
      </c>
      <c r="E118" s="44"/>
    </row>
    <row r="119" spans="1:5" x14ac:dyDescent="0.3">
      <c r="A119" s="55">
        <v>5136</v>
      </c>
      <c r="B119" s="44" t="s">
        <v>221</v>
      </c>
      <c r="C119" s="45">
        <v>5410698.4199999999</v>
      </c>
      <c r="D119" s="42">
        <f t="shared" si="16"/>
        <v>6.262927632178579E-2</v>
      </c>
      <c r="E119" s="44"/>
    </row>
    <row r="120" spans="1:5" x14ac:dyDescent="0.3">
      <c r="A120" s="55">
        <v>5137</v>
      </c>
      <c r="B120" s="44" t="s">
        <v>222</v>
      </c>
      <c r="C120" s="45">
        <v>8007553.46</v>
      </c>
      <c r="D120" s="42">
        <f t="shared" si="16"/>
        <v>9.268808559982758E-2</v>
      </c>
      <c r="E120" s="44"/>
    </row>
    <row r="121" spans="1:5" x14ac:dyDescent="0.3">
      <c r="A121" s="55">
        <v>5138</v>
      </c>
      <c r="B121" s="44" t="s">
        <v>223</v>
      </c>
      <c r="C121" s="45">
        <v>10811253.99</v>
      </c>
      <c r="D121" s="42">
        <f t="shared" si="16"/>
        <v>0.12514114832604534</v>
      </c>
      <c r="E121" s="44"/>
    </row>
    <row r="122" spans="1:5" x14ac:dyDescent="0.3">
      <c r="A122" s="55">
        <v>5139</v>
      </c>
      <c r="B122" s="44" t="s">
        <v>224</v>
      </c>
      <c r="C122" s="45">
        <v>9915484.6699999999</v>
      </c>
      <c r="D122" s="42">
        <f t="shared" si="16"/>
        <v>0.11477254525338357</v>
      </c>
      <c r="E122" s="44"/>
    </row>
    <row r="123" spans="1:5" x14ac:dyDescent="0.3">
      <c r="A123" s="54">
        <v>5200</v>
      </c>
      <c r="B123" s="40" t="s">
        <v>225</v>
      </c>
      <c r="C123" s="41">
        <v>32813610.559999999</v>
      </c>
      <c r="D123" s="42"/>
      <c r="E123" s="44"/>
    </row>
    <row r="124" spans="1:5" x14ac:dyDescent="0.3">
      <c r="A124" s="54">
        <v>5210</v>
      </c>
      <c r="B124" s="40" t="s">
        <v>226</v>
      </c>
      <c r="C124" s="41">
        <v>0</v>
      </c>
      <c r="D124" s="42" t="str">
        <f t="shared" ref="D124:D126" si="17">IFERROR(C124/$C$124,"")</f>
        <v/>
      </c>
      <c r="E124" s="44"/>
    </row>
    <row r="125" spans="1:5" x14ac:dyDescent="0.3">
      <c r="A125" s="55">
        <v>5211</v>
      </c>
      <c r="B125" s="44" t="s">
        <v>228</v>
      </c>
      <c r="C125" s="45">
        <v>0</v>
      </c>
      <c r="D125" s="42" t="str">
        <f t="shared" si="17"/>
        <v/>
      </c>
      <c r="E125" s="44"/>
    </row>
    <row r="126" spans="1:5" x14ac:dyDescent="0.3">
      <c r="A126" s="55">
        <v>5212</v>
      </c>
      <c r="B126" s="44" t="s">
        <v>229</v>
      </c>
      <c r="C126" s="45">
        <v>0</v>
      </c>
      <c r="D126" s="42" t="str">
        <f t="shared" si="17"/>
        <v/>
      </c>
      <c r="E126" s="44"/>
    </row>
    <row r="127" spans="1:5" x14ac:dyDescent="0.3">
      <c r="A127" s="54">
        <v>5220</v>
      </c>
      <c r="B127" s="40" t="s">
        <v>230</v>
      </c>
      <c r="C127" s="41">
        <v>0</v>
      </c>
      <c r="D127" s="42" t="str">
        <f t="shared" ref="D127:D129" si="18">IFERROR(C127/$C$127,"")</f>
        <v/>
      </c>
      <c r="E127" s="44"/>
    </row>
    <row r="128" spans="1:5" x14ac:dyDescent="0.3">
      <c r="A128" s="55">
        <v>5221</v>
      </c>
      <c r="B128" s="44" t="s">
        <v>231</v>
      </c>
      <c r="C128" s="45">
        <v>0</v>
      </c>
      <c r="D128" s="42" t="str">
        <f t="shared" si="18"/>
        <v/>
      </c>
      <c r="E128" s="44"/>
    </row>
    <row r="129" spans="1:5" x14ac:dyDescent="0.3">
      <c r="A129" s="55">
        <v>5222</v>
      </c>
      <c r="B129" s="44" t="s">
        <v>232</v>
      </c>
      <c r="C129" s="45">
        <v>0</v>
      </c>
      <c r="D129" s="42" t="str">
        <f t="shared" si="18"/>
        <v/>
      </c>
      <c r="E129" s="44"/>
    </row>
    <row r="130" spans="1:5" x14ac:dyDescent="0.3">
      <c r="A130" s="54">
        <v>5230</v>
      </c>
      <c r="B130" s="40" t="s">
        <v>170</v>
      </c>
      <c r="C130" s="41">
        <v>0</v>
      </c>
      <c r="D130" s="42" t="str">
        <f t="shared" ref="D130:D132" si="19">IFERROR(C130/$C$130,"")</f>
        <v/>
      </c>
      <c r="E130" s="44"/>
    </row>
    <row r="131" spans="1:5" x14ac:dyDescent="0.3">
      <c r="A131" s="55">
        <v>5231</v>
      </c>
      <c r="B131" s="44" t="s">
        <v>233</v>
      </c>
      <c r="C131" s="45">
        <v>0</v>
      </c>
      <c r="D131" s="42" t="str">
        <f t="shared" si="19"/>
        <v/>
      </c>
      <c r="E131" s="44"/>
    </row>
    <row r="132" spans="1:5" x14ac:dyDescent="0.3">
      <c r="A132" s="55">
        <v>5232</v>
      </c>
      <c r="B132" s="44" t="s">
        <v>234</v>
      </c>
      <c r="C132" s="45">
        <v>0</v>
      </c>
      <c r="D132" s="42" t="str">
        <f t="shared" si="19"/>
        <v/>
      </c>
      <c r="E132" s="44"/>
    </row>
    <row r="133" spans="1:5" x14ac:dyDescent="0.3">
      <c r="A133" s="54">
        <v>5240</v>
      </c>
      <c r="B133" s="40" t="s">
        <v>235</v>
      </c>
      <c r="C133" s="41">
        <v>32813610.559999999</v>
      </c>
      <c r="D133" s="42">
        <f t="shared" ref="D133:D137" si="20">IFERROR(C133/$C$133,"")</f>
        <v>1</v>
      </c>
      <c r="E133" s="44"/>
    </row>
    <row r="134" spans="1:5" x14ac:dyDescent="0.3">
      <c r="A134" s="55">
        <v>5241</v>
      </c>
      <c r="B134" s="44" t="s">
        <v>236</v>
      </c>
      <c r="C134" s="45">
        <v>19342710.559999999</v>
      </c>
      <c r="D134" s="42">
        <f t="shared" si="20"/>
        <v>0.58947218029029957</v>
      </c>
      <c r="E134" s="44"/>
    </row>
    <row r="135" spans="1:5" x14ac:dyDescent="0.3">
      <c r="A135" s="55">
        <v>5242</v>
      </c>
      <c r="B135" s="44" t="s">
        <v>238</v>
      </c>
      <c r="C135" s="45">
        <v>13470900</v>
      </c>
      <c r="D135" s="42">
        <f t="shared" si="20"/>
        <v>0.41052781970970037</v>
      </c>
      <c r="E135" s="44"/>
    </row>
    <row r="136" spans="1:5" x14ac:dyDescent="0.3">
      <c r="A136" s="55">
        <v>5243</v>
      </c>
      <c r="B136" s="44" t="s">
        <v>239</v>
      </c>
      <c r="C136" s="45">
        <v>0</v>
      </c>
      <c r="D136" s="42">
        <f t="shared" si="20"/>
        <v>0</v>
      </c>
      <c r="E136" s="44"/>
    </row>
    <row r="137" spans="1:5" x14ac:dyDescent="0.3">
      <c r="A137" s="55">
        <v>5244</v>
      </c>
      <c r="B137" s="44" t="s">
        <v>240</v>
      </c>
      <c r="C137" s="45">
        <v>0</v>
      </c>
      <c r="D137" s="42">
        <f t="shared" si="20"/>
        <v>0</v>
      </c>
      <c r="E137" s="44"/>
    </row>
    <row r="138" spans="1:5" x14ac:dyDescent="0.3">
      <c r="A138" s="54">
        <v>5250</v>
      </c>
      <c r="B138" s="40" t="s">
        <v>171</v>
      </c>
      <c r="C138" s="41">
        <v>0</v>
      </c>
      <c r="D138" s="42" t="str">
        <f t="shared" ref="D138:D141" si="21">IFERROR(C138/$C$138,"")</f>
        <v/>
      </c>
      <c r="E138" s="44"/>
    </row>
    <row r="139" spans="1:5" x14ac:dyDescent="0.3">
      <c r="A139" s="55">
        <v>5251</v>
      </c>
      <c r="B139" s="44" t="s">
        <v>241</v>
      </c>
      <c r="C139" s="45">
        <v>0</v>
      </c>
      <c r="D139" s="42" t="str">
        <f t="shared" si="21"/>
        <v/>
      </c>
      <c r="E139" s="44"/>
    </row>
    <row r="140" spans="1:5" x14ac:dyDescent="0.3">
      <c r="A140" s="55">
        <v>5252</v>
      </c>
      <c r="B140" s="44" t="s">
        <v>242</v>
      </c>
      <c r="C140" s="45">
        <v>0</v>
      </c>
      <c r="D140" s="42" t="str">
        <f t="shared" si="21"/>
        <v/>
      </c>
      <c r="E140" s="44"/>
    </row>
    <row r="141" spans="1:5" x14ac:dyDescent="0.3">
      <c r="A141" s="55">
        <v>5259</v>
      </c>
      <c r="B141" s="44" t="s">
        <v>243</v>
      </c>
      <c r="C141" s="45">
        <v>0</v>
      </c>
      <c r="D141" s="42" t="str">
        <f t="shared" si="21"/>
        <v/>
      </c>
      <c r="E141" s="44"/>
    </row>
    <row r="142" spans="1:5" x14ac:dyDescent="0.3">
      <c r="A142" s="54">
        <v>5260</v>
      </c>
      <c r="B142" s="40" t="s">
        <v>244</v>
      </c>
      <c r="C142" s="41">
        <v>0</v>
      </c>
      <c r="D142" s="42" t="str">
        <f t="shared" ref="D142:D144" si="22">IFERROR(C142/$C$142,"")</f>
        <v/>
      </c>
      <c r="E142" s="44"/>
    </row>
    <row r="143" spans="1:5" x14ac:dyDescent="0.3">
      <c r="A143" s="55">
        <v>5261</v>
      </c>
      <c r="B143" s="44" t="s">
        <v>245</v>
      </c>
      <c r="C143" s="45">
        <v>0</v>
      </c>
      <c r="D143" s="42" t="str">
        <f t="shared" si="22"/>
        <v/>
      </c>
      <c r="E143" s="44"/>
    </row>
    <row r="144" spans="1:5" x14ac:dyDescent="0.3">
      <c r="A144" s="55">
        <v>5262</v>
      </c>
      <c r="B144" s="44" t="s">
        <v>246</v>
      </c>
      <c r="C144" s="45">
        <v>0</v>
      </c>
      <c r="D144" s="42" t="str">
        <f t="shared" si="22"/>
        <v/>
      </c>
      <c r="E144" s="44"/>
    </row>
    <row r="145" spans="1:5" x14ac:dyDescent="0.3">
      <c r="A145" s="54">
        <v>5270</v>
      </c>
      <c r="B145" s="40" t="s">
        <v>247</v>
      </c>
      <c r="C145" s="41">
        <v>0</v>
      </c>
      <c r="D145" s="42" t="str">
        <f t="shared" ref="D145:D146" si="23">IFERROR(C145/$C$145,"")</f>
        <v/>
      </c>
      <c r="E145" s="44"/>
    </row>
    <row r="146" spans="1:5" x14ac:dyDescent="0.3">
      <c r="A146" s="55">
        <v>5271</v>
      </c>
      <c r="B146" s="44" t="s">
        <v>248</v>
      </c>
      <c r="C146" s="45">
        <v>0</v>
      </c>
      <c r="D146" s="42" t="str">
        <f t="shared" si="23"/>
        <v/>
      </c>
      <c r="E146" s="44"/>
    </row>
    <row r="147" spans="1:5" x14ac:dyDescent="0.3">
      <c r="A147" s="54">
        <v>5280</v>
      </c>
      <c r="B147" s="40" t="s">
        <v>249</v>
      </c>
      <c r="C147" s="41">
        <v>0</v>
      </c>
      <c r="D147" s="42" t="str">
        <f t="shared" ref="D147:D152" si="24">IFERROR(C147/$C$147,"")</f>
        <v/>
      </c>
      <c r="E147" s="44"/>
    </row>
    <row r="148" spans="1:5" x14ac:dyDescent="0.3">
      <c r="A148" s="55">
        <v>5281</v>
      </c>
      <c r="B148" s="44" t="s">
        <v>250</v>
      </c>
      <c r="C148" s="45">
        <v>0</v>
      </c>
      <c r="D148" s="42" t="str">
        <f t="shared" si="24"/>
        <v/>
      </c>
      <c r="E148" s="44"/>
    </row>
    <row r="149" spans="1:5" x14ac:dyDescent="0.3">
      <c r="A149" s="55">
        <v>5282</v>
      </c>
      <c r="B149" s="44" t="s">
        <v>251</v>
      </c>
      <c r="C149" s="45">
        <v>0</v>
      </c>
      <c r="D149" s="42" t="str">
        <f t="shared" si="24"/>
        <v/>
      </c>
      <c r="E149" s="44"/>
    </row>
    <row r="150" spans="1:5" x14ac:dyDescent="0.3">
      <c r="A150" s="55">
        <v>5283</v>
      </c>
      <c r="B150" s="44" t="s">
        <v>252</v>
      </c>
      <c r="C150" s="45">
        <v>0</v>
      </c>
      <c r="D150" s="42" t="str">
        <f t="shared" si="24"/>
        <v/>
      </c>
      <c r="E150" s="44"/>
    </row>
    <row r="151" spans="1:5" x14ac:dyDescent="0.3">
      <c r="A151" s="55">
        <v>5284</v>
      </c>
      <c r="B151" s="44" t="s">
        <v>253</v>
      </c>
      <c r="C151" s="45">
        <v>0</v>
      </c>
      <c r="D151" s="42" t="str">
        <f t="shared" si="24"/>
        <v/>
      </c>
      <c r="E151" s="44"/>
    </row>
    <row r="152" spans="1:5" x14ac:dyDescent="0.3">
      <c r="A152" s="55">
        <v>5285</v>
      </c>
      <c r="B152" s="44" t="s">
        <v>254</v>
      </c>
      <c r="C152" s="45">
        <v>0</v>
      </c>
      <c r="D152" s="42" t="str">
        <f t="shared" si="24"/>
        <v/>
      </c>
      <c r="E152" s="44"/>
    </row>
    <row r="153" spans="1:5" x14ac:dyDescent="0.3">
      <c r="A153" s="54">
        <v>5290</v>
      </c>
      <c r="B153" s="40" t="s">
        <v>255</v>
      </c>
      <c r="C153" s="41">
        <v>0</v>
      </c>
      <c r="D153" s="42" t="str">
        <f t="shared" ref="D153:D155" si="25">IFERROR(C153/$C$153,"")</f>
        <v/>
      </c>
      <c r="E153" s="44"/>
    </row>
    <row r="154" spans="1:5" x14ac:dyDescent="0.3">
      <c r="A154" s="55">
        <v>5291</v>
      </c>
      <c r="B154" s="44" t="s">
        <v>256</v>
      </c>
      <c r="C154" s="45">
        <v>0</v>
      </c>
      <c r="D154" s="42" t="str">
        <f t="shared" si="25"/>
        <v/>
      </c>
      <c r="E154" s="44"/>
    </row>
    <row r="155" spans="1:5" x14ac:dyDescent="0.3">
      <c r="A155" s="55">
        <v>5292</v>
      </c>
      <c r="B155" s="44" t="s">
        <v>257</v>
      </c>
      <c r="C155" s="45">
        <v>0</v>
      </c>
      <c r="D155" s="42" t="str">
        <f t="shared" si="25"/>
        <v/>
      </c>
      <c r="E155" s="44"/>
    </row>
    <row r="156" spans="1:5" x14ac:dyDescent="0.3">
      <c r="A156" s="54">
        <v>5300</v>
      </c>
      <c r="B156" s="40" t="s">
        <v>258</v>
      </c>
      <c r="C156" s="41">
        <v>0</v>
      </c>
      <c r="D156" s="42"/>
      <c r="E156" s="44"/>
    </row>
    <row r="157" spans="1:5" x14ac:dyDescent="0.3">
      <c r="A157" s="54">
        <v>5310</v>
      </c>
      <c r="B157" s="40" t="s">
        <v>162</v>
      </c>
      <c r="C157" s="41">
        <v>0</v>
      </c>
      <c r="D157" s="42" t="str">
        <f t="shared" ref="D157:D159" si="26">IFERROR(C157/$C$157,"")</f>
        <v/>
      </c>
      <c r="E157" s="44"/>
    </row>
    <row r="158" spans="1:5" x14ac:dyDescent="0.3">
      <c r="A158" s="55">
        <v>5311</v>
      </c>
      <c r="B158" s="44" t="s">
        <v>259</v>
      </c>
      <c r="C158" s="45">
        <v>0</v>
      </c>
      <c r="D158" s="42" t="str">
        <f t="shared" si="26"/>
        <v/>
      </c>
      <c r="E158" s="44"/>
    </row>
    <row r="159" spans="1:5" x14ac:dyDescent="0.3">
      <c r="A159" s="55">
        <v>5312</v>
      </c>
      <c r="B159" s="44" t="s">
        <v>260</v>
      </c>
      <c r="C159" s="45">
        <v>0</v>
      </c>
      <c r="D159" s="42" t="str">
        <f t="shared" si="26"/>
        <v/>
      </c>
      <c r="E159" s="44"/>
    </row>
    <row r="160" spans="1:5" x14ac:dyDescent="0.3">
      <c r="A160" s="54">
        <v>5320</v>
      </c>
      <c r="B160" s="40" t="s">
        <v>163</v>
      </c>
      <c r="C160" s="41">
        <v>0</v>
      </c>
      <c r="D160" s="42" t="str">
        <f t="shared" ref="D160:D162" si="27">IFERROR(C160/$C$160,"")</f>
        <v/>
      </c>
      <c r="E160" s="44"/>
    </row>
    <row r="161" spans="1:5" x14ac:dyDescent="0.3">
      <c r="A161" s="55">
        <v>5321</v>
      </c>
      <c r="B161" s="44" t="s">
        <v>261</v>
      </c>
      <c r="C161" s="45">
        <v>0</v>
      </c>
      <c r="D161" s="42" t="str">
        <f t="shared" si="27"/>
        <v/>
      </c>
      <c r="E161" s="44"/>
    </row>
    <row r="162" spans="1:5" x14ac:dyDescent="0.3">
      <c r="A162" s="55">
        <v>5322</v>
      </c>
      <c r="B162" s="44" t="s">
        <v>262</v>
      </c>
      <c r="C162" s="45">
        <v>0</v>
      </c>
      <c r="D162" s="42" t="str">
        <f t="shared" si="27"/>
        <v/>
      </c>
      <c r="E162" s="44"/>
    </row>
    <row r="163" spans="1:5" x14ac:dyDescent="0.3">
      <c r="A163" s="54">
        <v>5330</v>
      </c>
      <c r="B163" s="40" t="s">
        <v>164</v>
      </c>
      <c r="C163" s="41">
        <v>0</v>
      </c>
      <c r="D163" s="42" t="str">
        <f t="shared" ref="D163:D165" si="28">IFERROR(C163/$C$163,"")</f>
        <v/>
      </c>
      <c r="E163" s="44"/>
    </row>
    <row r="164" spans="1:5" x14ac:dyDescent="0.3">
      <c r="A164" s="55">
        <v>5331</v>
      </c>
      <c r="B164" s="44" t="s">
        <v>263</v>
      </c>
      <c r="C164" s="45">
        <v>0</v>
      </c>
      <c r="D164" s="42" t="str">
        <f t="shared" si="28"/>
        <v/>
      </c>
      <c r="E164" s="44"/>
    </row>
    <row r="165" spans="1:5" x14ac:dyDescent="0.3">
      <c r="A165" s="55">
        <v>5332</v>
      </c>
      <c r="B165" s="44" t="s">
        <v>264</v>
      </c>
      <c r="C165" s="45">
        <v>0</v>
      </c>
      <c r="D165" s="42" t="str">
        <f t="shared" si="28"/>
        <v/>
      </c>
      <c r="E165" s="44"/>
    </row>
    <row r="166" spans="1:5" x14ac:dyDescent="0.3">
      <c r="A166" s="54">
        <v>5400</v>
      </c>
      <c r="B166" s="40" t="s">
        <v>265</v>
      </c>
      <c r="C166" s="41">
        <v>0</v>
      </c>
      <c r="D166" s="42"/>
      <c r="E166" s="44"/>
    </row>
    <row r="167" spans="1:5" x14ac:dyDescent="0.3">
      <c r="A167" s="54">
        <v>5410</v>
      </c>
      <c r="B167" s="40" t="s">
        <v>266</v>
      </c>
      <c r="C167" s="41">
        <v>0</v>
      </c>
      <c r="D167" s="42" t="str">
        <f t="shared" ref="D167:D169" si="29">IFERROR(C167/$C$167,"")</f>
        <v/>
      </c>
      <c r="E167" s="44"/>
    </row>
    <row r="168" spans="1:5" x14ac:dyDescent="0.3">
      <c r="A168" s="55">
        <v>5411</v>
      </c>
      <c r="B168" s="44" t="s">
        <v>267</v>
      </c>
      <c r="C168" s="45">
        <v>0</v>
      </c>
      <c r="D168" s="42" t="str">
        <f t="shared" si="29"/>
        <v/>
      </c>
      <c r="E168" s="44"/>
    </row>
    <row r="169" spans="1:5" x14ac:dyDescent="0.3">
      <c r="A169" s="55">
        <v>5412</v>
      </c>
      <c r="B169" s="44" t="s">
        <v>268</v>
      </c>
      <c r="C169" s="45">
        <v>0</v>
      </c>
      <c r="D169" s="42" t="str">
        <f t="shared" si="29"/>
        <v/>
      </c>
      <c r="E169" s="44"/>
    </row>
    <row r="170" spans="1:5" x14ac:dyDescent="0.3">
      <c r="A170" s="54">
        <v>5420</v>
      </c>
      <c r="B170" s="40" t="s">
        <v>269</v>
      </c>
      <c r="C170" s="41">
        <v>0</v>
      </c>
      <c r="D170" s="42" t="str">
        <f t="shared" ref="D170:D172" si="30">IFERROR(C170/$C$170,"")</f>
        <v/>
      </c>
      <c r="E170" s="44"/>
    </row>
    <row r="171" spans="1:5" x14ac:dyDescent="0.3">
      <c r="A171" s="55">
        <v>5421</v>
      </c>
      <c r="B171" s="44" t="s">
        <v>270</v>
      </c>
      <c r="C171" s="45">
        <v>0</v>
      </c>
      <c r="D171" s="42" t="str">
        <f t="shared" si="30"/>
        <v/>
      </c>
      <c r="E171" s="44"/>
    </row>
    <row r="172" spans="1:5" x14ac:dyDescent="0.3">
      <c r="A172" s="55">
        <v>5422</v>
      </c>
      <c r="B172" s="44" t="s">
        <v>271</v>
      </c>
      <c r="C172" s="45">
        <v>0</v>
      </c>
      <c r="D172" s="42" t="str">
        <f t="shared" si="30"/>
        <v/>
      </c>
      <c r="E172" s="44"/>
    </row>
    <row r="173" spans="1:5" x14ac:dyDescent="0.3">
      <c r="A173" s="54">
        <v>5430</v>
      </c>
      <c r="B173" s="40" t="s">
        <v>272</v>
      </c>
      <c r="C173" s="41">
        <v>0</v>
      </c>
      <c r="D173" s="42" t="str">
        <f t="shared" ref="D173:D175" si="31">IFERROR(C173/$C$173,"")</f>
        <v/>
      </c>
      <c r="E173" s="44"/>
    </row>
    <row r="174" spans="1:5" x14ac:dyDescent="0.3">
      <c r="A174" s="55">
        <v>5431</v>
      </c>
      <c r="B174" s="44" t="s">
        <v>273</v>
      </c>
      <c r="C174" s="45">
        <v>0</v>
      </c>
      <c r="D174" s="42" t="str">
        <f t="shared" si="31"/>
        <v/>
      </c>
      <c r="E174" s="44"/>
    </row>
    <row r="175" spans="1:5" x14ac:dyDescent="0.3">
      <c r="A175" s="55">
        <v>5432</v>
      </c>
      <c r="B175" s="44" t="s">
        <v>274</v>
      </c>
      <c r="C175" s="45">
        <v>0</v>
      </c>
      <c r="D175" s="42" t="str">
        <f t="shared" si="31"/>
        <v/>
      </c>
      <c r="E175" s="44"/>
    </row>
    <row r="176" spans="1:5" x14ac:dyDescent="0.3">
      <c r="A176" s="54">
        <v>5440</v>
      </c>
      <c r="B176" s="40" t="s">
        <v>275</v>
      </c>
      <c r="C176" s="41">
        <v>0</v>
      </c>
      <c r="D176" s="42" t="str">
        <f t="shared" ref="D176:D177" si="32">IFERROR(C176/$C$176,"")</f>
        <v/>
      </c>
      <c r="E176" s="44"/>
    </row>
    <row r="177" spans="1:5" x14ac:dyDescent="0.3">
      <c r="A177" s="55">
        <v>5441</v>
      </c>
      <c r="B177" s="44" t="s">
        <v>275</v>
      </c>
      <c r="C177" s="45">
        <v>0</v>
      </c>
      <c r="D177" s="42" t="str">
        <f t="shared" si="32"/>
        <v/>
      </c>
      <c r="E177" s="44"/>
    </row>
    <row r="178" spans="1:5" x14ac:dyDescent="0.3">
      <c r="A178" s="54">
        <v>5450</v>
      </c>
      <c r="B178" s="40" t="s">
        <v>276</v>
      </c>
      <c r="C178" s="41">
        <v>0</v>
      </c>
      <c r="D178" s="42" t="str">
        <f t="shared" ref="D178:D180" si="33">IFERROR(C178/$C$178,"")</f>
        <v/>
      </c>
      <c r="E178" s="44"/>
    </row>
    <row r="179" spans="1:5" x14ac:dyDescent="0.3">
      <c r="A179" s="55">
        <v>5451</v>
      </c>
      <c r="B179" s="44" t="s">
        <v>277</v>
      </c>
      <c r="C179" s="45">
        <v>0</v>
      </c>
      <c r="D179" s="42" t="str">
        <f t="shared" si="33"/>
        <v/>
      </c>
      <c r="E179" s="44"/>
    </row>
    <row r="180" spans="1:5" x14ac:dyDescent="0.3">
      <c r="A180" s="55">
        <v>5452</v>
      </c>
      <c r="B180" s="44" t="s">
        <v>278</v>
      </c>
      <c r="C180" s="45">
        <v>0</v>
      </c>
      <c r="D180" s="42" t="str">
        <f t="shared" si="33"/>
        <v/>
      </c>
      <c r="E180" s="44"/>
    </row>
    <row r="181" spans="1:5" x14ac:dyDescent="0.3">
      <c r="A181" s="54">
        <v>5500</v>
      </c>
      <c r="B181" s="40" t="s">
        <v>279</v>
      </c>
      <c r="C181" s="41">
        <v>3303432.1</v>
      </c>
      <c r="D181" s="42"/>
      <c r="E181" s="44"/>
    </row>
    <row r="182" spans="1:5" x14ac:dyDescent="0.3">
      <c r="A182" s="54">
        <v>5510</v>
      </c>
      <c r="B182" s="40" t="s">
        <v>280</v>
      </c>
      <c r="C182" s="41">
        <v>3302214.28</v>
      </c>
      <c r="D182" s="42">
        <f t="shared" ref="D182:D190" si="34">IFERROR(C182/$C$182,"")</f>
        <v>1</v>
      </c>
      <c r="E182" s="44"/>
    </row>
    <row r="183" spans="1:5" x14ac:dyDescent="0.3">
      <c r="A183" s="55">
        <v>5511</v>
      </c>
      <c r="B183" s="44" t="s">
        <v>281</v>
      </c>
      <c r="C183" s="45">
        <v>3283423.91</v>
      </c>
      <c r="D183" s="42">
        <f t="shared" si="34"/>
        <v>0.99430976659697579</v>
      </c>
      <c r="E183" s="44"/>
    </row>
    <row r="184" spans="1:5" x14ac:dyDescent="0.3">
      <c r="A184" s="55">
        <v>5512</v>
      </c>
      <c r="B184" s="44" t="s">
        <v>282</v>
      </c>
      <c r="C184" s="45">
        <v>0</v>
      </c>
      <c r="D184" s="42">
        <f t="shared" si="34"/>
        <v>0</v>
      </c>
      <c r="E184" s="44"/>
    </row>
    <row r="185" spans="1:5" x14ac:dyDescent="0.3">
      <c r="A185" s="55">
        <v>5513</v>
      </c>
      <c r="B185" s="44" t="s">
        <v>283</v>
      </c>
      <c r="C185" s="45">
        <v>0</v>
      </c>
      <c r="D185" s="42">
        <f t="shared" si="34"/>
        <v>0</v>
      </c>
      <c r="E185" s="44"/>
    </row>
    <row r="186" spans="1:5" x14ac:dyDescent="0.3">
      <c r="A186" s="55">
        <v>5514</v>
      </c>
      <c r="B186" s="44" t="s">
        <v>284</v>
      </c>
      <c r="C186" s="45">
        <v>0</v>
      </c>
      <c r="D186" s="42">
        <f t="shared" si="34"/>
        <v>0</v>
      </c>
      <c r="E186" s="44"/>
    </row>
    <row r="187" spans="1:5" x14ac:dyDescent="0.3">
      <c r="A187" s="55">
        <v>5515</v>
      </c>
      <c r="B187" s="44" t="s">
        <v>285</v>
      </c>
      <c r="C187" s="45">
        <v>0</v>
      </c>
      <c r="D187" s="42">
        <f t="shared" si="34"/>
        <v>0</v>
      </c>
      <c r="E187" s="44"/>
    </row>
    <row r="188" spans="1:5" x14ac:dyDescent="0.3">
      <c r="A188" s="55">
        <v>5516</v>
      </c>
      <c r="B188" s="44" t="s">
        <v>286</v>
      </c>
      <c r="C188" s="45">
        <v>0</v>
      </c>
      <c r="D188" s="42">
        <f t="shared" si="34"/>
        <v>0</v>
      </c>
      <c r="E188" s="44"/>
    </row>
    <row r="189" spans="1:5" x14ac:dyDescent="0.3">
      <c r="A189" s="55">
        <v>5517</v>
      </c>
      <c r="B189" s="44" t="s">
        <v>287</v>
      </c>
      <c r="C189" s="45">
        <v>18790.37</v>
      </c>
      <c r="D189" s="42">
        <f t="shared" si="34"/>
        <v>5.6902334030243485E-3</v>
      </c>
      <c r="E189" s="44"/>
    </row>
    <row r="190" spans="1:5" x14ac:dyDescent="0.3">
      <c r="A190" s="55">
        <v>5518</v>
      </c>
      <c r="B190" s="44" t="s">
        <v>288</v>
      </c>
      <c r="C190" s="45">
        <v>0</v>
      </c>
      <c r="D190" s="42">
        <f t="shared" si="34"/>
        <v>0</v>
      </c>
      <c r="E190" s="44"/>
    </row>
    <row r="191" spans="1:5" x14ac:dyDescent="0.3">
      <c r="A191" s="54">
        <v>5520</v>
      </c>
      <c r="B191" s="40" t="s">
        <v>289</v>
      </c>
      <c r="C191" s="41">
        <v>0</v>
      </c>
      <c r="D191" s="42" t="str">
        <f t="shared" ref="D191:D193" si="35">IFERROR(C191/$C$191,"")</f>
        <v/>
      </c>
      <c r="E191" s="44"/>
    </row>
    <row r="192" spans="1:5" x14ac:dyDescent="0.3">
      <c r="A192" s="55">
        <v>5521</v>
      </c>
      <c r="B192" s="44" t="s">
        <v>290</v>
      </c>
      <c r="C192" s="45">
        <v>0</v>
      </c>
      <c r="D192" s="42" t="str">
        <f t="shared" si="35"/>
        <v/>
      </c>
      <c r="E192" s="44"/>
    </row>
    <row r="193" spans="1:5" x14ac:dyDescent="0.3">
      <c r="A193" s="55">
        <v>5522</v>
      </c>
      <c r="B193" s="44" t="s">
        <v>291</v>
      </c>
      <c r="C193" s="45">
        <v>0</v>
      </c>
      <c r="D193" s="42" t="str">
        <f t="shared" si="35"/>
        <v/>
      </c>
      <c r="E193" s="44"/>
    </row>
    <row r="194" spans="1:5" x14ac:dyDescent="0.3">
      <c r="A194" s="54">
        <v>5530</v>
      </c>
      <c r="B194" s="40" t="s">
        <v>292</v>
      </c>
      <c r="C194" s="41">
        <v>17.3</v>
      </c>
      <c r="D194" s="42">
        <f t="shared" ref="D194:D199" si="36">IFERROR(C194/$C$194,"")</f>
        <v>1</v>
      </c>
      <c r="E194" s="44"/>
    </row>
    <row r="195" spans="1:5" x14ac:dyDescent="0.3">
      <c r="A195" s="55">
        <v>5531</v>
      </c>
      <c r="B195" s="44" t="s">
        <v>293</v>
      </c>
      <c r="C195" s="45">
        <v>0</v>
      </c>
      <c r="D195" s="42">
        <f t="shared" si="36"/>
        <v>0</v>
      </c>
      <c r="E195" s="44"/>
    </row>
    <row r="196" spans="1:5" x14ac:dyDescent="0.3">
      <c r="A196" s="55">
        <v>5532</v>
      </c>
      <c r="B196" s="44" t="s">
        <v>294</v>
      </c>
      <c r="C196" s="45">
        <v>0</v>
      </c>
      <c r="D196" s="42">
        <f t="shared" si="36"/>
        <v>0</v>
      </c>
      <c r="E196" s="44"/>
    </row>
    <row r="197" spans="1:5" x14ac:dyDescent="0.3">
      <c r="A197" s="55">
        <v>5533</v>
      </c>
      <c r="B197" s="44" t="s">
        <v>295</v>
      </c>
      <c r="C197" s="45">
        <v>0</v>
      </c>
      <c r="D197" s="42">
        <f t="shared" si="36"/>
        <v>0</v>
      </c>
      <c r="E197" s="44"/>
    </row>
    <row r="198" spans="1:5" x14ac:dyDescent="0.3">
      <c r="A198" s="55">
        <v>5534</v>
      </c>
      <c r="B198" s="44" t="s">
        <v>296</v>
      </c>
      <c r="C198" s="45">
        <v>0</v>
      </c>
      <c r="D198" s="42">
        <f t="shared" si="36"/>
        <v>0</v>
      </c>
      <c r="E198" s="44"/>
    </row>
    <row r="199" spans="1:5" x14ac:dyDescent="0.3">
      <c r="A199" s="55">
        <v>5535</v>
      </c>
      <c r="B199" s="44" t="s">
        <v>297</v>
      </c>
      <c r="C199" s="45">
        <v>17.3</v>
      </c>
      <c r="D199" s="42">
        <f t="shared" si="36"/>
        <v>1</v>
      </c>
      <c r="E199" s="44"/>
    </row>
    <row r="200" spans="1:5" x14ac:dyDescent="0.3">
      <c r="A200" s="54">
        <v>5590</v>
      </c>
      <c r="B200" s="40" t="s">
        <v>298</v>
      </c>
      <c r="C200" s="41">
        <v>1200.52</v>
      </c>
      <c r="D200" s="42">
        <f t="shared" ref="D200:D209" si="37">IFERROR(C200/$C$200,"")</f>
        <v>1</v>
      </c>
      <c r="E200" s="44"/>
    </row>
    <row r="201" spans="1:5" x14ac:dyDescent="0.3">
      <c r="A201" s="55">
        <v>5591</v>
      </c>
      <c r="B201" s="44" t="s">
        <v>299</v>
      </c>
      <c r="C201" s="45">
        <v>0</v>
      </c>
      <c r="D201" s="42">
        <f t="shared" si="37"/>
        <v>0</v>
      </c>
      <c r="E201" s="44"/>
    </row>
    <row r="202" spans="1:5" x14ac:dyDescent="0.3">
      <c r="A202" s="55">
        <v>5592</v>
      </c>
      <c r="B202" s="44" t="s">
        <v>300</v>
      </c>
      <c r="C202" s="45">
        <v>0</v>
      </c>
      <c r="D202" s="42">
        <f t="shared" si="37"/>
        <v>0</v>
      </c>
      <c r="E202" s="44"/>
    </row>
    <row r="203" spans="1:5" x14ac:dyDescent="0.3">
      <c r="A203" s="55">
        <v>5593</v>
      </c>
      <c r="B203" s="44" t="s">
        <v>301</v>
      </c>
      <c r="C203" s="45">
        <v>0</v>
      </c>
      <c r="D203" s="42">
        <f t="shared" si="37"/>
        <v>0</v>
      </c>
      <c r="E203" s="44"/>
    </row>
    <row r="204" spans="1:5" x14ac:dyDescent="0.3">
      <c r="A204" s="55">
        <v>5594</v>
      </c>
      <c r="B204" s="44" t="s">
        <v>302</v>
      </c>
      <c r="C204" s="45">
        <v>1200.52</v>
      </c>
      <c r="D204" s="42">
        <f t="shared" si="37"/>
        <v>1</v>
      </c>
      <c r="E204" s="44"/>
    </row>
    <row r="205" spans="1:5" x14ac:dyDescent="0.3">
      <c r="A205" s="55">
        <v>5595</v>
      </c>
      <c r="B205" s="44" t="s">
        <v>303</v>
      </c>
      <c r="C205" s="45">
        <v>0</v>
      </c>
      <c r="D205" s="42">
        <f t="shared" si="37"/>
        <v>0</v>
      </c>
      <c r="E205" s="44"/>
    </row>
    <row r="206" spans="1:5" x14ac:dyDescent="0.3">
      <c r="A206" s="55">
        <v>5596</v>
      </c>
      <c r="B206" s="44" t="s">
        <v>188</v>
      </c>
      <c r="C206" s="45">
        <v>0</v>
      </c>
      <c r="D206" s="42">
        <f t="shared" si="37"/>
        <v>0</v>
      </c>
      <c r="E206" s="44"/>
    </row>
    <row r="207" spans="1:5" x14ac:dyDescent="0.3">
      <c r="A207" s="55">
        <v>5597</v>
      </c>
      <c r="B207" s="44" t="s">
        <v>304</v>
      </c>
      <c r="C207" s="45">
        <v>0</v>
      </c>
      <c r="D207" s="42">
        <f t="shared" si="37"/>
        <v>0</v>
      </c>
      <c r="E207" s="44"/>
    </row>
    <row r="208" spans="1:5" x14ac:dyDescent="0.3">
      <c r="A208" s="55">
        <v>5598</v>
      </c>
      <c r="B208" s="44" t="s">
        <v>305</v>
      </c>
      <c r="C208" s="45">
        <v>0</v>
      </c>
      <c r="D208" s="42">
        <f t="shared" si="37"/>
        <v>0</v>
      </c>
      <c r="E208" s="44"/>
    </row>
    <row r="209" spans="1:5" x14ac:dyDescent="0.3">
      <c r="A209" s="55">
        <v>5599</v>
      </c>
      <c r="B209" s="44" t="s">
        <v>306</v>
      </c>
      <c r="C209" s="45">
        <v>0</v>
      </c>
      <c r="D209" s="42">
        <f t="shared" si="37"/>
        <v>0</v>
      </c>
      <c r="E209" s="44"/>
    </row>
    <row r="210" spans="1:5" x14ac:dyDescent="0.3">
      <c r="A210" s="54">
        <v>5600</v>
      </c>
      <c r="B210" s="40" t="s">
        <v>307</v>
      </c>
      <c r="C210" s="41">
        <v>0</v>
      </c>
      <c r="D210" s="42"/>
      <c r="E210" s="44"/>
    </row>
    <row r="211" spans="1:5" x14ac:dyDescent="0.3">
      <c r="A211" s="54">
        <v>5610</v>
      </c>
      <c r="B211" s="40" t="s">
        <v>308</v>
      </c>
      <c r="C211" s="41">
        <v>0</v>
      </c>
      <c r="D211" s="42" t="str">
        <f t="shared" ref="D211:D212" si="38">IFERROR(C211/$C$211,"")</f>
        <v/>
      </c>
      <c r="E211" s="44"/>
    </row>
    <row r="212" spans="1:5" x14ac:dyDescent="0.3">
      <c r="A212" s="55">
        <v>5611</v>
      </c>
      <c r="B212" s="44" t="s">
        <v>309</v>
      </c>
      <c r="C212" s="45">
        <v>0</v>
      </c>
      <c r="D212" s="42" t="str">
        <f t="shared" si="38"/>
        <v/>
      </c>
      <c r="E212" s="44"/>
    </row>
    <row r="213" spans="1:5" x14ac:dyDescent="0.3">
      <c r="A213" s="34"/>
      <c r="B213" s="34"/>
      <c r="C213" s="34"/>
      <c r="D213" s="35"/>
      <c r="E213" s="34"/>
    </row>
    <row r="214" spans="1:5" x14ac:dyDescent="0.3">
      <c r="A214" s="34"/>
      <c r="B214" s="34" t="s">
        <v>310</v>
      </c>
      <c r="C214" s="34"/>
      <c r="D214" s="35"/>
      <c r="E214" s="34"/>
    </row>
  </sheetData>
  <autoFilter ref="A93:C212" xr:uid="{00000000-0009-0000-0000-000009000000}"/>
  <mergeCells count="4">
    <mergeCell ref="A1:C1"/>
    <mergeCell ref="A2:C2"/>
    <mergeCell ref="A3:C3"/>
    <mergeCell ref="A4:C4"/>
  </mergeCells>
  <pageMargins left="0.7" right="0.7" top="0.75" bottom="0.75" header="0" footer="0"/>
  <pageSetup scale="65" orientation="portrait"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dimension ref="A1:J59"/>
  <sheetViews>
    <sheetView view="pageBreakPreview" topLeftCell="A28" zoomScale="60" zoomScaleNormal="100" workbookViewId="0">
      <selection activeCell="B59" sqref="B59"/>
    </sheetView>
  </sheetViews>
  <sheetFormatPr baseColWidth="10" defaultColWidth="14.44140625" defaultRowHeight="15" customHeight="1" x14ac:dyDescent="0.2"/>
  <cols>
    <col min="1" max="1" width="12.88671875" style="44" customWidth="1"/>
    <col min="2" max="2" width="72.109375" style="44" customWidth="1"/>
    <col min="3" max="7" width="15.88671875" style="44" customWidth="1"/>
    <col min="8" max="8" width="11.88671875" style="44" customWidth="1"/>
    <col min="9" max="9" width="13.44140625" style="44" customWidth="1"/>
    <col min="10" max="10" width="13.109375" style="44" customWidth="1"/>
    <col min="11" max="26" width="9.109375" style="44" customWidth="1"/>
    <col min="27" max="16384" width="14.44140625" style="44"/>
  </cols>
  <sheetData>
    <row r="1" spans="1:10" ht="11.25" customHeight="1" x14ac:dyDescent="0.2">
      <c r="A1" s="488" t="s">
        <v>2119</v>
      </c>
      <c r="B1" s="489"/>
      <c r="C1" s="489"/>
      <c r="D1" s="489"/>
      <c r="E1" s="489"/>
      <c r="F1" s="489"/>
      <c r="G1" s="70" t="s">
        <v>99</v>
      </c>
      <c r="H1" s="71">
        <v>2025</v>
      </c>
      <c r="I1" s="34"/>
      <c r="J1" s="34"/>
    </row>
    <row r="2" spans="1:10" ht="11.25" customHeight="1" x14ac:dyDescent="0.2">
      <c r="A2" s="488" t="s">
        <v>597</v>
      </c>
      <c r="B2" s="489"/>
      <c r="C2" s="489"/>
      <c r="D2" s="489"/>
      <c r="E2" s="489"/>
      <c r="F2" s="489"/>
      <c r="G2" s="70" t="s">
        <v>101</v>
      </c>
      <c r="H2" s="71" t="s">
        <v>648</v>
      </c>
      <c r="I2" s="34"/>
      <c r="J2" s="34"/>
    </row>
    <row r="3" spans="1:10" ht="11.25" customHeight="1" x14ac:dyDescent="0.2">
      <c r="A3" s="488" t="s">
        <v>657</v>
      </c>
      <c r="B3" s="489"/>
      <c r="C3" s="489"/>
      <c r="D3" s="489"/>
      <c r="E3" s="489"/>
      <c r="F3" s="489"/>
      <c r="G3" s="70" t="s">
        <v>102</v>
      </c>
      <c r="H3" s="71" t="s">
        <v>651</v>
      </c>
      <c r="I3" s="34"/>
      <c r="J3" s="34"/>
    </row>
    <row r="4" spans="1:10" ht="11.25" customHeight="1" x14ac:dyDescent="0.2">
      <c r="A4" s="488" t="s">
        <v>103</v>
      </c>
      <c r="B4" s="489"/>
      <c r="C4" s="489"/>
      <c r="D4" s="489"/>
      <c r="E4" s="489"/>
      <c r="F4" s="489"/>
      <c r="G4" s="70"/>
      <c r="H4" s="71"/>
      <c r="I4" s="34"/>
      <c r="J4" s="34"/>
    </row>
    <row r="5" spans="1:10" ht="9.75" customHeight="1" x14ac:dyDescent="0.2">
      <c r="A5" s="31" t="s">
        <v>104</v>
      </c>
      <c r="B5" s="32"/>
      <c r="C5" s="32"/>
      <c r="D5" s="32"/>
      <c r="E5" s="32"/>
      <c r="F5" s="32"/>
      <c r="G5" s="32"/>
      <c r="H5" s="32"/>
      <c r="I5" s="34"/>
      <c r="J5" s="34"/>
    </row>
    <row r="6" spans="1:10" ht="9.75" customHeight="1" x14ac:dyDescent="0.2">
      <c r="A6" s="34"/>
      <c r="B6" s="34"/>
      <c r="C6" s="34"/>
      <c r="D6" s="34"/>
      <c r="E6" s="34"/>
      <c r="F6" s="34"/>
      <c r="G6" s="34"/>
      <c r="H6" s="34"/>
      <c r="I6" s="34"/>
      <c r="J6" s="34"/>
    </row>
    <row r="7" spans="1:10" ht="9.75" customHeight="1" x14ac:dyDescent="0.2">
      <c r="A7" s="34"/>
      <c r="B7" s="34"/>
      <c r="C7" s="34"/>
      <c r="D7" s="34"/>
      <c r="E7" s="34"/>
      <c r="F7" s="34"/>
      <c r="G7" s="34"/>
      <c r="H7" s="34"/>
      <c r="I7" s="34"/>
      <c r="J7" s="34"/>
    </row>
    <row r="8" spans="1:10" ht="24.75" customHeight="1" x14ac:dyDescent="0.2">
      <c r="A8" s="122" t="s">
        <v>106</v>
      </c>
      <c r="B8" s="122" t="s">
        <v>544</v>
      </c>
      <c r="C8" s="123" t="s">
        <v>598</v>
      </c>
      <c r="D8" s="123" t="s">
        <v>599</v>
      </c>
      <c r="E8" s="123" t="s">
        <v>600</v>
      </c>
      <c r="F8" s="123" t="s">
        <v>601</v>
      </c>
      <c r="G8" s="123" t="s">
        <v>602</v>
      </c>
      <c r="H8" s="123" t="s">
        <v>603</v>
      </c>
      <c r="I8" s="123" t="s">
        <v>604</v>
      </c>
      <c r="J8" s="123" t="s">
        <v>605</v>
      </c>
    </row>
    <row r="9" spans="1:10" ht="9.75" customHeight="1" x14ac:dyDescent="0.2">
      <c r="A9" s="72">
        <v>7000</v>
      </c>
      <c r="B9" s="73" t="s">
        <v>606</v>
      </c>
      <c r="C9" s="75"/>
      <c r="D9" s="75"/>
      <c r="E9" s="75"/>
      <c r="F9" s="75"/>
      <c r="G9" s="75"/>
      <c r="H9" s="75"/>
      <c r="I9" s="75"/>
      <c r="J9" s="75"/>
    </row>
    <row r="10" spans="1:10" ht="9.75" customHeight="1" x14ac:dyDescent="0.2">
      <c r="A10" s="34">
        <v>7110</v>
      </c>
      <c r="B10" s="77" t="s">
        <v>602</v>
      </c>
      <c r="C10" s="58">
        <v>0</v>
      </c>
      <c r="D10" s="58">
        <v>0</v>
      </c>
      <c r="E10" s="58">
        <v>0</v>
      </c>
      <c r="F10" s="58">
        <v>0</v>
      </c>
      <c r="G10" s="34"/>
      <c r="H10" s="34"/>
      <c r="I10" s="34"/>
      <c r="J10" s="34"/>
    </row>
    <row r="11" spans="1:10" ht="9.75" customHeight="1" x14ac:dyDescent="0.2">
      <c r="A11" s="34">
        <v>7120</v>
      </c>
      <c r="B11" s="77" t="s">
        <v>607</v>
      </c>
      <c r="C11" s="58">
        <v>0</v>
      </c>
      <c r="D11" s="58">
        <v>0</v>
      </c>
      <c r="E11" s="58">
        <v>0</v>
      </c>
      <c r="F11" s="58">
        <v>0</v>
      </c>
      <c r="G11" s="34"/>
      <c r="H11" s="34"/>
      <c r="I11" s="34"/>
      <c r="J11" s="34"/>
    </row>
    <row r="12" spans="1:10" ht="9.75" customHeight="1" x14ac:dyDescent="0.2">
      <c r="A12" s="34">
        <v>7130</v>
      </c>
      <c r="B12" s="77" t="s">
        <v>608</v>
      </c>
      <c r="C12" s="58">
        <v>0</v>
      </c>
      <c r="D12" s="58">
        <v>0</v>
      </c>
      <c r="E12" s="58">
        <v>0</v>
      </c>
      <c r="F12" s="58">
        <v>0</v>
      </c>
      <c r="G12" s="34"/>
      <c r="H12" s="34"/>
      <c r="I12" s="34"/>
      <c r="J12" s="34"/>
    </row>
    <row r="13" spans="1:10" ht="9.75" customHeight="1" x14ac:dyDescent="0.2">
      <c r="A13" s="34">
        <v>7140</v>
      </c>
      <c r="B13" s="77" t="s">
        <v>609</v>
      </c>
      <c r="C13" s="58">
        <v>0</v>
      </c>
      <c r="D13" s="58">
        <v>0</v>
      </c>
      <c r="E13" s="58">
        <v>0</v>
      </c>
      <c r="F13" s="58">
        <v>0</v>
      </c>
      <c r="G13" s="34"/>
      <c r="H13" s="34"/>
      <c r="I13" s="34"/>
      <c r="J13" s="34"/>
    </row>
    <row r="14" spans="1:10" ht="9.75" customHeight="1" x14ac:dyDescent="0.2">
      <c r="A14" s="34">
        <v>7150</v>
      </c>
      <c r="B14" s="77" t="s">
        <v>610</v>
      </c>
      <c r="C14" s="58">
        <v>0</v>
      </c>
      <c r="D14" s="58">
        <v>0</v>
      </c>
      <c r="E14" s="58">
        <v>0</v>
      </c>
      <c r="F14" s="58">
        <v>0</v>
      </c>
      <c r="G14" s="34"/>
      <c r="H14" s="34"/>
      <c r="I14" s="34"/>
      <c r="J14" s="34"/>
    </row>
    <row r="15" spans="1:10" ht="9.75" customHeight="1" x14ac:dyDescent="0.2">
      <c r="A15" s="34">
        <v>7160</v>
      </c>
      <c r="B15" s="77" t="s">
        <v>611</v>
      </c>
      <c r="C15" s="58">
        <v>0</v>
      </c>
      <c r="D15" s="58">
        <v>0</v>
      </c>
      <c r="E15" s="58">
        <v>0</v>
      </c>
      <c r="F15" s="58">
        <v>0</v>
      </c>
      <c r="G15" s="34"/>
      <c r="H15" s="34"/>
      <c r="I15" s="34"/>
      <c r="J15" s="34"/>
    </row>
    <row r="16" spans="1:10" ht="9.75" customHeight="1" x14ac:dyDescent="0.2">
      <c r="A16" s="34">
        <v>7210</v>
      </c>
      <c r="B16" s="77" t="s">
        <v>612</v>
      </c>
      <c r="C16" s="58">
        <v>0</v>
      </c>
      <c r="D16" s="58">
        <v>0</v>
      </c>
      <c r="E16" s="58">
        <v>0</v>
      </c>
      <c r="F16" s="58">
        <v>0</v>
      </c>
      <c r="G16" s="34"/>
      <c r="H16" s="34"/>
      <c r="I16" s="34"/>
      <c r="J16" s="34"/>
    </row>
    <row r="17" spans="1:10" ht="9.75" customHeight="1" x14ac:dyDescent="0.2">
      <c r="A17" s="34">
        <v>7220</v>
      </c>
      <c r="B17" s="77" t="s">
        <v>613</v>
      </c>
      <c r="C17" s="58">
        <v>0</v>
      </c>
      <c r="D17" s="58">
        <v>0</v>
      </c>
      <c r="E17" s="58">
        <v>0</v>
      </c>
      <c r="F17" s="58">
        <v>0</v>
      </c>
      <c r="G17" s="34"/>
      <c r="H17" s="34"/>
      <c r="I17" s="34"/>
      <c r="J17" s="34"/>
    </row>
    <row r="18" spans="1:10" ht="9.75" customHeight="1" x14ac:dyDescent="0.2">
      <c r="A18" s="34">
        <v>7230</v>
      </c>
      <c r="B18" s="77" t="s">
        <v>614</v>
      </c>
      <c r="C18" s="58">
        <v>0</v>
      </c>
      <c r="D18" s="58">
        <v>0</v>
      </c>
      <c r="E18" s="58">
        <v>0</v>
      </c>
      <c r="F18" s="58">
        <v>0</v>
      </c>
      <c r="G18" s="34"/>
      <c r="H18" s="34"/>
      <c r="I18" s="34"/>
      <c r="J18" s="34"/>
    </row>
    <row r="19" spans="1:10" ht="9.75" customHeight="1" x14ac:dyDescent="0.2">
      <c r="A19" s="34">
        <v>7240</v>
      </c>
      <c r="B19" s="77" t="s">
        <v>615</v>
      </c>
      <c r="C19" s="58">
        <v>0</v>
      </c>
      <c r="D19" s="58">
        <v>0</v>
      </c>
      <c r="E19" s="58">
        <v>0</v>
      </c>
      <c r="F19" s="58">
        <v>0</v>
      </c>
      <c r="G19" s="34"/>
      <c r="H19" s="34"/>
      <c r="I19" s="34"/>
      <c r="J19" s="34"/>
    </row>
    <row r="20" spans="1:10" ht="9.75" customHeight="1" x14ac:dyDescent="0.2">
      <c r="A20" s="34">
        <v>7250</v>
      </c>
      <c r="B20" s="77" t="s">
        <v>616</v>
      </c>
      <c r="C20" s="58">
        <v>0</v>
      </c>
      <c r="D20" s="58">
        <v>0</v>
      </c>
      <c r="E20" s="58">
        <v>0</v>
      </c>
      <c r="F20" s="58">
        <v>0</v>
      </c>
      <c r="G20" s="34"/>
      <c r="H20" s="34"/>
      <c r="I20" s="34"/>
      <c r="J20" s="34"/>
    </row>
    <row r="21" spans="1:10" ht="9.75" customHeight="1" x14ac:dyDescent="0.2">
      <c r="A21" s="34">
        <v>7260</v>
      </c>
      <c r="B21" s="77" t="s">
        <v>617</v>
      </c>
      <c r="C21" s="58">
        <v>0</v>
      </c>
      <c r="D21" s="58">
        <v>0</v>
      </c>
      <c r="E21" s="58">
        <v>0</v>
      </c>
      <c r="F21" s="58">
        <v>0</v>
      </c>
      <c r="G21" s="34"/>
      <c r="H21" s="34"/>
      <c r="I21" s="34"/>
      <c r="J21" s="34"/>
    </row>
    <row r="22" spans="1:10" ht="9.75" customHeight="1" x14ac:dyDescent="0.2">
      <c r="A22" s="34">
        <v>7310</v>
      </c>
      <c r="B22" s="77" t="s">
        <v>618</v>
      </c>
      <c r="C22" s="58">
        <v>0</v>
      </c>
      <c r="D22" s="58">
        <v>0</v>
      </c>
      <c r="E22" s="58">
        <v>0</v>
      </c>
      <c r="F22" s="58">
        <v>0</v>
      </c>
      <c r="G22" s="34"/>
      <c r="H22" s="34"/>
      <c r="I22" s="34"/>
      <c r="J22" s="34"/>
    </row>
    <row r="23" spans="1:10" ht="9.75" customHeight="1" x14ac:dyDescent="0.2">
      <c r="A23" s="34">
        <v>7320</v>
      </c>
      <c r="B23" s="77" t="s">
        <v>619</v>
      </c>
      <c r="C23" s="58">
        <v>0</v>
      </c>
      <c r="D23" s="58">
        <v>0</v>
      </c>
      <c r="E23" s="58">
        <v>0</v>
      </c>
      <c r="F23" s="58">
        <v>0</v>
      </c>
      <c r="G23" s="34"/>
      <c r="H23" s="34"/>
      <c r="I23" s="34"/>
      <c r="J23" s="34"/>
    </row>
    <row r="24" spans="1:10" ht="9.75" customHeight="1" x14ac:dyDescent="0.2">
      <c r="A24" s="34">
        <v>7330</v>
      </c>
      <c r="B24" s="77" t="s">
        <v>620</v>
      </c>
      <c r="C24" s="58">
        <v>0</v>
      </c>
      <c r="D24" s="58">
        <v>0</v>
      </c>
      <c r="E24" s="58">
        <v>0</v>
      </c>
      <c r="F24" s="58">
        <v>0</v>
      </c>
      <c r="G24" s="34"/>
      <c r="H24" s="34"/>
      <c r="I24" s="34"/>
      <c r="J24" s="34"/>
    </row>
    <row r="25" spans="1:10" ht="9.75" customHeight="1" x14ac:dyDescent="0.2">
      <c r="A25" s="34">
        <v>7340</v>
      </c>
      <c r="B25" s="77" t="s">
        <v>621</v>
      </c>
      <c r="C25" s="58">
        <v>0</v>
      </c>
      <c r="D25" s="58">
        <v>0</v>
      </c>
      <c r="E25" s="58">
        <v>0</v>
      </c>
      <c r="F25" s="58">
        <v>0</v>
      </c>
      <c r="G25" s="34"/>
      <c r="H25" s="34"/>
      <c r="I25" s="34"/>
      <c r="J25" s="34"/>
    </row>
    <row r="26" spans="1:10" ht="9.75" customHeight="1" x14ac:dyDescent="0.2">
      <c r="A26" s="34">
        <v>7350</v>
      </c>
      <c r="B26" s="77" t="s">
        <v>622</v>
      </c>
      <c r="C26" s="58">
        <v>0</v>
      </c>
      <c r="D26" s="58">
        <v>0</v>
      </c>
      <c r="E26" s="58">
        <v>0</v>
      </c>
      <c r="F26" s="58">
        <v>0</v>
      </c>
      <c r="G26" s="34"/>
      <c r="H26" s="34"/>
      <c r="I26" s="34"/>
      <c r="J26" s="34"/>
    </row>
    <row r="27" spans="1:10" ht="9.75" customHeight="1" x14ac:dyDescent="0.2">
      <c r="A27" s="34">
        <v>7360</v>
      </c>
      <c r="B27" s="77" t="s">
        <v>623</v>
      </c>
      <c r="C27" s="58">
        <v>0</v>
      </c>
      <c r="D27" s="58">
        <v>0</v>
      </c>
      <c r="E27" s="58">
        <v>0</v>
      </c>
      <c r="F27" s="58">
        <v>0</v>
      </c>
      <c r="G27" s="34"/>
      <c r="H27" s="34"/>
      <c r="I27" s="34"/>
      <c r="J27" s="34"/>
    </row>
    <row r="28" spans="1:10" ht="9.75" customHeight="1" x14ac:dyDescent="0.2">
      <c r="A28" s="34">
        <v>7410</v>
      </c>
      <c r="B28" s="77" t="s">
        <v>624</v>
      </c>
      <c r="C28" s="58">
        <v>0</v>
      </c>
      <c r="D28" s="58">
        <v>0</v>
      </c>
      <c r="E28" s="58">
        <v>0</v>
      </c>
      <c r="F28" s="58">
        <v>0</v>
      </c>
      <c r="G28" s="34"/>
      <c r="H28" s="34"/>
      <c r="I28" s="34"/>
      <c r="J28" s="34"/>
    </row>
    <row r="29" spans="1:10" ht="9.75" customHeight="1" x14ac:dyDescent="0.2">
      <c r="A29" s="34">
        <v>7420</v>
      </c>
      <c r="B29" s="77" t="s">
        <v>625</v>
      </c>
      <c r="C29" s="58">
        <v>0</v>
      </c>
      <c r="D29" s="58">
        <v>0</v>
      </c>
      <c r="E29" s="58">
        <v>0</v>
      </c>
      <c r="F29" s="58">
        <v>0</v>
      </c>
      <c r="G29" s="34"/>
      <c r="H29" s="34"/>
      <c r="I29" s="34"/>
      <c r="J29" s="34"/>
    </row>
    <row r="30" spans="1:10" ht="9.75" customHeight="1" x14ac:dyDescent="0.2">
      <c r="A30" s="34">
        <v>7510</v>
      </c>
      <c r="B30" s="77" t="s">
        <v>626</v>
      </c>
      <c r="C30" s="58">
        <v>0</v>
      </c>
      <c r="D30" s="58">
        <v>0</v>
      </c>
      <c r="E30" s="58">
        <v>0</v>
      </c>
      <c r="F30" s="58">
        <v>0</v>
      </c>
      <c r="G30" s="34"/>
      <c r="H30" s="34"/>
      <c r="I30" s="34"/>
      <c r="J30" s="34"/>
    </row>
    <row r="31" spans="1:10" ht="9.75" customHeight="1" x14ac:dyDescent="0.2">
      <c r="A31" s="34">
        <v>7520</v>
      </c>
      <c r="B31" s="77" t="s">
        <v>627</v>
      </c>
      <c r="C31" s="58">
        <v>0</v>
      </c>
      <c r="D31" s="58">
        <v>0</v>
      </c>
      <c r="E31" s="58">
        <v>0</v>
      </c>
      <c r="F31" s="58">
        <v>0</v>
      </c>
      <c r="G31" s="34"/>
      <c r="H31" s="34"/>
      <c r="I31" s="34"/>
      <c r="J31" s="34"/>
    </row>
    <row r="32" spans="1:10" ht="9.75" customHeight="1" x14ac:dyDescent="0.2">
      <c r="A32" s="34">
        <v>7610</v>
      </c>
      <c r="B32" s="77" t="s">
        <v>628</v>
      </c>
      <c r="C32" s="58">
        <v>0</v>
      </c>
      <c r="D32" s="58">
        <v>0</v>
      </c>
      <c r="E32" s="58">
        <v>0</v>
      </c>
      <c r="F32" s="58">
        <v>0</v>
      </c>
      <c r="G32" s="34"/>
      <c r="H32" s="34"/>
      <c r="I32" s="34"/>
      <c r="J32" s="34"/>
    </row>
    <row r="33" spans="1:10" ht="9.75" customHeight="1" x14ac:dyDescent="0.2">
      <c r="A33" s="34">
        <v>7620</v>
      </c>
      <c r="B33" s="77" t="s">
        <v>629</v>
      </c>
      <c r="C33" s="58">
        <v>0</v>
      </c>
      <c r="D33" s="58">
        <v>0</v>
      </c>
      <c r="E33" s="58">
        <v>0</v>
      </c>
      <c r="F33" s="58">
        <v>0</v>
      </c>
      <c r="G33" s="34"/>
      <c r="H33" s="34"/>
      <c r="I33" s="34"/>
      <c r="J33" s="34"/>
    </row>
    <row r="34" spans="1:10" ht="9.75" customHeight="1" x14ac:dyDescent="0.2">
      <c r="A34" s="34">
        <v>7630</v>
      </c>
      <c r="B34" s="77" t="s">
        <v>630</v>
      </c>
      <c r="C34" s="58">
        <v>0</v>
      </c>
      <c r="D34" s="58">
        <v>0</v>
      </c>
      <c r="E34" s="58">
        <v>0</v>
      </c>
      <c r="F34" s="58">
        <v>0</v>
      </c>
      <c r="G34" s="34"/>
      <c r="H34" s="34"/>
      <c r="I34" s="34"/>
      <c r="J34" s="34"/>
    </row>
    <row r="35" spans="1:10" ht="9.75" customHeight="1" x14ac:dyDescent="0.2">
      <c r="A35" s="34">
        <v>7640</v>
      </c>
      <c r="B35" s="77" t="s">
        <v>631</v>
      </c>
      <c r="C35" s="58">
        <v>0</v>
      </c>
      <c r="D35" s="58">
        <v>0</v>
      </c>
      <c r="E35" s="58">
        <v>0</v>
      </c>
      <c r="F35" s="58">
        <v>0</v>
      </c>
      <c r="G35" s="34"/>
      <c r="H35" s="34"/>
      <c r="I35" s="34"/>
      <c r="J35" s="34"/>
    </row>
    <row r="36" spans="1:10" ht="9.75" customHeight="1" x14ac:dyDescent="0.2">
      <c r="A36" s="34"/>
      <c r="B36" s="34"/>
      <c r="C36" s="58"/>
      <c r="D36" s="58"/>
      <c r="E36" s="58"/>
      <c r="F36" s="58"/>
      <c r="G36" s="34"/>
      <c r="H36" s="34"/>
      <c r="I36" s="34"/>
      <c r="J36" s="34"/>
    </row>
    <row r="37" spans="1:10" ht="9.75" customHeight="1" x14ac:dyDescent="0.2">
      <c r="A37" s="72">
        <v>8000</v>
      </c>
      <c r="B37" s="73" t="s">
        <v>632</v>
      </c>
      <c r="C37" s="75"/>
      <c r="D37" s="75"/>
      <c r="E37" s="75"/>
      <c r="F37" s="75"/>
      <c r="G37" s="75"/>
      <c r="H37" s="75"/>
      <c r="I37" s="75"/>
      <c r="J37" s="75"/>
    </row>
    <row r="38" spans="1:10" ht="9.75" customHeight="1" thickBot="1" x14ac:dyDescent="0.25">
      <c r="A38" s="34"/>
      <c r="B38" s="34"/>
      <c r="C38" s="34"/>
      <c r="D38" s="34"/>
      <c r="E38" s="34"/>
      <c r="F38" s="34"/>
      <c r="G38" s="34"/>
      <c r="H38" s="34"/>
      <c r="I38" s="34"/>
      <c r="J38" s="34"/>
    </row>
    <row r="39" spans="1:10" ht="9.75" customHeight="1" x14ac:dyDescent="0.2">
      <c r="A39" s="34"/>
      <c r="B39" s="490" t="s">
        <v>633</v>
      </c>
      <c r="C39" s="491"/>
      <c r="D39" s="34"/>
      <c r="E39" s="34"/>
      <c r="F39" s="34"/>
      <c r="G39" s="34"/>
      <c r="H39" s="34"/>
      <c r="I39" s="34"/>
      <c r="J39" s="34"/>
    </row>
    <row r="40" spans="1:10" ht="9.75" customHeight="1" x14ac:dyDescent="0.2">
      <c r="A40" s="34"/>
      <c r="B40" s="124" t="s">
        <v>544</v>
      </c>
      <c r="C40" s="125">
        <v>2025</v>
      </c>
      <c r="D40" s="34"/>
      <c r="E40" s="34"/>
      <c r="F40" s="34"/>
      <c r="G40" s="34"/>
      <c r="H40" s="34"/>
      <c r="I40" s="34"/>
      <c r="J40" s="34"/>
    </row>
    <row r="41" spans="1:10" ht="9.75" customHeight="1" x14ac:dyDescent="0.2">
      <c r="A41" s="34">
        <v>8110</v>
      </c>
      <c r="B41" s="126" t="s">
        <v>634</v>
      </c>
      <c r="C41" s="127">
        <v>138253387</v>
      </c>
      <c r="D41" s="34"/>
      <c r="E41" s="34"/>
      <c r="F41" s="34"/>
      <c r="G41" s="34"/>
      <c r="H41" s="34"/>
      <c r="I41" s="34"/>
      <c r="J41" s="34"/>
    </row>
    <row r="42" spans="1:10" ht="9.75" customHeight="1" x14ac:dyDescent="0.2">
      <c r="A42" s="34">
        <v>8120</v>
      </c>
      <c r="B42" s="126" t="s">
        <v>635</v>
      </c>
      <c r="C42" s="127">
        <v>8207952.0300000012</v>
      </c>
      <c r="D42" s="34"/>
      <c r="E42" s="34"/>
      <c r="F42" s="34"/>
      <c r="G42" s="34"/>
      <c r="H42" s="34"/>
      <c r="I42" s="34"/>
      <c r="J42" s="34"/>
    </row>
    <row r="43" spans="1:10" ht="9.75" customHeight="1" x14ac:dyDescent="0.2">
      <c r="A43" s="34">
        <v>8130</v>
      </c>
      <c r="B43" s="126" t="s">
        <v>636</v>
      </c>
      <c r="C43" s="127">
        <v>16070102.559999999</v>
      </c>
      <c r="D43" s="34"/>
      <c r="E43" s="34"/>
      <c r="F43" s="34"/>
      <c r="G43" s="34"/>
      <c r="H43" s="34"/>
      <c r="I43" s="34"/>
      <c r="J43" s="34"/>
    </row>
    <row r="44" spans="1:10" ht="9.75" customHeight="1" x14ac:dyDescent="0.2">
      <c r="A44" s="34">
        <v>8140</v>
      </c>
      <c r="B44" s="126" t="s">
        <v>637</v>
      </c>
      <c r="C44" s="127">
        <v>146115537.53</v>
      </c>
      <c r="D44" s="34"/>
      <c r="E44" s="34"/>
      <c r="F44" s="34"/>
      <c r="G44" s="34"/>
      <c r="H44" s="34"/>
      <c r="I44" s="34"/>
      <c r="J44" s="34"/>
    </row>
    <row r="45" spans="1:10" ht="9.75" customHeight="1" thickBot="1" x14ac:dyDescent="0.25">
      <c r="A45" s="34">
        <v>8150</v>
      </c>
      <c r="B45" s="128" t="s">
        <v>638</v>
      </c>
      <c r="C45" s="129">
        <v>146115537.53</v>
      </c>
      <c r="D45" s="34"/>
      <c r="E45" s="34"/>
      <c r="F45" s="34"/>
      <c r="G45" s="34"/>
      <c r="H45" s="34"/>
      <c r="I45" s="34"/>
      <c r="J45" s="34"/>
    </row>
    <row r="46" spans="1:10" ht="9.75" customHeight="1" x14ac:dyDescent="0.2">
      <c r="A46" s="34"/>
      <c r="B46" s="34"/>
      <c r="C46" s="34"/>
      <c r="D46" s="34"/>
      <c r="E46" s="34"/>
      <c r="F46" s="34"/>
      <c r="G46" s="34"/>
      <c r="H46" s="34"/>
      <c r="I46" s="34"/>
      <c r="J46" s="34"/>
    </row>
    <row r="47" spans="1:10" ht="9.75" customHeight="1" thickBot="1" x14ac:dyDescent="0.25">
      <c r="A47" s="34"/>
      <c r="B47" s="34"/>
      <c r="C47" s="34"/>
      <c r="D47" s="34"/>
      <c r="E47" s="34"/>
      <c r="F47" s="34"/>
      <c r="G47" s="34"/>
      <c r="H47" s="34"/>
      <c r="I47" s="34"/>
      <c r="J47" s="34"/>
    </row>
    <row r="48" spans="1:10" ht="9.75" customHeight="1" x14ac:dyDescent="0.2">
      <c r="A48" s="34"/>
      <c r="B48" s="490" t="s">
        <v>639</v>
      </c>
      <c r="C48" s="491"/>
      <c r="D48" s="34"/>
      <c r="E48" s="34"/>
      <c r="F48" s="34"/>
      <c r="G48" s="34"/>
      <c r="H48" s="34"/>
      <c r="I48" s="34"/>
      <c r="J48" s="34"/>
    </row>
    <row r="49" spans="1:3" ht="9.75" customHeight="1" x14ac:dyDescent="0.2">
      <c r="A49" s="34"/>
      <c r="B49" s="124" t="s">
        <v>544</v>
      </c>
      <c r="C49" s="125">
        <v>2025</v>
      </c>
    </row>
    <row r="50" spans="1:3" ht="9.75" customHeight="1" x14ac:dyDescent="0.2">
      <c r="A50" s="34">
        <v>8210</v>
      </c>
      <c r="B50" s="126" t="s">
        <v>640</v>
      </c>
      <c r="C50" s="127">
        <v>138253387</v>
      </c>
    </row>
    <row r="51" spans="1:3" ht="9.75" customHeight="1" x14ac:dyDescent="0.2">
      <c r="A51" s="34">
        <v>8220</v>
      </c>
      <c r="B51" s="126" t="s">
        <v>641</v>
      </c>
      <c r="C51" s="127">
        <v>407999.52000004053</v>
      </c>
    </row>
    <row r="52" spans="1:3" ht="9.75" customHeight="1" x14ac:dyDescent="0.2">
      <c r="A52" s="34">
        <v>8230</v>
      </c>
      <c r="B52" s="126" t="s">
        <v>642</v>
      </c>
      <c r="C52" s="127">
        <v>-16070102.560000002</v>
      </c>
    </row>
    <row r="53" spans="1:3" ht="9.75" customHeight="1" x14ac:dyDescent="0.2">
      <c r="A53" s="34">
        <v>8240</v>
      </c>
      <c r="B53" s="126" t="s">
        <v>643</v>
      </c>
      <c r="C53" s="127">
        <v>0</v>
      </c>
    </row>
    <row r="54" spans="1:3" ht="9.75" customHeight="1" x14ac:dyDescent="0.2">
      <c r="A54" s="34">
        <v>8250</v>
      </c>
      <c r="B54" s="126" t="s">
        <v>644</v>
      </c>
      <c r="C54" s="127">
        <v>153915490.03999999</v>
      </c>
    </row>
    <row r="55" spans="1:3" ht="9.75" customHeight="1" x14ac:dyDescent="0.2">
      <c r="A55" s="34">
        <v>8260</v>
      </c>
      <c r="B55" s="126" t="s">
        <v>645</v>
      </c>
      <c r="C55" s="127">
        <v>142709519.41999999</v>
      </c>
    </row>
    <row r="56" spans="1:3" ht="9.75" customHeight="1" thickBot="1" x14ac:dyDescent="0.25">
      <c r="A56" s="34">
        <v>8270</v>
      </c>
      <c r="B56" s="128" t="s">
        <v>646</v>
      </c>
      <c r="C56" s="129">
        <v>142709519.41999999</v>
      </c>
    </row>
    <row r="57" spans="1:3" ht="9.75" customHeight="1" x14ac:dyDescent="0.2">
      <c r="A57" s="34"/>
      <c r="B57" s="34"/>
      <c r="C57" s="34"/>
    </row>
    <row r="58" spans="1:3" ht="9.75" customHeight="1" x14ac:dyDescent="0.2">
      <c r="A58" s="34"/>
      <c r="B58" s="34"/>
      <c r="C58" s="34"/>
    </row>
    <row r="59" spans="1:3" ht="9.75" customHeight="1" x14ac:dyDescent="0.2">
      <c r="A59" s="34"/>
      <c r="B59" s="34" t="s">
        <v>310</v>
      </c>
      <c r="C59" s="34"/>
    </row>
  </sheetData>
  <mergeCells count="6">
    <mergeCell ref="A1:F1"/>
    <mergeCell ref="A2:F2"/>
    <mergeCell ref="A3:F3"/>
    <mergeCell ref="A4:F4"/>
    <mergeCell ref="B39:C39"/>
    <mergeCell ref="B48:C48"/>
  </mergeCells>
  <pageMargins left="0.70866141732283472" right="0.70866141732283472" top="0.74803149606299213" bottom="0.74803149606299213" header="0" footer="0"/>
  <pageSetup scale="60" orientation="landscape"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dimension ref="A1:F214"/>
  <sheetViews>
    <sheetView view="pageBreakPreview" topLeftCell="A184" zoomScale="60" zoomScaleNormal="130" workbookViewId="0">
      <selection activeCell="C226" sqref="C226"/>
    </sheetView>
  </sheetViews>
  <sheetFormatPr baseColWidth="10" defaultColWidth="14.44140625" defaultRowHeight="15" customHeight="1" x14ac:dyDescent="0.3"/>
  <cols>
    <col min="1" max="1" width="10" style="29" customWidth="1"/>
    <col min="2" max="2" width="72.88671875" style="29" customWidth="1"/>
    <col min="3" max="3" width="15.88671875" style="29" customWidth="1"/>
    <col min="4" max="4" width="11.109375" style="29" customWidth="1"/>
    <col min="5" max="5" width="14" style="29" customWidth="1"/>
    <col min="6" max="6" width="11.5546875" style="29" bestFit="1" customWidth="1"/>
    <col min="7" max="26" width="9.109375" style="29" customWidth="1"/>
    <col min="27" max="16384" width="14.44140625" style="29"/>
  </cols>
  <sheetData>
    <row r="1" spans="1:5" ht="11.25" customHeight="1" x14ac:dyDescent="0.3">
      <c r="A1" s="488" t="s">
        <v>29</v>
      </c>
      <c r="B1" s="501"/>
      <c r="C1" s="501"/>
      <c r="D1" s="130" t="s">
        <v>99</v>
      </c>
      <c r="E1" s="71">
        <v>2025</v>
      </c>
    </row>
    <row r="2" spans="1:5" ht="11.25" customHeight="1" x14ac:dyDescent="0.3">
      <c r="A2" s="488" t="s">
        <v>100</v>
      </c>
      <c r="B2" s="501"/>
      <c r="C2" s="501"/>
      <c r="D2" s="130" t="s">
        <v>101</v>
      </c>
      <c r="E2" s="71" t="s">
        <v>648</v>
      </c>
    </row>
    <row r="3" spans="1:5" ht="11.25" customHeight="1" x14ac:dyDescent="0.3">
      <c r="A3" s="488" t="s">
        <v>2120</v>
      </c>
      <c r="B3" s="501"/>
      <c r="C3" s="501"/>
      <c r="D3" s="130" t="s">
        <v>102</v>
      </c>
      <c r="E3" s="71" t="s">
        <v>651</v>
      </c>
    </row>
    <row r="4" spans="1:5" ht="11.25" customHeight="1" x14ac:dyDescent="0.3">
      <c r="A4" s="488" t="s">
        <v>103</v>
      </c>
      <c r="B4" s="501"/>
      <c r="C4" s="501"/>
      <c r="D4" s="131"/>
      <c r="E4" s="131"/>
    </row>
    <row r="5" spans="1:5" ht="9.75" customHeight="1" x14ac:dyDescent="0.3">
      <c r="A5" s="31" t="s">
        <v>104</v>
      </c>
      <c r="B5" s="32"/>
      <c r="C5" s="32"/>
      <c r="D5" s="33"/>
      <c r="E5" s="32"/>
    </row>
    <row r="6" spans="1:5" ht="9.75" customHeight="1" x14ac:dyDescent="0.3">
      <c r="A6" s="34"/>
      <c r="B6" s="34"/>
      <c r="C6" s="34"/>
      <c r="D6" s="35"/>
      <c r="E6" s="34"/>
    </row>
    <row r="7" spans="1:5" ht="9.75" customHeight="1" x14ac:dyDescent="0.3">
      <c r="A7" s="32" t="s">
        <v>105</v>
      </c>
      <c r="B7" s="32"/>
      <c r="C7" s="32"/>
      <c r="D7" s="33"/>
      <c r="E7" s="32"/>
    </row>
    <row r="8" spans="1:5" ht="9.75" customHeight="1" x14ac:dyDescent="0.3">
      <c r="A8" s="36" t="s">
        <v>106</v>
      </c>
      <c r="B8" s="36" t="s">
        <v>107</v>
      </c>
      <c r="C8" s="37" t="s">
        <v>108</v>
      </c>
      <c r="D8" s="38" t="s">
        <v>109</v>
      </c>
      <c r="E8" s="37" t="s">
        <v>110</v>
      </c>
    </row>
    <row r="9" spans="1:5" ht="14.4" x14ac:dyDescent="0.3">
      <c r="A9" s="39">
        <v>4000</v>
      </c>
      <c r="B9" s="40" t="s">
        <v>111</v>
      </c>
      <c r="C9" s="41">
        <f>+C10+C57+C69</f>
        <v>23890283.379999999</v>
      </c>
      <c r="D9" s="42"/>
      <c r="E9" s="34"/>
    </row>
    <row r="10" spans="1:5" ht="14.4" x14ac:dyDescent="0.3">
      <c r="A10" s="39">
        <v>4100</v>
      </c>
      <c r="B10" s="40" t="s">
        <v>74</v>
      </c>
      <c r="C10" s="41">
        <f>+C48</f>
        <v>23745584.379999999</v>
      </c>
      <c r="D10" s="42"/>
      <c r="E10" s="34"/>
    </row>
    <row r="11" spans="1:5" ht="14.4" x14ac:dyDescent="0.3">
      <c r="A11" s="39">
        <v>4110</v>
      </c>
      <c r="B11" s="40" t="s">
        <v>112</v>
      </c>
      <c r="C11" s="41">
        <v>0</v>
      </c>
      <c r="D11" s="42" t="str">
        <f t="shared" ref="D11:D20" si="0">IFERROR(C11/$C$12,"")</f>
        <v/>
      </c>
      <c r="E11" s="34"/>
    </row>
    <row r="12" spans="1:5" ht="14.4" x14ac:dyDescent="0.3">
      <c r="A12" s="43">
        <v>4111</v>
      </c>
      <c r="B12" s="44" t="s">
        <v>113</v>
      </c>
      <c r="C12" s="45">
        <v>0</v>
      </c>
      <c r="D12" s="42" t="str">
        <f t="shared" si="0"/>
        <v/>
      </c>
      <c r="E12" s="34"/>
    </row>
    <row r="13" spans="1:5" ht="14.4" x14ac:dyDescent="0.3">
      <c r="A13" s="43">
        <v>4112</v>
      </c>
      <c r="B13" s="44" t="s">
        <v>114</v>
      </c>
      <c r="C13" s="45">
        <v>0</v>
      </c>
      <c r="D13" s="42" t="str">
        <f t="shared" si="0"/>
        <v/>
      </c>
      <c r="E13" s="34"/>
    </row>
    <row r="14" spans="1:5" ht="14.4" x14ac:dyDescent="0.3">
      <c r="A14" s="43">
        <v>4113</v>
      </c>
      <c r="B14" s="44" t="s">
        <v>115</v>
      </c>
      <c r="C14" s="45">
        <v>0</v>
      </c>
      <c r="D14" s="42" t="str">
        <f t="shared" si="0"/>
        <v/>
      </c>
      <c r="E14" s="34"/>
    </row>
    <row r="15" spans="1:5" ht="14.4" x14ac:dyDescent="0.3">
      <c r="A15" s="43">
        <v>4114</v>
      </c>
      <c r="B15" s="44" t="s">
        <v>116</v>
      </c>
      <c r="C15" s="45">
        <v>0</v>
      </c>
      <c r="D15" s="42" t="str">
        <f t="shared" si="0"/>
        <v/>
      </c>
      <c r="E15" s="34"/>
    </row>
    <row r="16" spans="1:5" ht="14.4" x14ac:dyDescent="0.3">
      <c r="A16" s="43">
        <v>4115</v>
      </c>
      <c r="B16" s="44" t="s">
        <v>117</v>
      </c>
      <c r="C16" s="45">
        <v>0</v>
      </c>
      <c r="D16" s="42" t="str">
        <f t="shared" si="0"/>
        <v/>
      </c>
      <c r="E16" s="34"/>
    </row>
    <row r="17" spans="1:5" ht="14.4" x14ac:dyDescent="0.3">
      <c r="A17" s="43">
        <v>4116</v>
      </c>
      <c r="B17" s="44" t="s">
        <v>118</v>
      </c>
      <c r="C17" s="45">
        <v>0</v>
      </c>
      <c r="D17" s="42" t="str">
        <f t="shared" si="0"/>
        <v/>
      </c>
      <c r="E17" s="34"/>
    </row>
    <row r="18" spans="1:5" ht="14.4" x14ac:dyDescent="0.3">
      <c r="A18" s="43">
        <v>4117</v>
      </c>
      <c r="B18" s="44" t="s">
        <v>119</v>
      </c>
      <c r="C18" s="45">
        <v>0</v>
      </c>
      <c r="D18" s="42" t="str">
        <f t="shared" si="0"/>
        <v/>
      </c>
      <c r="E18" s="34"/>
    </row>
    <row r="19" spans="1:5" ht="21.6" x14ac:dyDescent="0.3">
      <c r="A19" s="43">
        <v>4118</v>
      </c>
      <c r="B19" s="46" t="s">
        <v>120</v>
      </c>
      <c r="C19" s="45">
        <v>0</v>
      </c>
      <c r="D19" s="42" t="str">
        <f t="shared" si="0"/>
        <v/>
      </c>
      <c r="E19" s="34"/>
    </row>
    <row r="20" spans="1:5" ht="14.4" x14ac:dyDescent="0.3">
      <c r="A20" s="43">
        <v>4119</v>
      </c>
      <c r="B20" s="44" t="s">
        <v>121</v>
      </c>
      <c r="C20" s="45">
        <v>0</v>
      </c>
      <c r="D20" s="42" t="str">
        <f t="shared" si="0"/>
        <v/>
      </c>
      <c r="E20" s="34"/>
    </row>
    <row r="21" spans="1:5" ht="14.4" x14ac:dyDescent="0.3">
      <c r="A21" s="39">
        <v>4120</v>
      </c>
      <c r="B21" s="40" t="s">
        <v>122</v>
      </c>
      <c r="C21" s="41">
        <v>0</v>
      </c>
      <c r="D21" s="42" t="str">
        <f t="shared" ref="D21:D26" si="1">IFERROR(C21/$C$21,"")</f>
        <v/>
      </c>
      <c r="E21" s="34"/>
    </row>
    <row r="22" spans="1:5" ht="14.4" x14ac:dyDescent="0.3">
      <c r="A22" s="43">
        <v>4121</v>
      </c>
      <c r="B22" s="44" t="s">
        <v>123</v>
      </c>
      <c r="C22" s="45">
        <v>0</v>
      </c>
      <c r="D22" s="42" t="str">
        <f t="shared" si="1"/>
        <v/>
      </c>
      <c r="E22" s="34"/>
    </row>
    <row r="23" spans="1:5" ht="14.4" x14ac:dyDescent="0.3">
      <c r="A23" s="43">
        <v>4122</v>
      </c>
      <c r="B23" s="44" t="s">
        <v>124</v>
      </c>
      <c r="C23" s="45">
        <v>0</v>
      </c>
      <c r="D23" s="42" t="str">
        <f t="shared" si="1"/>
        <v/>
      </c>
      <c r="E23" s="34"/>
    </row>
    <row r="24" spans="1:5" ht="14.4" x14ac:dyDescent="0.3">
      <c r="A24" s="43">
        <v>4123</v>
      </c>
      <c r="B24" s="44" t="s">
        <v>125</v>
      </c>
      <c r="C24" s="45">
        <v>0</v>
      </c>
      <c r="D24" s="42" t="str">
        <f t="shared" si="1"/>
        <v/>
      </c>
      <c r="E24" s="34"/>
    </row>
    <row r="25" spans="1:5" ht="14.4" x14ac:dyDescent="0.3">
      <c r="A25" s="43">
        <v>4124</v>
      </c>
      <c r="B25" s="44" t="s">
        <v>126</v>
      </c>
      <c r="C25" s="45">
        <v>0</v>
      </c>
      <c r="D25" s="42" t="str">
        <f t="shared" si="1"/>
        <v/>
      </c>
      <c r="E25" s="34"/>
    </row>
    <row r="26" spans="1:5" ht="14.4" x14ac:dyDescent="0.3">
      <c r="A26" s="43">
        <v>4129</v>
      </c>
      <c r="B26" s="44" t="s">
        <v>127</v>
      </c>
      <c r="C26" s="45">
        <v>0</v>
      </c>
      <c r="D26" s="42" t="str">
        <f t="shared" si="1"/>
        <v/>
      </c>
      <c r="E26" s="34"/>
    </row>
    <row r="27" spans="1:5" ht="14.4" x14ac:dyDescent="0.3">
      <c r="A27" s="39">
        <v>4130</v>
      </c>
      <c r="B27" s="40" t="s">
        <v>128</v>
      </c>
      <c r="C27" s="41">
        <v>0</v>
      </c>
      <c r="D27" s="42" t="str">
        <f t="shared" ref="D27:D29" si="2">IFERROR(C27/$C$27,"")</f>
        <v/>
      </c>
      <c r="E27" s="34"/>
    </row>
    <row r="28" spans="1:5" ht="14.4" x14ac:dyDescent="0.3">
      <c r="A28" s="43">
        <v>4131</v>
      </c>
      <c r="B28" s="44" t="s">
        <v>129</v>
      </c>
      <c r="C28" s="45">
        <v>0</v>
      </c>
      <c r="D28" s="42" t="str">
        <f t="shared" si="2"/>
        <v/>
      </c>
      <c r="E28" s="34"/>
    </row>
    <row r="29" spans="1:5" ht="21.6" x14ac:dyDescent="0.3">
      <c r="A29" s="43">
        <v>4132</v>
      </c>
      <c r="B29" s="46" t="s">
        <v>130</v>
      </c>
      <c r="C29" s="45">
        <v>0</v>
      </c>
      <c r="D29" s="42" t="str">
        <f t="shared" si="2"/>
        <v/>
      </c>
      <c r="E29" s="34"/>
    </row>
    <row r="30" spans="1:5" ht="14.4" x14ac:dyDescent="0.3">
      <c r="A30" s="39">
        <v>4140</v>
      </c>
      <c r="B30" s="40" t="s">
        <v>131</v>
      </c>
      <c r="C30" s="41">
        <v>0</v>
      </c>
      <c r="D30" s="42" t="str">
        <f t="shared" ref="D30:D35" si="3">IFERROR(C30/$C$30,"")</f>
        <v/>
      </c>
      <c r="E30" s="34"/>
    </row>
    <row r="31" spans="1:5" ht="14.4" x14ac:dyDescent="0.3">
      <c r="A31" s="43">
        <v>4141</v>
      </c>
      <c r="B31" s="44" t="s">
        <v>132</v>
      </c>
      <c r="C31" s="45">
        <v>0</v>
      </c>
      <c r="D31" s="42" t="str">
        <f t="shared" si="3"/>
        <v/>
      </c>
      <c r="E31" s="34"/>
    </row>
    <row r="32" spans="1:5" ht="14.4" x14ac:dyDescent="0.3">
      <c r="A32" s="43">
        <v>4143</v>
      </c>
      <c r="B32" s="44" t="s">
        <v>133</v>
      </c>
      <c r="C32" s="45">
        <v>0</v>
      </c>
      <c r="D32" s="42" t="str">
        <f t="shared" si="3"/>
        <v/>
      </c>
      <c r="E32" s="34"/>
    </row>
    <row r="33" spans="1:5" ht="14.4" x14ac:dyDescent="0.3">
      <c r="A33" s="43">
        <v>4144</v>
      </c>
      <c r="B33" s="44" t="s">
        <v>134</v>
      </c>
      <c r="C33" s="45">
        <v>0</v>
      </c>
      <c r="D33" s="42" t="str">
        <f t="shared" si="3"/>
        <v/>
      </c>
      <c r="E33" s="34"/>
    </row>
    <row r="34" spans="1:5" ht="21.6" x14ac:dyDescent="0.3">
      <c r="A34" s="43">
        <v>4145</v>
      </c>
      <c r="B34" s="46" t="s">
        <v>135</v>
      </c>
      <c r="C34" s="45">
        <v>0</v>
      </c>
      <c r="D34" s="42" t="str">
        <f t="shared" si="3"/>
        <v/>
      </c>
      <c r="E34" s="34"/>
    </row>
    <row r="35" spans="1:5" ht="14.4" x14ac:dyDescent="0.3">
      <c r="A35" s="43">
        <v>4149</v>
      </c>
      <c r="B35" s="44" t="s">
        <v>136</v>
      </c>
      <c r="C35" s="45">
        <v>0</v>
      </c>
      <c r="D35" s="42" t="str">
        <f t="shared" si="3"/>
        <v/>
      </c>
      <c r="E35" s="34"/>
    </row>
    <row r="36" spans="1:5" ht="14.4" x14ac:dyDescent="0.3">
      <c r="A36" s="39">
        <v>4150</v>
      </c>
      <c r="B36" s="40" t="s">
        <v>137</v>
      </c>
      <c r="C36" s="41">
        <v>0</v>
      </c>
      <c r="D36" s="42" t="str">
        <f t="shared" ref="D36:D38" si="4">IFERROR(C36/$C$36,"")</f>
        <v/>
      </c>
      <c r="E36" s="34"/>
    </row>
    <row r="37" spans="1:5" ht="14.4" x14ac:dyDescent="0.3">
      <c r="A37" s="43">
        <v>4151</v>
      </c>
      <c r="B37" s="44" t="s">
        <v>137</v>
      </c>
      <c r="C37" s="45">
        <v>0</v>
      </c>
      <c r="D37" s="42" t="str">
        <f t="shared" si="4"/>
        <v/>
      </c>
      <c r="E37" s="34"/>
    </row>
    <row r="38" spans="1:5" ht="21.6" x14ac:dyDescent="0.3">
      <c r="A38" s="43">
        <v>4154</v>
      </c>
      <c r="B38" s="46" t="s">
        <v>138</v>
      </c>
      <c r="C38" s="45">
        <v>0</v>
      </c>
      <c r="D38" s="42" t="str">
        <f t="shared" si="4"/>
        <v/>
      </c>
      <c r="E38" s="34"/>
    </row>
    <row r="39" spans="1:5" ht="14.4" x14ac:dyDescent="0.3">
      <c r="A39" s="39">
        <v>4160</v>
      </c>
      <c r="B39" s="40" t="s">
        <v>139</v>
      </c>
      <c r="C39" s="41">
        <v>0</v>
      </c>
      <c r="D39" s="42" t="str">
        <f t="shared" ref="D39:D47" si="5">IFERROR(C39/$C$39,"")</f>
        <v/>
      </c>
      <c r="E39" s="34"/>
    </row>
    <row r="40" spans="1:5" ht="14.4" x14ac:dyDescent="0.3">
      <c r="A40" s="43">
        <v>4161</v>
      </c>
      <c r="B40" s="44" t="s">
        <v>140</v>
      </c>
      <c r="C40" s="45">
        <v>0</v>
      </c>
      <c r="D40" s="42" t="str">
        <f t="shared" si="5"/>
        <v/>
      </c>
      <c r="E40" s="34"/>
    </row>
    <row r="41" spans="1:5" ht="14.4" x14ac:dyDescent="0.3">
      <c r="A41" s="43">
        <v>4162</v>
      </c>
      <c r="B41" s="44" t="s">
        <v>141</v>
      </c>
      <c r="C41" s="45">
        <v>0</v>
      </c>
      <c r="D41" s="42" t="str">
        <f t="shared" si="5"/>
        <v/>
      </c>
      <c r="E41" s="34"/>
    </row>
    <row r="42" spans="1:5" ht="14.4" x14ac:dyDescent="0.3">
      <c r="A42" s="43">
        <v>4163</v>
      </c>
      <c r="B42" s="44" t="s">
        <v>142</v>
      </c>
      <c r="C42" s="45">
        <v>0</v>
      </c>
      <c r="D42" s="42" t="str">
        <f t="shared" si="5"/>
        <v/>
      </c>
      <c r="E42" s="34"/>
    </row>
    <row r="43" spans="1:5" ht="14.4" x14ac:dyDescent="0.3">
      <c r="A43" s="43">
        <v>4164</v>
      </c>
      <c r="B43" s="44" t="s">
        <v>143</v>
      </c>
      <c r="C43" s="45">
        <v>0</v>
      </c>
      <c r="D43" s="42" t="str">
        <f t="shared" si="5"/>
        <v/>
      </c>
      <c r="E43" s="34"/>
    </row>
    <row r="44" spans="1:5" ht="14.4" x14ac:dyDescent="0.3">
      <c r="A44" s="43">
        <v>4165</v>
      </c>
      <c r="B44" s="44" t="s">
        <v>144</v>
      </c>
      <c r="C44" s="45">
        <v>0</v>
      </c>
      <c r="D44" s="42" t="str">
        <f t="shared" si="5"/>
        <v/>
      </c>
      <c r="E44" s="34"/>
    </row>
    <row r="45" spans="1:5" ht="21.6" x14ac:dyDescent="0.3">
      <c r="A45" s="43">
        <v>4166</v>
      </c>
      <c r="B45" s="46" t="s">
        <v>145</v>
      </c>
      <c r="C45" s="45">
        <v>0</v>
      </c>
      <c r="D45" s="42" t="str">
        <f t="shared" si="5"/>
        <v/>
      </c>
      <c r="E45" s="34"/>
    </row>
    <row r="46" spans="1:5" ht="14.4" x14ac:dyDescent="0.3">
      <c r="A46" s="43">
        <v>4168</v>
      </c>
      <c r="B46" s="44" t="s">
        <v>146</v>
      </c>
      <c r="C46" s="45">
        <v>0</v>
      </c>
      <c r="D46" s="42" t="str">
        <f t="shared" si="5"/>
        <v/>
      </c>
      <c r="E46" s="34"/>
    </row>
    <row r="47" spans="1:5" ht="14.4" x14ac:dyDescent="0.3">
      <c r="A47" s="43">
        <v>4169</v>
      </c>
      <c r="B47" s="44" t="s">
        <v>147</v>
      </c>
      <c r="C47" s="45">
        <v>0</v>
      </c>
      <c r="D47" s="42" t="str">
        <f t="shared" si="5"/>
        <v/>
      </c>
      <c r="E47" s="34"/>
    </row>
    <row r="48" spans="1:5" ht="14.4" x14ac:dyDescent="0.3">
      <c r="A48" s="39">
        <v>4170</v>
      </c>
      <c r="B48" s="40" t="s">
        <v>148</v>
      </c>
      <c r="C48" s="41">
        <f>+C51</f>
        <v>23745584.379999999</v>
      </c>
      <c r="D48" s="42">
        <f t="shared" ref="D48:D56" si="6">IFERROR(C48/$C$48,"")</f>
        <v>1</v>
      </c>
      <c r="E48" s="34"/>
    </row>
    <row r="49" spans="1:5" ht="14.4" x14ac:dyDescent="0.3">
      <c r="A49" s="43">
        <v>4171</v>
      </c>
      <c r="B49" s="44" t="s">
        <v>149</v>
      </c>
      <c r="C49" s="45">
        <v>0</v>
      </c>
      <c r="D49" s="42">
        <f t="shared" si="6"/>
        <v>0</v>
      </c>
      <c r="E49" s="34"/>
    </row>
    <row r="50" spans="1:5" ht="14.4" x14ac:dyDescent="0.3">
      <c r="A50" s="43">
        <v>4172</v>
      </c>
      <c r="B50" s="44" t="s">
        <v>150</v>
      </c>
      <c r="C50" s="45">
        <v>0</v>
      </c>
      <c r="D50" s="42">
        <f t="shared" si="6"/>
        <v>0</v>
      </c>
      <c r="E50" s="34"/>
    </row>
    <row r="51" spans="1:5" ht="21.6" x14ac:dyDescent="0.3">
      <c r="A51" s="43">
        <v>4173</v>
      </c>
      <c r="B51" s="46" t="s">
        <v>151</v>
      </c>
      <c r="C51" s="45">
        <v>23745584.379999999</v>
      </c>
      <c r="D51" s="42">
        <f t="shared" si="6"/>
        <v>1</v>
      </c>
      <c r="E51" s="58"/>
    </row>
    <row r="52" spans="1:5" ht="21.6" x14ac:dyDescent="0.3">
      <c r="A52" s="43">
        <v>4174</v>
      </c>
      <c r="B52" s="46" t="s">
        <v>153</v>
      </c>
      <c r="C52" s="45">
        <v>0</v>
      </c>
      <c r="D52" s="42">
        <f t="shared" si="6"/>
        <v>0</v>
      </c>
      <c r="E52" s="34"/>
    </row>
    <row r="53" spans="1:5" ht="21.6" x14ac:dyDescent="0.3">
      <c r="A53" s="43">
        <v>4175</v>
      </c>
      <c r="B53" s="46" t="s">
        <v>154</v>
      </c>
      <c r="C53" s="45">
        <v>0</v>
      </c>
      <c r="D53" s="42">
        <f t="shared" si="6"/>
        <v>0</v>
      </c>
      <c r="E53" s="34"/>
    </row>
    <row r="54" spans="1:5" ht="21.6" x14ac:dyDescent="0.3">
      <c r="A54" s="43">
        <v>4176</v>
      </c>
      <c r="B54" s="46" t="s">
        <v>155</v>
      </c>
      <c r="C54" s="45">
        <v>0</v>
      </c>
      <c r="D54" s="42">
        <f t="shared" si="6"/>
        <v>0</v>
      </c>
      <c r="E54" s="34"/>
    </row>
    <row r="55" spans="1:5" ht="21.6" x14ac:dyDescent="0.3">
      <c r="A55" s="43">
        <v>4177</v>
      </c>
      <c r="B55" s="46" t="s">
        <v>156</v>
      </c>
      <c r="C55" s="45">
        <v>0</v>
      </c>
      <c r="D55" s="42">
        <f t="shared" si="6"/>
        <v>0</v>
      </c>
      <c r="E55" s="34"/>
    </row>
    <row r="56" spans="1:5" ht="21.6" x14ac:dyDescent="0.3">
      <c r="A56" s="43">
        <v>4178</v>
      </c>
      <c r="B56" s="46" t="s">
        <v>157</v>
      </c>
      <c r="C56" s="45">
        <v>0</v>
      </c>
      <c r="D56" s="42">
        <f t="shared" si="6"/>
        <v>0</v>
      </c>
      <c r="E56" s="34"/>
    </row>
    <row r="57" spans="1:5" ht="31.8" x14ac:dyDescent="0.3">
      <c r="A57" s="39">
        <v>4200</v>
      </c>
      <c r="B57" s="52" t="s">
        <v>160</v>
      </c>
      <c r="C57" s="41">
        <v>0</v>
      </c>
      <c r="D57" s="42"/>
      <c r="E57" s="34"/>
    </row>
    <row r="58" spans="1:5" ht="21.6" x14ac:dyDescent="0.3">
      <c r="A58" s="39">
        <v>4210</v>
      </c>
      <c r="B58" s="52" t="s">
        <v>161</v>
      </c>
      <c r="C58" s="41">
        <v>0</v>
      </c>
      <c r="D58" s="42" t="str">
        <f t="shared" ref="D58:D63" si="7">IFERROR(C58/$C$58,"")</f>
        <v/>
      </c>
      <c r="E58" s="34"/>
    </row>
    <row r="59" spans="1:5" ht="14.4" x14ac:dyDescent="0.3">
      <c r="A59" s="43">
        <v>4211</v>
      </c>
      <c r="B59" s="44" t="s">
        <v>162</v>
      </c>
      <c r="C59" s="45">
        <v>0</v>
      </c>
      <c r="D59" s="42" t="str">
        <f t="shared" si="7"/>
        <v/>
      </c>
      <c r="E59" s="34"/>
    </row>
    <row r="60" spans="1:5" ht="14.4" x14ac:dyDescent="0.3">
      <c r="A60" s="43">
        <v>4212</v>
      </c>
      <c r="B60" s="44" t="s">
        <v>163</v>
      </c>
      <c r="C60" s="45">
        <v>0</v>
      </c>
      <c r="D60" s="42" t="str">
        <f t="shared" si="7"/>
        <v/>
      </c>
      <c r="E60" s="34"/>
    </row>
    <row r="61" spans="1:5" ht="14.4" x14ac:dyDescent="0.3">
      <c r="A61" s="43">
        <v>4213</v>
      </c>
      <c r="B61" s="44" t="s">
        <v>164</v>
      </c>
      <c r="C61" s="45">
        <v>0</v>
      </c>
      <c r="D61" s="42" t="str">
        <f t="shared" si="7"/>
        <v/>
      </c>
      <c r="E61" s="34"/>
    </row>
    <row r="62" spans="1:5" ht="14.4" x14ac:dyDescent="0.3">
      <c r="A62" s="43">
        <v>4214</v>
      </c>
      <c r="B62" s="44" t="s">
        <v>165</v>
      </c>
      <c r="C62" s="45">
        <v>0</v>
      </c>
      <c r="D62" s="42" t="str">
        <f t="shared" si="7"/>
        <v/>
      </c>
      <c r="E62" s="34"/>
    </row>
    <row r="63" spans="1:5" ht="14.4" x14ac:dyDescent="0.3">
      <c r="A63" s="43">
        <v>4215</v>
      </c>
      <c r="B63" s="44" t="s">
        <v>166</v>
      </c>
      <c r="C63" s="45">
        <v>0</v>
      </c>
      <c r="D63" s="42" t="str">
        <f t="shared" si="7"/>
        <v/>
      </c>
      <c r="E63" s="34"/>
    </row>
    <row r="64" spans="1:5" ht="14.4" x14ac:dyDescent="0.3">
      <c r="A64" s="39">
        <v>4220</v>
      </c>
      <c r="B64" s="40" t="s">
        <v>167</v>
      </c>
      <c r="C64" s="41">
        <v>0</v>
      </c>
      <c r="D64" s="42" t="str">
        <f t="shared" ref="D64:D68" si="8">IFERROR(C64/$C$64,"")</f>
        <v/>
      </c>
      <c r="E64" s="34"/>
    </row>
    <row r="65" spans="1:5" ht="14.4" x14ac:dyDescent="0.3">
      <c r="A65" s="43">
        <v>4221</v>
      </c>
      <c r="B65" s="44" t="s">
        <v>168</v>
      </c>
      <c r="C65" s="45">
        <v>0</v>
      </c>
      <c r="D65" s="42" t="str">
        <f t="shared" si="8"/>
        <v/>
      </c>
      <c r="E65" s="34"/>
    </row>
    <row r="66" spans="1:5" ht="14.4" x14ac:dyDescent="0.3">
      <c r="A66" s="43">
        <v>4223</v>
      </c>
      <c r="B66" s="44" t="s">
        <v>170</v>
      </c>
      <c r="C66" s="45">
        <v>0</v>
      </c>
      <c r="D66" s="42" t="str">
        <f t="shared" si="8"/>
        <v/>
      </c>
      <c r="E66" s="34"/>
    </row>
    <row r="67" spans="1:5" ht="14.4" x14ac:dyDescent="0.3">
      <c r="A67" s="43">
        <v>4225</v>
      </c>
      <c r="B67" s="44" t="s">
        <v>171</v>
      </c>
      <c r="C67" s="45">
        <v>0</v>
      </c>
      <c r="D67" s="42" t="str">
        <f t="shared" si="8"/>
        <v/>
      </c>
      <c r="E67" s="34"/>
    </row>
    <row r="68" spans="1:5" ht="14.4" x14ac:dyDescent="0.3">
      <c r="A68" s="43">
        <v>4227</v>
      </c>
      <c r="B68" s="44" t="s">
        <v>172</v>
      </c>
      <c r="C68" s="45">
        <v>0</v>
      </c>
      <c r="D68" s="42" t="str">
        <f t="shared" si="8"/>
        <v/>
      </c>
      <c r="E68" s="34"/>
    </row>
    <row r="69" spans="1:5" ht="14.4" x14ac:dyDescent="0.3">
      <c r="A69" s="54">
        <v>4300</v>
      </c>
      <c r="B69" s="40" t="s">
        <v>78</v>
      </c>
      <c r="C69" s="41">
        <f>+C70+C79</f>
        <v>144699</v>
      </c>
      <c r="D69" s="42"/>
      <c r="E69" s="44"/>
    </row>
    <row r="70" spans="1:5" ht="14.4" x14ac:dyDescent="0.3">
      <c r="A70" s="54">
        <v>4310</v>
      </c>
      <c r="B70" s="40" t="s">
        <v>173</v>
      </c>
      <c r="C70" s="41">
        <f>+C72</f>
        <v>0</v>
      </c>
      <c r="D70" s="42" t="str">
        <f t="shared" ref="D70:D72" si="9">IFERROR(C70/$C$70,"")</f>
        <v/>
      </c>
      <c r="E70" s="44"/>
    </row>
    <row r="71" spans="1:5" ht="14.4" x14ac:dyDescent="0.3">
      <c r="A71" s="55">
        <v>4311</v>
      </c>
      <c r="B71" s="44" t="s">
        <v>174</v>
      </c>
      <c r="C71" s="45">
        <v>0</v>
      </c>
      <c r="D71" s="42" t="str">
        <f t="shared" si="9"/>
        <v/>
      </c>
      <c r="E71" s="44"/>
    </row>
    <row r="72" spans="1:5" ht="14.4" x14ac:dyDescent="0.3">
      <c r="A72" s="55">
        <v>4319</v>
      </c>
      <c r="B72" s="44" t="s">
        <v>175</v>
      </c>
      <c r="C72" s="45">
        <v>0</v>
      </c>
      <c r="D72" s="42" t="str">
        <f t="shared" si="9"/>
        <v/>
      </c>
      <c r="E72" s="44"/>
    </row>
    <row r="73" spans="1:5" ht="14.4" x14ac:dyDescent="0.3">
      <c r="A73" s="54">
        <v>4320</v>
      </c>
      <c r="B73" s="40" t="s">
        <v>176</v>
      </c>
      <c r="C73" s="41">
        <v>0</v>
      </c>
      <c r="D73" s="42" t="str">
        <f t="shared" ref="D73:D78" si="10">IFERROR(C73/$C$73,"")</f>
        <v/>
      </c>
      <c r="E73" s="44"/>
    </row>
    <row r="74" spans="1:5" ht="14.4" x14ac:dyDescent="0.3">
      <c r="A74" s="55">
        <v>4321</v>
      </c>
      <c r="B74" s="44" t="s">
        <v>177</v>
      </c>
      <c r="C74" s="45">
        <v>0</v>
      </c>
      <c r="D74" s="42" t="str">
        <f t="shared" si="10"/>
        <v/>
      </c>
      <c r="E74" s="44"/>
    </row>
    <row r="75" spans="1:5" ht="14.4" x14ac:dyDescent="0.3">
      <c r="A75" s="55">
        <v>4322</v>
      </c>
      <c r="B75" s="44" t="s">
        <v>178</v>
      </c>
      <c r="C75" s="45">
        <v>0</v>
      </c>
      <c r="D75" s="42" t="str">
        <f t="shared" si="10"/>
        <v/>
      </c>
      <c r="E75" s="44"/>
    </row>
    <row r="76" spans="1:5" ht="14.4" x14ac:dyDescent="0.3">
      <c r="A76" s="55">
        <v>4323</v>
      </c>
      <c r="B76" s="44" t="s">
        <v>179</v>
      </c>
      <c r="C76" s="45">
        <v>0</v>
      </c>
      <c r="D76" s="42" t="str">
        <f t="shared" si="10"/>
        <v/>
      </c>
      <c r="E76" s="44"/>
    </row>
    <row r="77" spans="1:5" ht="14.4" x14ac:dyDescent="0.3">
      <c r="A77" s="55">
        <v>4324</v>
      </c>
      <c r="B77" s="44" t="s">
        <v>180</v>
      </c>
      <c r="C77" s="45">
        <v>0</v>
      </c>
      <c r="D77" s="42" t="str">
        <f t="shared" si="10"/>
        <v/>
      </c>
      <c r="E77" s="44"/>
    </row>
    <row r="78" spans="1:5" ht="14.4" x14ac:dyDescent="0.3">
      <c r="A78" s="55">
        <v>4325</v>
      </c>
      <c r="B78" s="44" t="s">
        <v>181</v>
      </c>
      <c r="C78" s="45">
        <v>0</v>
      </c>
      <c r="D78" s="42" t="str">
        <f t="shared" si="10"/>
        <v/>
      </c>
      <c r="E78" s="44"/>
    </row>
    <row r="79" spans="1:5" ht="14.4" x14ac:dyDescent="0.3">
      <c r="A79" s="54">
        <v>4330</v>
      </c>
      <c r="B79" s="40" t="s">
        <v>182</v>
      </c>
      <c r="C79" s="41">
        <f>+C80</f>
        <v>144699</v>
      </c>
      <c r="D79" s="42">
        <f t="shared" ref="D79:D80" si="11">IFERROR(C79/$C$79,"")</f>
        <v>1</v>
      </c>
      <c r="E79" s="44"/>
    </row>
    <row r="80" spans="1:5" ht="14.4" x14ac:dyDescent="0.3">
      <c r="A80" s="55">
        <v>4331</v>
      </c>
      <c r="B80" s="44" t="s">
        <v>182</v>
      </c>
      <c r="C80" s="45">
        <v>144699</v>
      </c>
      <c r="D80" s="42">
        <f t="shared" si="11"/>
        <v>1</v>
      </c>
      <c r="E80" s="44"/>
    </row>
    <row r="81" spans="1:6" ht="14.4" x14ac:dyDescent="0.3">
      <c r="A81" s="54">
        <v>4340</v>
      </c>
      <c r="B81" s="40" t="s">
        <v>183</v>
      </c>
      <c r="C81" s="41">
        <v>0</v>
      </c>
      <c r="D81" s="42" t="str">
        <f t="shared" ref="D81:D82" si="12">IFERROR(C81/$C$81,"")</f>
        <v/>
      </c>
      <c r="E81" s="44"/>
    </row>
    <row r="82" spans="1:6" ht="14.4" x14ac:dyDescent="0.3">
      <c r="A82" s="55">
        <v>4341</v>
      </c>
      <c r="B82" s="44" t="s">
        <v>183</v>
      </c>
      <c r="C82" s="45">
        <v>0</v>
      </c>
      <c r="D82" s="42" t="str">
        <f t="shared" si="12"/>
        <v/>
      </c>
      <c r="E82" s="44"/>
    </row>
    <row r="83" spans="1:6" ht="14.4" x14ac:dyDescent="0.3">
      <c r="A83" s="54">
        <v>4390</v>
      </c>
      <c r="B83" s="40" t="s">
        <v>184</v>
      </c>
      <c r="C83" s="41">
        <v>0</v>
      </c>
      <c r="D83" s="42" t="str">
        <f t="shared" ref="D83:D90" si="13">IFERROR(C83/$C$83,"")</f>
        <v/>
      </c>
      <c r="E83" s="44"/>
    </row>
    <row r="84" spans="1:6" ht="14.4" x14ac:dyDescent="0.3">
      <c r="A84" s="55">
        <v>4392</v>
      </c>
      <c r="B84" s="44" t="s">
        <v>185</v>
      </c>
      <c r="C84" s="45">
        <v>0</v>
      </c>
      <c r="D84" s="42" t="str">
        <f t="shared" si="13"/>
        <v/>
      </c>
      <c r="E84" s="44"/>
    </row>
    <row r="85" spans="1:6" ht="14.4" x14ac:dyDescent="0.3">
      <c r="A85" s="55">
        <v>4393</v>
      </c>
      <c r="B85" s="44" t="s">
        <v>186</v>
      </c>
      <c r="C85" s="45">
        <v>0</v>
      </c>
      <c r="D85" s="42" t="str">
        <f t="shared" si="13"/>
        <v/>
      </c>
      <c r="E85" s="44"/>
    </row>
    <row r="86" spans="1:6" ht="14.4" x14ac:dyDescent="0.3">
      <c r="A86" s="55">
        <v>4394</v>
      </c>
      <c r="B86" s="44" t="s">
        <v>187</v>
      </c>
      <c r="C86" s="45">
        <v>0</v>
      </c>
      <c r="D86" s="42" t="str">
        <f t="shared" si="13"/>
        <v/>
      </c>
      <c r="E86" s="44"/>
    </row>
    <row r="87" spans="1:6" ht="14.4" x14ac:dyDescent="0.3">
      <c r="A87" s="55">
        <v>4395</v>
      </c>
      <c r="B87" s="44" t="s">
        <v>188</v>
      </c>
      <c r="C87" s="45">
        <v>0</v>
      </c>
      <c r="D87" s="42" t="str">
        <f t="shared" si="13"/>
        <v/>
      </c>
      <c r="E87" s="44"/>
    </row>
    <row r="88" spans="1:6" ht="14.4" x14ac:dyDescent="0.3">
      <c r="A88" s="55">
        <v>4396</v>
      </c>
      <c r="B88" s="44" t="s">
        <v>189</v>
      </c>
      <c r="C88" s="45">
        <v>0</v>
      </c>
      <c r="D88" s="42" t="str">
        <f t="shared" si="13"/>
        <v/>
      </c>
      <c r="E88" s="44"/>
    </row>
    <row r="89" spans="1:6" ht="14.4" x14ac:dyDescent="0.3">
      <c r="A89" s="55">
        <v>4397</v>
      </c>
      <c r="B89" s="44" t="s">
        <v>190</v>
      </c>
      <c r="C89" s="45">
        <v>0</v>
      </c>
      <c r="D89" s="42" t="str">
        <f t="shared" si="13"/>
        <v/>
      </c>
      <c r="E89" s="44"/>
    </row>
    <row r="90" spans="1:6" ht="14.4" x14ac:dyDescent="0.3">
      <c r="A90" s="55">
        <v>4399</v>
      </c>
      <c r="B90" s="44" t="s">
        <v>184</v>
      </c>
      <c r="C90" s="45">
        <v>0</v>
      </c>
      <c r="D90" s="42" t="str">
        <f t="shared" si="13"/>
        <v/>
      </c>
      <c r="E90" s="44"/>
    </row>
    <row r="91" spans="1:6" ht="14.4" x14ac:dyDescent="0.3">
      <c r="A91" s="34"/>
      <c r="B91" s="34"/>
      <c r="C91" s="34"/>
      <c r="D91" s="35"/>
      <c r="E91" s="34"/>
    </row>
    <row r="92" spans="1:6" ht="14.4" x14ac:dyDescent="0.3">
      <c r="A92" s="32" t="s">
        <v>191</v>
      </c>
      <c r="B92" s="32"/>
      <c r="C92" s="32"/>
      <c r="D92" s="33"/>
      <c r="E92" s="32"/>
    </row>
    <row r="93" spans="1:6" ht="14.4" x14ac:dyDescent="0.3">
      <c r="A93" s="36" t="s">
        <v>106</v>
      </c>
      <c r="B93" s="36" t="s">
        <v>107</v>
      </c>
      <c r="C93" s="37" t="s">
        <v>108</v>
      </c>
      <c r="D93" s="38" t="s">
        <v>109</v>
      </c>
      <c r="E93" s="37" t="s">
        <v>110</v>
      </c>
    </row>
    <row r="94" spans="1:6" ht="14.4" x14ac:dyDescent="0.3">
      <c r="A94" s="54">
        <v>5000</v>
      </c>
      <c r="B94" s="40" t="s">
        <v>80</v>
      </c>
      <c r="C94" s="41">
        <f>+C95</f>
        <v>17894408.249999996</v>
      </c>
      <c r="D94" s="42"/>
      <c r="E94" s="44"/>
      <c r="F94" s="104"/>
    </row>
    <row r="95" spans="1:6" ht="14.4" x14ac:dyDescent="0.3">
      <c r="A95" s="54">
        <v>5100</v>
      </c>
      <c r="B95" s="40" t="s">
        <v>192</v>
      </c>
      <c r="C95" s="41">
        <f>+C96+C103+C113+C123+C124+C127+C182</f>
        <v>17894408.249999996</v>
      </c>
      <c r="D95" s="42"/>
      <c r="E95" s="44"/>
    </row>
    <row r="96" spans="1:6" ht="14.4" x14ac:dyDescent="0.3">
      <c r="A96" s="54">
        <v>5110</v>
      </c>
      <c r="B96" s="40" t="s">
        <v>193</v>
      </c>
      <c r="C96" s="41">
        <f>SUM(C97:C102)</f>
        <v>14325893.739999998</v>
      </c>
      <c r="D96" s="42">
        <f t="shared" ref="D96:D102" si="14">IFERROR(C96/$C$96,"")</f>
        <v>1</v>
      </c>
      <c r="E96" s="44"/>
    </row>
    <row r="97" spans="1:5" ht="14.4" x14ac:dyDescent="0.3">
      <c r="A97" s="55">
        <v>5111</v>
      </c>
      <c r="B97" s="44" t="s">
        <v>194</v>
      </c>
      <c r="C97" s="428">
        <v>7101877.9699999997</v>
      </c>
      <c r="D97" s="42">
        <f t="shared" si="14"/>
        <v>0.49573716648271055</v>
      </c>
      <c r="E97" s="44"/>
    </row>
    <row r="98" spans="1:5" ht="14.4" x14ac:dyDescent="0.3">
      <c r="A98" s="55">
        <v>5112</v>
      </c>
      <c r="B98" s="44" t="s">
        <v>196</v>
      </c>
      <c r="C98" s="45">
        <v>0</v>
      </c>
      <c r="D98" s="42">
        <f t="shared" si="14"/>
        <v>0</v>
      </c>
      <c r="E98" s="44"/>
    </row>
    <row r="99" spans="1:5" ht="14.4" x14ac:dyDescent="0.3">
      <c r="A99" s="55">
        <v>5113</v>
      </c>
      <c r="B99" s="44" t="s">
        <v>197</v>
      </c>
      <c r="C99" s="45">
        <v>1346039.73</v>
      </c>
      <c r="D99" s="42">
        <f t="shared" si="14"/>
        <v>9.3958516964401287E-2</v>
      </c>
      <c r="E99" s="44"/>
    </row>
    <row r="100" spans="1:5" ht="14.4" x14ac:dyDescent="0.3">
      <c r="A100" s="55">
        <v>5114</v>
      </c>
      <c r="B100" s="44" t="s">
        <v>199</v>
      </c>
      <c r="C100" s="45">
        <v>1887737.7</v>
      </c>
      <c r="D100" s="42">
        <f t="shared" si="14"/>
        <v>0.13177102484916239</v>
      </c>
      <c r="E100" s="44"/>
    </row>
    <row r="101" spans="1:5" ht="14.4" x14ac:dyDescent="0.3">
      <c r="A101" s="55">
        <v>5115</v>
      </c>
      <c r="B101" s="44" t="s">
        <v>201</v>
      </c>
      <c r="C101" s="45">
        <v>3990238.34</v>
      </c>
      <c r="D101" s="42">
        <f t="shared" si="14"/>
        <v>0.27853329170372587</v>
      </c>
      <c r="E101" s="44"/>
    </row>
    <row r="102" spans="1:5" ht="14.4" x14ac:dyDescent="0.3">
      <c r="A102" s="55">
        <v>5116</v>
      </c>
      <c r="B102" s="44" t="s">
        <v>202</v>
      </c>
      <c r="C102" s="45">
        <v>0</v>
      </c>
      <c r="D102" s="42">
        <f t="shared" si="14"/>
        <v>0</v>
      </c>
      <c r="E102" s="44"/>
    </row>
    <row r="103" spans="1:5" ht="14.4" x14ac:dyDescent="0.3">
      <c r="A103" s="54">
        <v>5120</v>
      </c>
      <c r="B103" s="40" t="s">
        <v>203</v>
      </c>
      <c r="C103" s="41">
        <f>+C104+C107+C108+C109+C110+C112+C105</f>
        <v>861186.72</v>
      </c>
      <c r="D103" s="42">
        <f t="shared" ref="D103:D112" si="15">IFERROR(C103/$C$103,"")</f>
        <v>1</v>
      </c>
      <c r="E103" s="44"/>
    </row>
    <row r="104" spans="1:5" ht="14.4" x14ac:dyDescent="0.3">
      <c r="A104" s="55">
        <v>5121</v>
      </c>
      <c r="B104" s="44" t="s">
        <v>204</v>
      </c>
      <c r="C104" s="45">
        <v>167232.32000000001</v>
      </c>
      <c r="D104" s="42">
        <f t="shared" si="15"/>
        <v>0.19418822436091446</v>
      </c>
      <c r="E104" s="44"/>
    </row>
    <row r="105" spans="1:5" ht="14.4" x14ac:dyDescent="0.3">
      <c r="A105" s="55">
        <v>5122</v>
      </c>
      <c r="B105" s="44" t="s">
        <v>205</v>
      </c>
      <c r="C105" s="45">
        <v>2735</v>
      </c>
      <c r="D105" s="42">
        <f t="shared" si="15"/>
        <v>3.175850180318619E-3</v>
      </c>
      <c r="E105" s="44"/>
    </row>
    <row r="106" spans="1:5" ht="14.4" x14ac:dyDescent="0.3">
      <c r="A106" s="55">
        <v>5123</v>
      </c>
      <c r="B106" s="44" t="s">
        <v>206</v>
      </c>
      <c r="C106" s="45">
        <v>0</v>
      </c>
      <c r="D106" s="42">
        <f t="shared" si="15"/>
        <v>0</v>
      </c>
      <c r="E106" s="44"/>
    </row>
    <row r="107" spans="1:5" ht="14.4" x14ac:dyDescent="0.3">
      <c r="A107" s="55">
        <v>5124</v>
      </c>
      <c r="B107" s="44" t="s">
        <v>207</v>
      </c>
      <c r="C107" s="45">
        <v>12538.55</v>
      </c>
      <c r="D107" s="42">
        <f t="shared" si="15"/>
        <v>1.4559618383339678E-2</v>
      </c>
      <c r="E107" s="44"/>
    </row>
    <row r="108" spans="1:5" ht="14.4" x14ac:dyDescent="0.3">
      <c r="A108" s="55">
        <v>5125</v>
      </c>
      <c r="B108" s="44" t="s">
        <v>208</v>
      </c>
      <c r="C108" s="45">
        <v>1033.3599999999999</v>
      </c>
      <c r="D108" s="42">
        <f t="shared" si="15"/>
        <v>1.1999256096285368E-3</v>
      </c>
      <c r="E108" s="44"/>
    </row>
    <row r="109" spans="1:5" ht="14.4" x14ac:dyDescent="0.3">
      <c r="A109" s="55">
        <v>5126</v>
      </c>
      <c r="B109" s="44" t="s">
        <v>209</v>
      </c>
      <c r="C109" s="45">
        <v>411301.15</v>
      </c>
      <c r="D109" s="42">
        <f t="shared" si="15"/>
        <v>0.47759811019844806</v>
      </c>
      <c r="E109" s="44"/>
    </row>
    <row r="110" spans="1:5" ht="14.4" x14ac:dyDescent="0.3">
      <c r="A110" s="55">
        <v>5127</v>
      </c>
      <c r="B110" s="44" t="s">
        <v>210</v>
      </c>
      <c r="C110" s="45">
        <v>97474.9</v>
      </c>
      <c r="D110" s="42">
        <f t="shared" si="15"/>
        <v>0.1131867198323727</v>
      </c>
      <c r="E110" s="44"/>
    </row>
    <row r="111" spans="1:5" ht="14.4" x14ac:dyDescent="0.3">
      <c r="A111" s="55">
        <v>5128</v>
      </c>
      <c r="B111" s="44" t="s">
        <v>211</v>
      </c>
      <c r="C111" s="45">
        <v>0</v>
      </c>
      <c r="D111" s="42">
        <f t="shared" si="15"/>
        <v>0</v>
      </c>
      <c r="E111" s="44"/>
    </row>
    <row r="112" spans="1:5" ht="14.4" x14ac:dyDescent="0.3">
      <c r="A112" s="55">
        <v>5129</v>
      </c>
      <c r="B112" s="44" t="s">
        <v>212</v>
      </c>
      <c r="C112" s="45">
        <v>168871.44</v>
      </c>
      <c r="D112" s="42">
        <f t="shared" si="15"/>
        <v>0.196091551434978</v>
      </c>
      <c r="E112" s="44"/>
    </row>
    <row r="113" spans="1:5" ht="14.4" x14ac:dyDescent="0.3">
      <c r="A113" s="54">
        <v>5130</v>
      </c>
      <c r="B113" s="40" t="s">
        <v>213</v>
      </c>
      <c r="C113" s="41">
        <f>+C114+C115+C116+C117+C118+C119+C120+C121+C122</f>
        <v>2388116.0199999996</v>
      </c>
      <c r="D113" s="42">
        <f t="shared" ref="D113:D122" si="16">IFERROR(C113/$C$113,"")</f>
        <v>1</v>
      </c>
      <c r="E113" s="45"/>
    </row>
    <row r="114" spans="1:5" ht="14.4" x14ac:dyDescent="0.3">
      <c r="A114" s="55">
        <v>5131</v>
      </c>
      <c r="B114" s="44" t="s">
        <v>214</v>
      </c>
      <c r="C114" s="45">
        <v>366905.21</v>
      </c>
      <c r="D114" s="42">
        <f t="shared" si="16"/>
        <v>0.15363793338650275</v>
      </c>
      <c r="E114" s="44"/>
    </row>
    <row r="115" spans="1:5" ht="14.4" x14ac:dyDescent="0.3">
      <c r="A115" s="55">
        <v>5132</v>
      </c>
      <c r="B115" s="44" t="s">
        <v>215</v>
      </c>
      <c r="C115" s="45">
        <v>315707.06</v>
      </c>
      <c r="D115" s="42">
        <f t="shared" si="16"/>
        <v>0.1321992136713693</v>
      </c>
      <c r="E115" s="44"/>
    </row>
    <row r="116" spans="1:5" ht="14.4" x14ac:dyDescent="0.3">
      <c r="A116" s="55">
        <v>5133</v>
      </c>
      <c r="B116" s="44" t="s">
        <v>216</v>
      </c>
      <c r="C116" s="45">
        <v>501564.46</v>
      </c>
      <c r="D116" s="42">
        <f t="shared" si="16"/>
        <v>0.21002516452278566</v>
      </c>
      <c r="E116" s="44"/>
    </row>
    <row r="117" spans="1:5" ht="14.4" x14ac:dyDescent="0.3">
      <c r="A117" s="55">
        <v>5134</v>
      </c>
      <c r="B117" s="44" t="s">
        <v>218</v>
      </c>
      <c r="C117" s="45">
        <v>259673.92</v>
      </c>
      <c r="D117" s="42">
        <f t="shared" si="16"/>
        <v>0.10873588964073867</v>
      </c>
      <c r="E117" s="44"/>
    </row>
    <row r="118" spans="1:5" ht="14.4" x14ac:dyDescent="0.3">
      <c r="A118" s="55">
        <v>5135</v>
      </c>
      <c r="B118" s="44" t="s">
        <v>219</v>
      </c>
      <c r="C118" s="45">
        <v>524745.59</v>
      </c>
      <c r="D118" s="42">
        <f t="shared" si="16"/>
        <v>0.21973203378954764</v>
      </c>
      <c r="E118" s="44"/>
    </row>
    <row r="119" spans="1:5" ht="14.4" x14ac:dyDescent="0.3">
      <c r="A119" s="55">
        <v>5136</v>
      </c>
      <c r="B119" s="44" t="s">
        <v>221</v>
      </c>
      <c r="C119" s="45">
        <v>29600</v>
      </c>
      <c r="D119" s="42">
        <f t="shared" si="16"/>
        <v>1.2394707690960511E-2</v>
      </c>
      <c r="E119" s="44"/>
    </row>
    <row r="120" spans="1:5" ht="14.4" x14ac:dyDescent="0.3">
      <c r="A120" s="55">
        <v>5137</v>
      </c>
      <c r="B120" s="44" t="s">
        <v>222</v>
      </c>
      <c r="C120" s="45">
        <v>11056</v>
      </c>
      <c r="D120" s="42">
        <f t="shared" si="16"/>
        <v>4.6295908186236284E-3</v>
      </c>
      <c r="E120" s="44"/>
    </row>
    <row r="121" spans="1:5" ht="14.4" x14ac:dyDescent="0.3">
      <c r="A121" s="55">
        <v>5138</v>
      </c>
      <c r="B121" s="44" t="s">
        <v>223</v>
      </c>
      <c r="C121" s="45">
        <v>49121.55</v>
      </c>
      <c r="D121" s="42">
        <f t="shared" si="16"/>
        <v>2.0569163972192613E-2</v>
      </c>
      <c r="E121" s="44"/>
    </row>
    <row r="122" spans="1:5" ht="14.4" x14ac:dyDescent="0.3">
      <c r="A122" s="55">
        <v>5139</v>
      </c>
      <c r="B122" s="44" t="s">
        <v>224</v>
      </c>
      <c r="C122" s="45">
        <v>329742.23</v>
      </c>
      <c r="D122" s="42">
        <f t="shared" si="16"/>
        <v>0.13807630250727937</v>
      </c>
      <c r="E122" s="44"/>
    </row>
    <row r="123" spans="1:5" ht="14.4" x14ac:dyDescent="0.3">
      <c r="A123" s="54">
        <v>5200</v>
      </c>
      <c r="B123" s="40" t="s">
        <v>225</v>
      </c>
      <c r="C123" s="41">
        <v>0</v>
      </c>
      <c r="D123" s="42"/>
      <c r="E123" s="44"/>
    </row>
    <row r="124" spans="1:5" ht="14.4" x14ac:dyDescent="0.3">
      <c r="A124" s="54">
        <v>5210</v>
      </c>
      <c r="B124" s="40" t="s">
        <v>226</v>
      </c>
      <c r="C124" s="41">
        <v>0</v>
      </c>
      <c r="D124" s="42" t="str">
        <f t="shared" ref="D124:D126" si="17">IFERROR(C124/$C$124,"")</f>
        <v/>
      </c>
      <c r="E124" s="44"/>
    </row>
    <row r="125" spans="1:5" ht="14.4" x14ac:dyDescent="0.3">
      <c r="A125" s="55">
        <v>5211</v>
      </c>
      <c r="B125" s="44" t="s">
        <v>228</v>
      </c>
      <c r="C125" s="45">
        <v>0</v>
      </c>
      <c r="D125" s="42" t="str">
        <f t="shared" si="17"/>
        <v/>
      </c>
      <c r="E125" s="44"/>
    </row>
    <row r="126" spans="1:5" ht="14.4" x14ac:dyDescent="0.3">
      <c r="A126" s="55">
        <v>5212</v>
      </c>
      <c r="B126" s="44" t="s">
        <v>229</v>
      </c>
      <c r="C126" s="45">
        <v>0</v>
      </c>
      <c r="D126" s="42" t="str">
        <f t="shared" si="17"/>
        <v/>
      </c>
      <c r="E126" s="44"/>
    </row>
    <row r="127" spans="1:5" ht="14.4" x14ac:dyDescent="0.3">
      <c r="A127" s="54">
        <v>5220</v>
      </c>
      <c r="B127" s="40" t="s">
        <v>230</v>
      </c>
      <c r="C127" s="41">
        <v>0</v>
      </c>
      <c r="D127" s="42" t="str">
        <f t="shared" ref="D127:D129" si="18">IFERROR(C127/$C$127,"")</f>
        <v/>
      </c>
      <c r="E127" s="44"/>
    </row>
    <row r="128" spans="1:5" ht="14.4" x14ac:dyDescent="0.3">
      <c r="A128" s="55">
        <v>5221</v>
      </c>
      <c r="B128" s="44" t="s">
        <v>231</v>
      </c>
      <c r="C128" s="45">
        <v>0</v>
      </c>
      <c r="D128" s="42" t="str">
        <f t="shared" si="18"/>
        <v/>
      </c>
      <c r="E128" s="44"/>
    </row>
    <row r="129" spans="1:5" ht="14.4" x14ac:dyDescent="0.3">
      <c r="A129" s="55">
        <v>5222</v>
      </c>
      <c r="B129" s="44" t="s">
        <v>232</v>
      </c>
      <c r="C129" s="45">
        <v>0</v>
      </c>
      <c r="D129" s="42" t="str">
        <f t="shared" si="18"/>
        <v/>
      </c>
      <c r="E129" s="44"/>
    </row>
    <row r="130" spans="1:5" ht="14.4" x14ac:dyDescent="0.3">
      <c r="A130" s="54">
        <v>5230</v>
      </c>
      <c r="B130" s="40" t="s">
        <v>170</v>
      </c>
      <c r="C130" s="41">
        <v>0</v>
      </c>
      <c r="D130" s="42" t="str">
        <f t="shared" ref="D130:D132" si="19">IFERROR(C130/$C$130,"")</f>
        <v/>
      </c>
      <c r="E130" s="44"/>
    </row>
    <row r="131" spans="1:5" ht="14.4" x14ac:dyDescent="0.3">
      <c r="A131" s="55">
        <v>5231</v>
      </c>
      <c r="B131" s="44" t="s">
        <v>233</v>
      </c>
      <c r="C131" s="45">
        <v>0</v>
      </c>
      <c r="D131" s="42" t="str">
        <f t="shared" si="19"/>
        <v/>
      </c>
      <c r="E131" s="44"/>
    </row>
    <row r="132" spans="1:5" ht="14.4" x14ac:dyDescent="0.3">
      <c r="A132" s="55">
        <v>5232</v>
      </c>
      <c r="B132" s="44" t="s">
        <v>234</v>
      </c>
      <c r="C132" s="45">
        <v>0</v>
      </c>
      <c r="D132" s="42" t="str">
        <f t="shared" si="19"/>
        <v/>
      </c>
      <c r="E132" s="44"/>
    </row>
    <row r="133" spans="1:5" ht="14.4" x14ac:dyDescent="0.3">
      <c r="A133" s="54">
        <v>5240</v>
      </c>
      <c r="B133" s="40" t="s">
        <v>235</v>
      </c>
      <c r="C133" s="41">
        <v>0</v>
      </c>
      <c r="D133" s="42" t="str">
        <f t="shared" ref="D133:D137" si="20">IFERROR(C133/$C$133,"")</f>
        <v/>
      </c>
      <c r="E133" s="44"/>
    </row>
    <row r="134" spans="1:5" ht="14.4" x14ac:dyDescent="0.3">
      <c r="A134" s="55">
        <v>5241</v>
      </c>
      <c r="B134" s="44" t="s">
        <v>236</v>
      </c>
      <c r="C134" s="45">
        <v>0</v>
      </c>
      <c r="D134" s="42" t="str">
        <f t="shared" si="20"/>
        <v/>
      </c>
      <c r="E134" s="44"/>
    </row>
    <row r="135" spans="1:5" ht="14.4" x14ac:dyDescent="0.3">
      <c r="A135" s="55">
        <v>5242</v>
      </c>
      <c r="B135" s="44" t="s">
        <v>238</v>
      </c>
      <c r="C135" s="45">
        <v>0</v>
      </c>
      <c r="D135" s="42" t="str">
        <f t="shared" si="20"/>
        <v/>
      </c>
      <c r="E135" s="44"/>
    </row>
    <row r="136" spans="1:5" ht="14.4" x14ac:dyDescent="0.3">
      <c r="A136" s="55">
        <v>5243</v>
      </c>
      <c r="B136" s="44" t="s">
        <v>239</v>
      </c>
      <c r="C136" s="45">
        <v>0</v>
      </c>
      <c r="D136" s="42" t="str">
        <f t="shared" si="20"/>
        <v/>
      </c>
      <c r="E136" s="44"/>
    </row>
    <row r="137" spans="1:5" ht="14.4" x14ac:dyDescent="0.3">
      <c r="A137" s="55">
        <v>5244</v>
      </c>
      <c r="B137" s="44" t="s">
        <v>240</v>
      </c>
      <c r="C137" s="45">
        <v>0</v>
      </c>
      <c r="D137" s="42" t="str">
        <f t="shared" si="20"/>
        <v/>
      </c>
      <c r="E137" s="44"/>
    </row>
    <row r="138" spans="1:5" ht="14.4" x14ac:dyDescent="0.3">
      <c r="A138" s="54">
        <v>5250</v>
      </c>
      <c r="B138" s="40" t="s">
        <v>171</v>
      </c>
      <c r="C138" s="41">
        <v>0</v>
      </c>
      <c r="D138" s="42" t="str">
        <f t="shared" ref="D138:D141" si="21">IFERROR(C138/$C$138,"")</f>
        <v/>
      </c>
      <c r="E138" s="44"/>
    </row>
    <row r="139" spans="1:5" ht="14.4" x14ac:dyDescent="0.3">
      <c r="A139" s="55">
        <v>5251</v>
      </c>
      <c r="B139" s="44" t="s">
        <v>241</v>
      </c>
      <c r="C139" s="45">
        <v>0</v>
      </c>
      <c r="D139" s="42" t="str">
        <f t="shared" si="21"/>
        <v/>
      </c>
      <c r="E139" s="44"/>
    </row>
    <row r="140" spans="1:5" ht="14.4" x14ac:dyDescent="0.3">
      <c r="A140" s="55">
        <v>5252</v>
      </c>
      <c r="B140" s="44" t="s">
        <v>242</v>
      </c>
      <c r="C140" s="45">
        <v>0</v>
      </c>
      <c r="D140" s="42" t="str">
        <f t="shared" si="21"/>
        <v/>
      </c>
      <c r="E140" s="44"/>
    </row>
    <row r="141" spans="1:5" ht="14.4" x14ac:dyDescent="0.3">
      <c r="A141" s="55">
        <v>5259</v>
      </c>
      <c r="B141" s="44" t="s">
        <v>243</v>
      </c>
      <c r="C141" s="45">
        <v>0</v>
      </c>
      <c r="D141" s="42" t="str">
        <f t="shared" si="21"/>
        <v/>
      </c>
      <c r="E141" s="44"/>
    </row>
    <row r="142" spans="1:5" ht="14.4" x14ac:dyDescent="0.3">
      <c r="A142" s="54">
        <v>5260</v>
      </c>
      <c r="B142" s="40" t="s">
        <v>244</v>
      </c>
      <c r="C142" s="41">
        <v>0</v>
      </c>
      <c r="D142" s="42" t="str">
        <f t="shared" ref="D142:D144" si="22">IFERROR(C142/$C$142,"")</f>
        <v/>
      </c>
      <c r="E142" s="44"/>
    </row>
    <row r="143" spans="1:5" ht="14.4" x14ac:dyDescent="0.3">
      <c r="A143" s="55">
        <v>5261</v>
      </c>
      <c r="B143" s="44" t="s">
        <v>245</v>
      </c>
      <c r="C143" s="45">
        <v>0</v>
      </c>
      <c r="D143" s="42" t="str">
        <f t="shared" si="22"/>
        <v/>
      </c>
      <c r="E143" s="44"/>
    </row>
    <row r="144" spans="1:5" ht="14.4" x14ac:dyDescent="0.3">
      <c r="A144" s="55">
        <v>5262</v>
      </c>
      <c r="B144" s="44" t="s">
        <v>246</v>
      </c>
      <c r="C144" s="45">
        <v>0</v>
      </c>
      <c r="D144" s="42" t="str">
        <f t="shared" si="22"/>
        <v/>
      </c>
      <c r="E144" s="44"/>
    </row>
    <row r="145" spans="1:5" ht="14.4" x14ac:dyDescent="0.3">
      <c r="A145" s="54">
        <v>5270</v>
      </c>
      <c r="B145" s="40" t="s">
        <v>247</v>
      </c>
      <c r="C145" s="41">
        <v>0</v>
      </c>
      <c r="D145" s="42" t="str">
        <f t="shared" ref="D145:D146" si="23">IFERROR(C145/$C$145,"")</f>
        <v/>
      </c>
      <c r="E145" s="44"/>
    </row>
    <row r="146" spans="1:5" ht="14.4" x14ac:dyDescent="0.3">
      <c r="A146" s="55">
        <v>5271</v>
      </c>
      <c r="B146" s="44" t="s">
        <v>248</v>
      </c>
      <c r="C146" s="45">
        <v>0</v>
      </c>
      <c r="D146" s="42" t="str">
        <f t="shared" si="23"/>
        <v/>
      </c>
      <c r="E146" s="44"/>
    </row>
    <row r="147" spans="1:5" ht="14.4" x14ac:dyDescent="0.3">
      <c r="A147" s="54">
        <v>5280</v>
      </c>
      <c r="B147" s="40" t="s">
        <v>249</v>
      </c>
      <c r="C147" s="41">
        <v>0</v>
      </c>
      <c r="D147" s="42" t="str">
        <f t="shared" ref="D147:D152" si="24">IFERROR(C147/$C$147,"")</f>
        <v/>
      </c>
      <c r="E147" s="44"/>
    </row>
    <row r="148" spans="1:5" ht="14.4" x14ac:dyDescent="0.3">
      <c r="A148" s="55">
        <v>5281</v>
      </c>
      <c r="B148" s="44" t="s">
        <v>250</v>
      </c>
      <c r="C148" s="45">
        <v>0</v>
      </c>
      <c r="D148" s="42" t="str">
        <f t="shared" si="24"/>
        <v/>
      </c>
      <c r="E148" s="44"/>
    </row>
    <row r="149" spans="1:5" ht="14.4" x14ac:dyDescent="0.3">
      <c r="A149" s="55">
        <v>5282</v>
      </c>
      <c r="B149" s="44" t="s">
        <v>251</v>
      </c>
      <c r="C149" s="45">
        <v>0</v>
      </c>
      <c r="D149" s="42" t="str">
        <f t="shared" si="24"/>
        <v/>
      </c>
      <c r="E149" s="44"/>
    </row>
    <row r="150" spans="1:5" ht="14.4" x14ac:dyDescent="0.3">
      <c r="A150" s="55">
        <v>5283</v>
      </c>
      <c r="B150" s="44" t="s">
        <v>252</v>
      </c>
      <c r="C150" s="45">
        <v>0</v>
      </c>
      <c r="D150" s="42" t="str">
        <f t="shared" si="24"/>
        <v/>
      </c>
      <c r="E150" s="44"/>
    </row>
    <row r="151" spans="1:5" ht="14.4" x14ac:dyDescent="0.3">
      <c r="A151" s="55">
        <v>5284</v>
      </c>
      <c r="B151" s="44" t="s">
        <v>253</v>
      </c>
      <c r="C151" s="45">
        <v>0</v>
      </c>
      <c r="D151" s="42" t="str">
        <f t="shared" si="24"/>
        <v/>
      </c>
      <c r="E151" s="44"/>
    </row>
    <row r="152" spans="1:5" ht="14.4" x14ac:dyDescent="0.3">
      <c r="A152" s="55">
        <v>5285</v>
      </c>
      <c r="B152" s="44" t="s">
        <v>254</v>
      </c>
      <c r="C152" s="45">
        <v>0</v>
      </c>
      <c r="D152" s="42" t="str">
        <f t="shared" si="24"/>
        <v/>
      </c>
      <c r="E152" s="44"/>
    </row>
    <row r="153" spans="1:5" ht="14.4" x14ac:dyDescent="0.3">
      <c r="A153" s="54">
        <v>5290</v>
      </c>
      <c r="B153" s="40" t="s">
        <v>255</v>
      </c>
      <c r="C153" s="41">
        <v>0</v>
      </c>
      <c r="D153" s="42" t="str">
        <f t="shared" ref="D153:D155" si="25">IFERROR(C153/$C$153,"")</f>
        <v/>
      </c>
      <c r="E153" s="44"/>
    </row>
    <row r="154" spans="1:5" ht="14.4" x14ac:dyDescent="0.3">
      <c r="A154" s="55">
        <v>5291</v>
      </c>
      <c r="B154" s="44" t="s">
        <v>256</v>
      </c>
      <c r="C154" s="45">
        <v>0</v>
      </c>
      <c r="D154" s="42" t="str">
        <f t="shared" si="25"/>
        <v/>
      </c>
      <c r="E154" s="44"/>
    </row>
    <row r="155" spans="1:5" ht="14.4" x14ac:dyDescent="0.3">
      <c r="A155" s="55">
        <v>5292</v>
      </c>
      <c r="B155" s="44" t="s">
        <v>257</v>
      </c>
      <c r="C155" s="45">
        <v>0</v>
      </c>
      <c r="D155" s="42" t="str">
        <f t="shared" si="25"/>
        <v/>
      </c>
      <c r="E155" s="44"/>
    </row>
    <row r="156" spans="1:5" ht="14.4" x14ac:dyDescent="0.3">
      <c r="A156" s="54">
        <v>5300</v>
      </c>
      <c r="B156" s="40" t="s">
        <v>258</v>
      </c>
      <c r="C156" s="41">
        <v>0</v>
      </c>
      <c r="D156" s="42"/>
      <c r="E156" s="44"/>
    </row>
    <row r="157" spans="1:5" ht="14.4" x14ac:dyDescent="0.3">
      <c r="A157" s="54">
        <v>5310</v>
      </c>
      <c r="B157" s="40" t="s">
        <v>162</v>
      </c>
      <c r="C157" s="41">
        <v>0</v>
      </c>
      <c r="D157" s="42" t="str">
        <f t="shared" ref="D157:D159" si="26">IFERROR(C157/$C$157,"")</f>
        <v/>
      </c>
      <c r="E157" s="44"/>
    </row>
    <row r="158" spans="1:5" ht="14.4" x14ac:dyDescent="0.3">
      <c r="A158" s="55">
        <v>5311</v>
      </c>
      <c r="B158" s="44" t="s">
        <v>259</v>
      </c>
      <c r="C158" s="45">
        <v>0</v>
      </c>
      <c r="D158" s="42" t="str">
        <f t="shared" si="26"/>
        <v/>
      </c>
      <c r="E158" s="44"/>
    </row>
    <row r="159" spans="1:5" ht="14.4" x14ac:dyDescent="0.3">
      <c r="A159" s="55">
        <v>5312</v>
      </c>
      <c r="B159" s="44" t="s">
        <v>260</v>
      </c>
      <c r="C159" s="45">
        <v>0</v>
      </c>
      <c r="D159" s="42" t="str">
        <f t="shared" si="26"/>
        <v/>
      </c>
      <c r="E159" s="44"/>
    </row>
    <row r="160" spans="1:5" ht="14.4" x14ac:dyDescent="0.3">
      <c r="A160" s="54">
        <v>5320</v>
      </c>
      <c r="B160" s="40" t="s">
        <v>163</v>
      </c>
      <c r="C160" s="41">
        <v>0</v>
      </c>
      <c r="D160" s="42" t="str">
        <f t="shared" ref="D160:D162" si="27">IFERROR(C160/$C$160,"")</f>
        <v/>
      </c>
      <c r="E160" s="44"/>
    </row>
    <row r="161" spans="1:5" ht="14.4" x14ac:dyDescent="0.3">
      <c r="A161" s="55">
        <v>5321</v>
      </c>
      <c r="B161" s="44" t="s">
        <v>261</v>
      </c>
      <c r="C161" s="45">
        <v>0</v>
      </c>
      <c r="D161" s="42" t="str">
        <f t="shared" si="27"/>
        <v/>
      </c>
      <c r="E161" s="44"/>
    </row>
    <row r="162" spans="1:5" ht="14.4" x14ac:dyDescent="0.3">
      <c r="A162" s="55">
        <v>5322</v>
      </c>
      <c r="B162" s="44" t="s">
        <v>262</v>
      </c>
      <c r="C162" s="45">
        <v>0</v>
      </c>
      <c r="D162" s="42" t="str">
        <f t="shared" si="27"/>
        <v/>
      </c>
      <c r="E162" s="44"/>
    </row>
    <row r="163" spans="1:5" ht="14.4" x14ac:dyDescent="0.3">
      <c r="A163" s="54">
        <v>5330</v>
      </c>
      <c r="B163" s="40" t="s">
        <v>164</v>
      </c>
      <c r="C163" s="41">
        <v>0</v>
      </c>
      <c r="D163" s="42" t="str">
        <f t="shared" ref="D163:D165" si="28">IFERROR(C163/$C$163,"")</f>
        <v/>
      </c>
      <c r="E163" s="44"/>
    </row>
    <row r="164" spans="1:5" ht="14.4" x14ac:dyDescent="0.3">
      <c r="A164" s="55">
        <v>5331</v>
      </c>
      <c r="B164" s="44" t="s">
        <v>263</v>
      </c>
      <c r="C164" s="45">
        <v>0</v>
      </c>
      <c r="D164" s="42" t="str">
        <f t="shared" si="28"/>
        <v/>
      </c>
      <c r="E164" s="44"/>
    </row>
    <row r="165" spans="1:5" ht="14.4" x14ac:dyDescent="0.3">
      <c r="A165" s="55">
        <v>5332</v>
      </c>
      <c r="B165" s="44" t="s">
        <v>264</v>
      </c>
      <c r="C165" s="45">
        <v>0</v>
      </c>
      <c r="D165" s="42" t="str">
        <f t="shared" si="28"/>
        <v/>
      </c>
      <c r="E165" s="44"/>
    </row>
    <row r="166" spans="1:5" ht="14.4" x14ac:dyDescent="0.3">
      <c r="A166" s="54">
        <v>5400</v>
      </c>
      <c r="B166" s="40" t="s">
        <v>265</v>
      </c>
      <c r="C166" s="41">
        <v>0</v>
      </c>
      <c r="D166" s="42"/>
      <c r="E166" s="44"/>
    </row>
    <row r="167" spans="1:5" ht="14.4" x14ac:dyDescent="0.3">
      <c r="A167" s="54">
        <v>5410</v>
      </c>
      <c r="B167" s="40" t="s">
        <v>266</v>
      </c>
      <c r="C167" s="41">
        <v>0</v>
      </c>
      <c r="D167" s="42" t="str">
        <f t="shared" ref="D167:D169" si="29">IFERROR(C167/$C$167,"")</f>
        <v/>
      </c>
      <c r="E167" s="44"/>
    </row>
    <row r="168" spans="1:5" ht="14.4" x14ac:dyDescent="0.3">
      <c r="A168" s="55">
        <v>5411</v>
      </c>
      <c r="B168" s="44" t="s">
        <v>267</v>
      </c>
      <c r="C168" s="45">
        <v>0</v>
      </c>
      <c r="D168" s="42" t="str">
        <f t="shared" si="29"/>
        <v/>
      </c>
      <c r="E168" s="44"/>
    </row>
    <row r="169" spans="1:5" ht="14.4" x14ac:dyDescent="0.3">
      <c r="A169" s="55">
        <v>5412</v>
      </c>
      <c r="B169" s="44" t="s">
        <v>268</v>
      </c>
      <c r="C169" s="45">
        <v>0</v>
      </c>
      <c r="D169" s="42" t="str">
        <f t="shared" si="29"/>
        <v/>
      </c>
      <c r="E169" s="44"/>
    </row>
    <row r="170" spans="1:5" ht="14.4" x14ac:dyDescent="0.3">
      <c r="A170" s="54">
        <v>5420</v>
      </c>
      <c r="B170" s="40" t="s">
        <v>269</v>
      </c>
      <c r="C170" s="41">
        <v>0</v>
      </c>
      <c r="D170" s="42" t="str">
        <f t="shared" ref="D170:D172" si="30">IFERROR(C170/$C$170,"")</f>
        <v/>
      </c>
      <c r="E170" s="44"/>
    </row>
    <row r="171" spans="1:5" ht="14.4" x14ac:dyDescent="0.3">
      <c r="A171" s="55">
        <v>5421</v>
      </c>
      <c r="B171" s="44" t="s">
        <v>270</v>
      </c>
      <c r="C171" s="45">
        <v>0</v>
      </c>
      <c r="D171" s="42" t="str">
        <f t="shared" si="30"/>
        <v/>
      </c>
      <c r="E171" s="44"/>
    </row>
    <row r="172" spans="1:5" ht="14.4" x14ac:dyDescent="0.3">
      <c r="A172" s="55">
        <v>5422</v>
      </c>
      <c r="B172" s="44" t="s">
        <v>271</v>
      </c>
      <c r="C172" s="45">
        <v>0</v>
      </c>
      <c r="D172" s="42" t="str">
        <f t="shared" si="30"/>
        <v/>
      </c>
      <c r="E172" s="44"/>
    </row>
    <row r="173" spans="1:5" ht="14.4" x14ac:dyDescent="0.3">
      <c r="A173" s="54">
        <v>5430</v>
      </c>
      <c r="B173" s="40" t="s">
        <v>272</v>
      </c>
      <c r="C173" s="41">
        <v>0</v>
      </c>
      <c r="D173" s="42" t="str">
        <f t="shared" ref="D173:D175" si="31">IFERROR(C173/$C$173,"")</f>
        <v/>
      </c>
      <c r="E173" s="44"/>
    </row>
    <row r="174" spans="1:5" ht="14.4" x14ac:dyDescent="0.3">
      <c r="A174" s="55">
        <v>5431</v>
      </c>
      <c r="B174" s="44" t="s">
        <v>273</v>
      </c>
      <c r="C174" s="45">
        <v>0</v>
      </c>
      <c r="D174" s="42" t="str">
        <f t="shared" si="31"/>
        <v/>
      </c>
      <c r="E174" s="44"/>
    </row>
    <row r="175" spans="1:5" ht="14.4" x14ac:dyDescent="0.3">
      <c r="A175" s="55">
        <v>5432</v>
      </c>
      <c r="B175" s="44" t="s">
        <v>274</v>
      </c>
      <c r="C175" s="45">
        <v>0</v>
      </c>
      <c r="D175" s="42" t="str">
        <f t="shared" si="31"/>
        <v/>
      </c>
      <c r="E175" s="44"/>
    </row>
    <row r="176" spans="1:5" ht="14.4" x14ac:dyDescent="0.3">
      <c r="A176" s="54">
        <v>5440</v>
      </c>
      <c r="B176" s="40" t="s">
        <v>275</v>
      </c>
      <c r="C176" s="41">
        <v>0</v>
      </c>
      <c r="D176" s="42" t="str">
        <f t="shared" ref="D176:D177" si="32">IFERROR(C176/$C$176,"")</f>
        <v/>
      </c>
      <c r="E176" s="44"/>
    </row>
    <row r="177" spans="1:5" ht="14.4" x14ac:dyDescent="0.3">
      <c r="A177" s="55">
        <v>5441</v>
      </c>
      <c r="B177" s="44" t="s">
        <v>275</v>
      </c>
      <c r="C177" s="45">
        <v>0</v>
      </c>
      <c r="D177" s="42" t="str">
        <f t="shared" si="32"/>
        <v/>
      </c>
      <c r="E177" s="44"/>
    </row>
    <row r="178" spans="1:5" ht="14.4" x14ac:dyDescent="0.3">
      <c r="A178" s="54">
        <v>5450</v>
      </c>
      <c r="B178" s="40" t="s">
        <v>276</v>
      </c>
      <c r="C178" s="41">
        <v>0</v>
      </c>
      <c r="D178" s="42" t="str">
        <f t="shared" ref="D178:D180" si="33">IFERROR(C178/$C$178,"")</f>
        <v/>
      </c>
      <c r="E178" s="44"/>
    </row>
    <row r="179" spans="1:5" ht="14.4" x14ac:dyDescent="0.3">
      <c r="A179" s="55">
        <v>5451</v>
      </c>
      <c r="B179" s="44" t="s">
        <v>277</v>
      </c>
      <c r="C179" s="45">
        <v>0</v>
      </c>
      <c r="D179" s="42" t="str">
        <f t="shared" si="33"/>
        <v/>
      </c>
      <c r="E179" s="44"/>
    </row>
    <row r="180" spans="1:5" ht="14.4" x14ac:dyDescent="0.3">
      <c r="A180" s="55">
        <v>5452</v>
      </c>
      <c r="B180" s="44" t="s">
        <v>278</v>
      </c>
      <c r="C180" s="45">
        <v>0</v>
      </c>
      <c r="D180" s="42" t="str">
        <f t="shared" si="33"/>
        <v/>
      </c>
      <c r="E180" s="44"/>
    </row>
    <row r="181" spans="1:5" ht="14.4" x14ac:dyDescent="0.3">
      <c r="A181" s="54">
        <v>5500</v>
      </c>
      <c r="B181" s="40" t="s">
        <v>279</v>
      </c>
      <c r="C181" s="41">
        <v>0</v>
      </c>
      <c r="D181" s="42"/>
      <c r="E181" s="44"/>
    </row>
    <row r="182" spans="1:5" ht="14.4" x14ac:dyDescent="0.3">
      <c r="A182" s="54">
        <v>5510</v>
      </c>
      <c r="B182" s="40" t="s">
        <v>280</v>
      </c>
      <c r="C182" s="41">
        <f>SUM(C185:C190)</f>
        <v>319211.77</v>
      </c>
      <c r="D182" s="42">
        <f t="shared" ref="D182:D190" si="34">IFERROR(C182/$C$182,"")</f>
        <v>1</v>
      </c>
      <c r="E182" s="44"/>
    </row>
    <row r="183" spans="1:5" ht="14.4" x14ac:dyDescent="0.3">
      <c r="A183" s="55">
        <v>5511</v>
      </c>
      <c r="B183" s="44" t="s">
        <v>281</v>
      </c>
      <c r="C183" s="45">
        <v>0</v>
      </c>
      <c r="D183" s="42">
        <f t="shared" si="34"/>
        <v>0</v>
      </c>
      <c r="E183" s="44"/>
    </row>
    <row r="184" spans="1:5" ht="14.4" x14ac:dyDescent="0.3">
      <c r="A184" s="55">
        <v>5512</v>
      </c>
      <c r="B184" s="44" t="s">
        <v>282</v>
      </c>
      <c r="C184" s="45">
        <v>0</v>
      </c>
      <c r="D184" s="42">
        <f t="shared" si="34"/>
        <v>0</v>
      </c>
      <c r="E184" s="44"/>
    </row>
    <row r="185" spans="1:5" ht="14.4" x14ac:dyDescent="0.3">
      <c r="A185" s="55">
        <v>5513</v>
      </c>
      <c r="B185" s="44" t="s">
        <v>283</v>
      </c>
      <c r="C185" s="45">
        <v>0</v>
      </c>
      <c r="D185" s="42">
        <f t="shared" si="34"/>
        <v>0</v>
      </c>
      <c r="E185" s="44"/>
    </row>
    <row r="186" spans="1:5" ht="14.4" x14ac:dyDescent="0.3">
      <c r="A186" s="55">
        <v>5514</v>
      </c>
      <c r="B186" s="44" t="s">
        <v>284</v>
      </c>
      <c r="C186" s="45">
        <v>0</v>
      </c>
      <c r="D186" s="42">
        <f t="shared" si="34"/>
        <v>0</v>
      </c>
      <c r="E186" s="44"/>
    </row>
    <row r="187" spans="1:5" ht="14.4" x14ac:dyDescent="0.3">
      <c r="A187" s="55">
        <v>5515</v>
      </c>
      <c r="B187" s="44" t="s">
        <v>285</v>
      </c>
      <c r="C187" s="45">
        <v>252286.78</v>
      </c>
      <c r="D187" s="42">
        <f t="shared" si="34"/>
        <v>0.79034297513528395</v>
      </c>
      <c r="E187" s="44"/>
    </row>
    <row r="188" spans="1:5" ht="14.4" x14ac:dyDescent="0.3">
      <c r="A188" s="55">
        <v>5516</v>
      </c>
      <c r="B188" s="44" t="s">
        <v>286</v>
      </c>
      <c r="C188" s="45">
        <v>0</v>
      </c>
      <c r="D188" s="42">
        <f t="shared" si="34"/>
        <v>0</v>
      </c>
      <c r="E188" s="44"/>
    </row>
    <row r="189" spans="1:5" ht="14.4" x14ac:dyDescent="0.3">
      <c r="A189" s="55">
        <v>5517</v>
      </c>
      <c r="B189" s="44" t="s">
        <v>287</v>
      </c>
      <c r="C189" s="45">
        <v>66924.990000000005</v>
      </c>
      <c r="D189" s="42">
        <f t="shared" si="34"/>
        <v>0.20965702486471599</v>
      </c>
      <c r="E189" s="44"/>
    </row>
    <row r="190" spans="1:5" ht="14.4" x14ac:dyDescent="0.3">
      <c r="A190" s="55">
        <v>5518</v>
      </c>
      <c r="B190" s="44" t="s">
        <v>288</v>
      </c>
      <c r="C190" s="45">
        <v>0</v>
      </c>
      <c r="D190" s="42">
        <f t="shared" si="34"/>
        <v>0</v>
      </c>
      <c r="E190" s="44"/>
    </row>
    <row r="191" spans="1:5" ht="14.4" x14ac:dyDescent="0.3">
      <c r="A191" s="54">
        <v>5520</v>
      </c>
      <c r="B191" s="40" t="s">
        <v>289</v>
      </c>
      <c r="C191" s="41">
        <v>0</v>
      </c>
      <c r="D191" s="42" t="str">
        <f t="shared" ref="D191:D193" si="35">IFERROR(C191/$C$191,"")</f>
        <v/>
      </c>
      <c r="E191" s="44"/>
    </row>
    <row r="192" spans="1:5" ht="14.4" x14ac:dyDescent="0.3">
      <c r="A192" s="55">
        <v>5521</v>
      </c>
      <c r="B192" s="44" t="s">
        <v>290</v>
      </c>
      <c r="C192" s="45">
        <v>0</v>
      </c>
      <c r="D192" s="42" t="str">
        <f t="shared" si="35"/>
        <v/>
      </c>
      <c r="E192" s="44"/>
    </row>
    <row r="193" spans="1:5" ht="14.4" x14ac:dyDescent="0.3">
      <c r="A193" s="55">
        <v>5522</v>
      </c>
      <c r="B193" s="44" t="s">
        <v>291</v>
      </c>
      <c r="C193" s="45">
        <v>0</v>
      </c>
      <c r="D193" s="42" t="str">
        <f t="shared" si="35"/>
        <v/>
      </c>
      <c r="E193" s="44"/>
    </row>
    <row r="194" spans="1:5" ht="14.4" x14ac:dyDescent="0.3">
      <c r="A194" s="54">
        <v>5530</v>
      </c>
      <c r="B194" s="40" t="s">
        <v>292</v>
      </c>
      <c r="C194" s="41">
        <v>0</v>
      </c>
      <c r="D194" s="42" t="str">
        <f t="shared" ref="D194:D199" si="36">IFERROR(C194/$C$194,"")</f>
        <v/>
      </c>
      <c r="E194" s="44"/>
    </row>
    <row r="195" spans="1:5" ht="14.4" x14ac:dyDescent="0.3">
      <c r="A195" s="55">
        <v>5531</v>
      </c>
      <c r="B195" s="44" t="s">
        <v>293</v>
      </c>
      <c r="C195" s="45">
        <v>0</v>
      </c>
      <c r="D195" s="42" t="str">
        <f t="shared" si="36"/>
        <v/>
      </c>
      <c r="E195" s="44"/>
    </row>
    <row r="196" spans="1:5" ht="14.4" x14ac:dyDescent="0.3">
      <c r="A196" s="55">
        <v>5532</v>
      </c>
      <c r="B196" s="44" t="s">
        <v>294</v>
      </c>
      <c r="C196" s="45">
        <v>0</v>
      </c>
      <c r="D196" s="42" t="str">
        <f t="shared" si="36"/>
        <v/>
      </c>
      <c r="E196" s="44"/>
    </row>
    <row r="197" spans="1:5" ht="14.4" x14ac:dyDescent="0.3">
      <c r="A197" s="55">
        <v>5533</v>
      </c>
      <c r="B197" s="44" t="s">
        <v>295</v>
      </c>
      <c r="C197" s="45">
        <v>0</v>
      </c>
      <c r="D197" s="42" t="str">
        <f t="shared" si="36"/>
        <v/>
      </c>
      <c r="E197" s="44"/>
    </row>
    <row r="198" spans="1:5" ht="14.4" x14ac:dyDescent="0.3">
      <c r="A198" s="55">
        <v>5534</v>
      </c>
      <c r="B198" s="44" t="s">
        <v>296</v>
      </c>
      <c r="C198" s="45">
        <v>0</v>
      </c>
      <c r="D198" s="42" t="str">
        <f t="shared" si="36"/>
        <v/>
      </c>
      <c r="E198" s="44"/>
    </row>
    <row r="199" spans="1:5" ht="14.4" x14ac:dyDescent="0.3">
      <c r="A199" s="55">
        <v>5535</v>
      </c>
      <c r="B199" s="44" t="s">
        <v>297</v>
      </c>
      <c r="C199" s="45">
        <v>0</v>
      </c>
      <c r="D199" s="42" t="str">
        <f t="shared" si="36"/>
        <v/>
      </c>
      <c r="E199" s="44"/>
    </row>
    <row r="200" spans="1:5" ht="14.4" x14ac:dyDescent="0.3">
      <c r="A200" s="54">
        <v>5590</v>
      </c>
      <c r="B200" s="40" t="s">
        <v>298</v>
      </c>
      <c r="C200" s="41">
        <v>0</v>
      </c>
      <c r="D200" s="42" t="str">
        <f t="shared" ref="D200:D209" si="37">IFERROR(C200/$C$200,"")</f>
        <v/>
      </c>
      <c r="E200" s="44"/>
    </row>
    <row r="201" spans="1:5" ht="14.4" x14ac:dyDescent="0.3">
      <c r="A201" s="55">
        <v>5591</v>
      </c>
      <c r="B201" s="44" t="s">
        <v>299</v>
      </c>
      <c r="C201" s="45">
        <v>0</v>
      </c>
      <c r="D201" s="42" t="str">
        <f t="shared" si="37"/>
        <v/>
      </c>
      <c r="E201" s="44"/>
    </row>
    <row r="202" spans="1:5" ht="14.4" x14ac:dyDescent="0.3">
      <c r="A202" s="55">
        <v>5592</v>
      </c>
      <c r="B202" s="44" t="s">
        <v>300</v>
      </c>
      <c r="C202" s="45">
        <v>0</v>
      </c>
      <c r="D202" s="42" t="str">
        <f t="shared" si="37"/>
        <v/>
      </c>
      <c r="E202" s="44"/>
    </row>
    <row r="203" spans="1:5" ht="14.4" x14ac:dyDescent="0.3">
      <c r="A203" s="55">
        <v>5593</v>
      </c>
      <c r="B203" s="44" t="s">
        <v>301</v>
      </c>
      <c r="C203" s="45">
        <v>0</v>
      </c>
      <c r="D203" s="42" t="str">
        <f t="shared" si="37"/>
        <v/>
      </c>
      <c r="E203" s="44"/>
    </row>
    <row r="204" spans="1:5" ht="14.4" x14ac:dyDescent="0.3">
      <c r="A204" s="55">
        <v>5594</v>
      </c>
      <c r="B204" s="44" t="s">
        <v>302</v>
      </c>
      <c r="C204" s="45">
        <v>0</v>
      </c>
      <c r="D204" s="42" t="str">
        <f t="shared" si="37"/>
        <v/>
      </c>
      <c r="E204" s="44"/>
    </row>
    <row r="205" spans="1:5" ht="14.4" x14ac:dyDescent="0.3">
      <c r="A205" s="55">
        <v>5595</v>
      </c>
      <c r="B205" s="44" t="s">
        <v>303</v>
      </c>
      <c r="C205" s="45">
        <v>0</v>
      </c>
      <c r="D205" s="42" t="str">
        <f t="shared" si="37"/>
        <v/>
      </c>
      <c r="E205" s="44"/>
    </row>
    <row r="206" spans="1:5" ht="14.4" x14ac:dyDescent="0.3">
      <c r="A206" s="55">
        <v>5596</v>
      </c>
      <c r="B206" s="44" t="s">
        <v>188</v>
      </c>
      <c r="C206" s="45">
        <v>0</v>
      </c>
      <c r="D206" s="42" t="str">
        <f t="shared" si="37"/>
        <v/>
      </c>
      <c r="E206" s="44"/>
    </row>
    <row r="207" spans="1:5" ht="14.4" x14ac:dyDescent="0.3">
      <c r="A207" s="55">
        <v>5597</v>
      </c>
      <c r="B207" s="44" t="s">
        <v>304</v>
      </c>
      <c r="C207" s="45">
        <v>0</v>
      </c>
      <c r="D207" s="42" t="str">
        <f t="shared" si="37"/>
        <v/>
      </c>
      <c r="E207" s="44"/>
    </row>
    <row r="208" spans="1:5" ht="14.4" x14ac:dyDescent="0.3">
      <c r="A208" s="55">
        <v>5598</v>
      </c>
      <c r="B208" s="44" t="s">
        <v>305</v>
      </c>
      <c r="C208" s="45">
        <v>0</v>
      </c>
      <c r="D208" s="42" t="str">
        <f t="shared" si="37"/>
        <v/>
      </c>
      <c r="E208" s="44"/>
    </row>
    <row r="209" spans="1:5" ht="14.4" x14ac:dyDescent="0.3">
      <c r="A209" s="55">
        <v>5599</v>
      </c>
      <c r="B209" s="44" t="s">
        <v>306</v>
      </c>
      <c r="C209" s="45">
        <v>0</v>
      </c>
      <c r="D209" s="42" t="str">
        <f t="shared" si="37"/>
        <v/>
      </c>
      <c r="E209" s="44"/>
    </row>
    <row r="210" spans="1:5" ht="14.4" x14ac:dyDescent="0.3">
      <c r="A210" s="54">
        <v>5600</v>
      </c>
      <c r="B210" s="40" t="s">
        <v>307</v>
      </c>
      <c r="C210" s="41">
        <v>0</v>
      </c>
      <c r="D210" s="42"/>
      <c r="E210" s="44"/>
    </row>
    <row r="211" spans="1:5" ht="14.4" x14ac:dyDescent="0.3">
      <c r="A211" s="54">
        <v>5610</v>
      </c>
      <c r="B211" s="40" t="s">
        <v>308</v>
      </c>
      <c r="C211" s="41">
        <v>0</v>
      </c>
      <c r="D211" s="42" t="str">
        <f t="shared" ref="D211:D212" si="38">IFERROR(C211/$C$211,"")</f>
        <v/>
      </c>
      <c r="E211" s="44"/>
    </row>
    <row r="212" spans="1:5" ht="14.4" x14ac:dyDescent="0.3">
      <c r="A212" s="55">
        <v>5611</v>
      </c>
      <c r="B212" s="44" t="s">
        <v>309</v>
      </c>
      <c r="C212" s="45">
        <v>0</v>
      </c>
      <c r="D212" s="42" t="str">
        <f t="shared" si="38"/>
        <v/>
      </c>
      <c r="E212" s="44"/>
    </row>
    <row r="213" spans="1:5" ht="14.4" x14ac:dyDescent="0.3">
      <c r="A213" s="34"/>
      <c r="B213" s="34"/>
      <c r="C213" s="34"/>
      <c r="D213" s="35"/>
      <c r="E213" s="34"/>
    </row>
    <row r="214" spans="1:5" ht="14.4" x14ac:dyDescent="0.3">
      <c r="A214" s="34"/>
      <c r="B214" s="34" t="s">
        <v>310</v>
      </c>
      <c r="C214" s="34"/>
      <c r="D214" s="35"/>
      <c r="E214" s="34"/>
    </row>
  </sheetData>
  <autoFilter ref="A93:C212" xr:uid="{00000000-0009-0000-0000-000064000000}"/>
  <mergeCells count="4">
    <mergeCell ref="A1:C1"/>
    <mergeCell ref="A2:C2"/>
    <mergeCell ref="A3:C3"/>
    <mergeCell ref="A4:C4"/>
  </mergeCells>
  <pageMargins left="0.70866141732283472" right="0.70866141732283472" top="0.74803149606299213" bottom="0.74803149606299213" header="0" footer="0"/>
  <pageSetup scale="65" orientation="landscape"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pageSetUpPr fitToPage="1"/>
  </sheetPr>
  <dimension ref="A1:J173"/>
  <sheetViews>
    <sheetView view="pageBreakPreview" topLeftCell="A142" zoomScale="60" zoomScaleNormal="85" workbookViewId="0">
      <selection activeCell="F184" sqref="F184"/>
    </sheetView>
  </sheetViews>
  <sheetFormatPr baseColWidth="10" defaultColWidth="14.44140625" defaultRowHeight="15" customHeight="1" x14ac:dyDescent="0.3"/>
  <cols>
    <col min="1" max="1" width="10" style="29" customWidth="1"/>
    <col min="2" max="2" width="64.5546875" style="29" customWidth="1"/>
    <col min="3" max="3" width="16.44140625" style="29" customWidth="1"/>
    <col min="4" max="4" width="19.109375" style="29" customWidth="1"/>
    <col min="5" max="5" width="24.5546875" style="29" customWidth="1"/>
    <col min="6" max="6" width="22.88671875" style="29" customWidth="1"/>
    <col min="7" max="8" width="16.88671875" style="29" customWidth="1"/>
    <col min="9" max="9" width="13.88671875" style="29" customWidth="1"/>
    <col min="10" max="10" width="23.88671875" style="29" customWidth="1"/>
    <col min="11" max="26" width="9.109375" style="29" customWidth="1"/>
    <col min="27" max="16384" width="14.44140625" style="29"/>
  </cols>
  <sheetData>
    <row r="1" spans="1:8" ht="11.25" customHeight="1" x14ac:dyDescent="0.3">
      <c r="A1" s="514" t="s">
        <v>29</v>
      </c>
      <c r="B1" s="501"/>
      <c r="C1" s="501"/>
      <c r="D1" s="501"/>
      <c r="E1" s="501"/>
      <c r="F1" s="501"/>
      <c r="G1" s="70" t="s">
        <v>99</v>
      </c>
      <c r="H1" s="71">
        <v>2025</v>
      </c>
    </row>
    <row r="2" spans="1:8" ht="11.25" customHeight="1" x14ac:dyDescent="0.3">
      <c r="A2" s="514" t="s">
        <v>311</v>
      </c>
      <c r="B2" s="501"/>
      <c r="C2" s="501"/>
      <c r="D2" s="501"/>
      <c r="E2" s="501"/>
      <c r="F2" s="501"/>
      <c r="G2" s="70" t="s">
        <v>101</v>
      </c>
      <c r="H2" s="71" t="s">
        <v>648</v>
      </c>
    </row>
    <row r="3" spans="1:8" ht="11.25" customHeight="1" x14ac:dyDescent="0.3">
      <c r="A3" s="514" t="s">
        <v>2120</v>
      </c>
      <c r="B3" s="501"/>
      <c r="C3" s="501"/>
      <c r="D3" s="501"/>
      <c r="E3" s="501"/>
      <c r="F3" s="501"/>
      <c r="G3" s="70" t="s">
        <v>102</v>
      </c>
      <c r="H3" s="71" t="s">
        <v>651</v>
      </c>
    </row>
    <row r="4" spans="1:8" ht="11.25" customHeight="1" x14ac:dyDescent="0.3">
      <c r="A4" s="488" t="s">
        <v>103</v>
      </c>
      <c r="B4" s="501"/>
      <c r="C4" s="501"/>
      <c r="D4" s="501"/>
      <c r="E4" s="501"/>
      <c r="F4" s="501"/>
      <c r="G4" s="70"/>
      <c r="H4" s="71"/>
    </row>
    <row r="5" spans="1:8" ht="9.75" customHeight="1" x14ac:dyDescent="0.3">
      <c r="A5" s="31" t="s">
        <v>104</v>
      </c>
      <c r="B5" s="32"/>
      <c r="C5" s="32"/>
      <c r="D5" s="32"/>
      <c r="E5" s="32"/>
      <c r="F5" s="32"/>
      <c r="G5" s="32"/>
      <c r="H5" s="32"/>
    </row>
    <row r="6" spans="1:8" ht="9.75" customHeight="1" x14ac:dyDescent="0.3">
      <c r="A6" s="34"/>
      <c r="B6" s="34"/>
      <c r="C6" s="34"/>
      <c r="D6" s="34"/>
      <c r="E6" s="34"/>
      <c r="F6" s="34"/>
      <c r="G6" s="34"/>
      <c r="H6" s="34"/>
    </row>
    <row r="7" spans="1:8" ht="9.75" customHeight="1" x14ac:dyDescent="0.3">
      <c r="A7" s="32" t="s">
        <v>312</v>
      </c>
      <c r="B7" s="32"/>
      <c r="C7" s="32"/>
      <c r="D7" s="32"/>
      <c r="E7" s="32"/>
      <c r="F7" s="32"/>
      <c r="G7" s="32"/>
      <c r="H7" s="32"/>
    </row>
    <row r="8" spans="1:8" ht="14.4" x14ac:dyDescent="0.3">
      <c r="A8" s="36" t="s">
        <v>106</v>
      </c>
      <c r="B8" s="36" t="s">
        <v>107</v>
      </c>
      <c r="C8" s="36" t="s">
        <v>108</v>
      </c>
      <c r="D8" s="36" t="s">
        <v>313</v>
      </c>
      <c r="E8" s="36"/>
      <c r="F8" s="36"/>
      <c r="G8" s="36"/>
      <c r="H8" s="36"/>
    </row>
    <row r="9" spans="1:8" ht="14.4" x14ac:dyDescent="0.3">
      <c r="A9" s="57">
        <v>1114</v>
      </c>
      <c r="B9" s="34" t="s">
        <v>314</v>
      </c>
      <c r="C9" s="58">
        <v>219076015.91999999</v>
      </c>
      <c r="D9" s="34" t="s">
        <v>2078</v>
      </c>
      <c r="E9" s="34"/>
      <c r="F9" s="34"/>
      <c r="G9" s="34"/>
      <c r="H9" s="34"/>
    </row>
    <row r="10" spans="1:8" ht="14.4" x14ac:dyDescent="0.3">
      <c r="A10" s="57">
        <v>1115</v>
      </c>
      <c r="B10" s="34" t="s">
        <v>315</v>
      </c>
      <c r="C10" s="58">
        <v>0</v>
      </c>
      <c r="D10" s="34"/>
      <c r="E10" s="34"/>
      <c r="F10" s="34"/>
      <c r="G10" s="34"/>
      <c r="H10" s="34"/>
    </row>
    <row r="11" spans="1:8" ht="14.4" x14ac:dyDescent="0.3">
      <c r="A11" s="57">
        <v>1121</v>
      </c>
      <c r="B11" s="34" t="s">
        <v>316</v>
      </c>
      <c r="C11" s="58">
        <v>0</v>
      </c>
      <c r="D11" s="34"/>
      <c r="E11" s="34"/>
      <c r="F11" s="34"/>
      <c r="G11" s="34"/>
      <c r="H11" s="34"/>
    </row>
    <row r="12" spans="1:8" ht="14.4" x14ac:dyDescent="0.3">
      <c r="A12" s="34"/>
      <c r="B12" s="34"/>
      <c r="C12" s="34"/>
      <c r="D12" s="34"/>
      <c r="E12" s="34"/>
      <c r="F12" s="34"/>
      <c r="G12" s="34"/>
      <c r="H12" s="34"/>
    </row>
    <row r="13" spans="1:8" ht="9.75" customHeight="1" x14ac:dyDescent="0.3">
      <c r="A13" s="32" t="s">
        <v>317</v>
      </c>
      <c r="B13" s="32"/>
      <c r="C13" s="32"/>
      <c r="D13" s="32"/>
      <c r="E13" s="32"/>
      <c r="F13" s="32"/>
      <c r="G13" s="32"/>
      <c r="H13" s="32"/>
    </row>
    <row r="14" spans="1:8" ht="9.75" customHeight="1" x14ac:dyDescent="0.3">
      <c r="A14" s="36" t="s">
        <v>106</v>
      </c>
      <c r="B14" s="36" t="s">
        <v>107</v>
      </c>
      <c r="C14" s="36" t="s">
        <v>108</v>
      </c>
      <c r="D14" s="36">
        <f>H1-1</f>
        <v>2024</v>
      </c>
      <c r="E14" s="36">
        <f t="shared" ref="E14:G14" si="0">D14-1</f>
        <v>2023</v>
      </c>
      <c r="F14" s="36">
        <f t="shared" si="0"/>
        <v>2022</v>
      </c>
      <c r="G14" s="36">
        <f t="shared" si="0"/>
        <v>2021</v>
      </c>
      <c r="H14" s="36" t="s">
        <v>318</v>
      </c>
    </row>
    <row r="15" spans="1:8" ht="14.4" x14ac:dyDescent="0.3">
      <c r="A15" s="57">
        <v>1122</v>
      </c>
      <c r="B15" s="34" t="s">
        <v>319</v>
      </c>
      <c r="C15" s="242">
        <v>0</v>
      </c>
      <c r="D15" s="58">
        <v>0</v>
      </c>
      <c r="E15" s="58">
        <v>0</v>
      </c>
      <c r="F15" s="58">
        <v>0</v>
      </c>
      <c r="G15" s="58">
        <v>0</v>
      </c>
      <c r="H15" s="34"/>
    </row>
    <row r="16" spans="1:8" ht="14.4" x14ac:dyDescent="0.3">
      <c r="A16" s="57">
        <v>1124</v>
      </c>
      <c r="B16" s="34" t="s">
        <v>320</v>
      </c>
      <c r="C16" s="58">
        <v>0</v>
      </c>
      <c r="D16" s="58">
        <v>0</v>
      </c>
      <c r="E16" s="58">
        <v>0</v>
      </c>
      <c r="F16" s="58">
        <v>0</v>
      </c>
      <c r="G16" s="58">
        <v>0</v>
      </c>
      <c r="H16" s="34"/>
    </row>
    <row r="18" spans="1:8" ht="9.75" customHeight="1" x14ac:dyDescent="0.3">
      <c r="A18" s="32" t="s">
        <v>321</v>
      </c>
      <c r="B18" s="32"/>
      <c r="C18" s="32"/>
      <c r="D18" s="32"/>
      <c r="E18" s="32"/>
      <c r="F18" s="32"/>
      <c r="G18" s="32"/>
      <c r="H18" s="32"/>
    </row>
    <row r="19" spans="1:8" ht="9.75" customHeight="1" x14ac:dyDescent="0.3">
      <c r="A19" s="36" t="s">
        <v>106</v>
      </c>
      <c r="B19" s="36" t="s">
        <v>107</v>
      </c>
      <c r="C19" s="36" t="s">
        <v>108</v>
      </c>
      <c r="D19" s="36" t="s">
        <v>322</v>
      </c>
      <c r="E19" s="36" t="s">
        <v>323</v>
      </c>
      <c r="F19" s="36" t="s">
        <v>324</v>
      </c>
      <c r="G19" s="36" t="s">
        <v>325</v>
      </c>
      <c r="H19" s="36" t="s">
        <v>326</v>
      </c>
    </row>
    <row r="20" spans="1:8" ht="14.4" x14ac:dyDescent="0.3">
      <c r="A20" s="57">
        <v>1123</v>
      </c>
      <c r="B20" s="34" t="s">
        <v>327</v>
      </c>
      <c r="C20" s="58">
        <v>5120307.3099999996</v>
      </c>
      <c r="D20" s="58">
        <v>4333416.71</v>
      </c>
      <c r="E20" s="58">
        <v>786890.6</v>
      </c>
      <c r="F20" s="58">
        <v>0</v>
      </c>
      <c r="G20" s="58">
        <v>0</v>
      </c>
      <c r="H20" s="34" t="s">
        <v>2079</v>
      </c>
    </row>
    <row r="21" spans="1:8" ht="14.4" x14ac:dyDescent="0.3">
      <c r="A21" s="57">
        <v>1125</v>
      </c>
      <c r="B21" s="34" t="s">
        <v>329</v>
      </c>
      <c r="C21" s="58">
        <v>15000</v>
      </c>
      <c r="D21" s="58">
        <v>15000</v>
      </c>
      <c r="E21" s="58">
        <v>0</v>
      </c>
      <c r="F21" s="58">
        <v>0</v>
      </c>
      <c r="G21" s="58">
        <v>0</v>
      </c>
      <c r="H21" s="34" t="s">
        <v>2080</v>
      </c>
    </row>
    <row r="22" spans="1:8" ht="14.4" x14ac:dyDescent="0.3">
      <c r="A22" s="55">
        <v>1126</v>
      </c>
      <c r="B22" s="44" t="s">
        <v>330</v>
      </c>
      <c r="C22" s="58">
        <v>0</v>
      </c>
      <c r="D22" s="58">
        <v>0</v>
      </c>
      <c r="E22" s="58">
        <v>0</v>
      </c>
      <c r="F22" s="58">
        <v>0</v>
      </c>
      <c r="G22" s="58">
        <v>0</v>
      </c>
      <c r="H22" s="34"/>
    </row>
    <row r="23" spans="1:8" ht="14.4" x14ac:dyDescent="0.3">
      <c r="A23" s="55">
        <v>1129</v>
      </c>
      <c r="B23" s="44" t="s">
        <v>331</v>
      </c>
      <c r="C23" s="58">
        <v>0</v>
      </c>
      <c r="D23" s="58">
        <v>0</v>
      </c>
      <c r="E23" s="58">
        <v>0</v>
      </c>
      <c r="F23" s="58">
        <v>0</v>
      </c>
      <c r="G23" s="58">
        <v>0</v>
      </c>
      <c r="H23" s="34"/>
    </row>
    <row r="24" spans="1:8" ht="14.4" x14ac:dyDescent="0.3">
      <c r="A24" s="57">
        <v>1131</v>
      </c>
      <c r="B24" s="34" t="s">
        <v>332</v>
      </c>
      <c r="C24" s="58">
        <v>0</v>
      </c>
      <c r="D24" s="58">
        <v>0</v>
      </c>
      <c r="E24" s="58">
        <v>0</v>
      </c>
      <c r="F24" s="58">
        <v>0</v>
      </c>
      <c r="G24" s="58">
        <v>0</v>
      </c>
      <c r="H24" s="34"/>
    </row>
    <row r="25" spans="1:8" ht="14.4" x14ac:dyDescent="0.3">
      <c r="A25" s="57">
        <v>1132</v>
      </c>
      <c r="B25" s="34" t="s">
        <v>334</v>
      </c>
      <c r="C25" s="58">
        <v>0</v>
      </c>
      <c r="D25" s="58">
        <v>0</v>
      </c>
      <c r="E25" s="58">
        <v>0</v>
      </c>
      <c r="F25" s="58">
        <v>0</v>
      </c>
      <c r="G25" s="58">
        <v>0</v>
      </c>
      <c r="H25" s="34"/>
    </row>
    <row r="26" spans="1:8" ht="14.4" x14ac:dyDescent="0.3">
      <c r="A26" s="57">
        <v>1133</v>
      </c>
      <c r="B26" s="34" t="s">
        <v>335</v>
      </c>
      <c r="C26" s="58">
        <v>0</v>
      </c>
      <c r="D26" s="58">
        <v>0</v>
      </c>
      <c r="E26" s="58">
        <v>0</v>
      </c>
      <c r="F26" s="58">
        <v>0</v>
      </c>
      <c r="G26" s="58">
        <v>0</v>
      </c>
      <c r="H26" s="34"/>
    </row>
    <row r="27" spans="1:8" ht="14.4" x14ac:dyDescent="0.3">
      <c r="A27" s="57">
        <v>1134</v>
      </c>
      <c r="B27" s="34" t="s">
        <v>336</v>
      </c>
      <c r="C27" s="58">
        <v>1094383.5900000001</v>
      </c>
      <c r="D27" s="58">
        <v>0</v>
      </c>
      <c r="E27" s="58">
        <v>0</v>
      </c>
      <c r="F27" s="58">
        <v>1094383.5900000001</v>
      </c>
      <c r="G27" s="58">
        <v>0</v>
      </c>
      <c r="H27" s="34" t="s">
        <v>2081</v>
      </c>
    </row>
    <row r="28" spans="1:8" ht="14.4" x14ac:dyDescent="0.3">
      <c r="A28" s="57">
        <v>1139</v>
      </c>
      <c r="B28" s="34" t="s">
        <v>337</v>
      </c>
      <c r="C28" s="58">
        <v>0</v>
      </c>
      <c r="D28" s="58">
        <v>0</v>
      </c>
      <c r="E28" s="58">
        <v>0</v>
      </c>
      <c r="F28" s="58">
        <v>0</v>
      </c>
      <c r="G28" s="58">
        <v>0</v>
      </c>
      <c r="H28" s="34"/>
    </row>
    <row r="29" spans="1:8" ht="9.75" customHeight="1" x14ac:dyDescent="0.3">
      <c r="A29" s="34"/>
      <c r="B29" s="34"/>
      <c r="C29" s="34"/>
      <c r="D29" s="34"/>
      <c r="E29" s="34"/>
      <c r="F29" s="34"/>
      <c r="G29" s="34"/>
      <c r="H29" s="34"/>
    </row>
    <row r="30" spans="1:8" ht="9.75" customHeight="1" x14ac:dyDescent="0.3">
      <c r="A30" s="32" t="s">
        <v>338</v>
      </c>
      <c r="B30" s="32"/>
      <c r="C30" s="32"/>
      <c r="D30" s="32"/>
      <c r="E30" s="32"/>
      <c r="F30" s="32"/>
      <c r="G30" s="32"/>
      <c r="H30" s="32"/>
    </row>
    <row r="31" spans="1:8" ht="9.75" customHeight="1" x14ac:dyDescent="0.3">
      <c r="A31" s="36" t="s">
        <v>106</v>
      </c>
      <c r="B31" s="36" t="s">
        <v>107</v>
      </c>
      <c r="C31" s="36" t="s">
        <v>108</v>
      </c>
      <c r="D31" s="36" t="s">
        <v>339</v>
      </c>
      <c r="E31" s="36" t="s">
        <v>340</v>
      </c>
      <c r="F31" s="36" t="s">
        <v>341</v>
      </c>
      <c r="G31" s="36"/>
      <c r="H31" s="36"/>
    </row>
    <row r="32" spans="1:8" ht="14.4" x14ac:dyDescent="0.3">
      <c r="A32" s="57">
        <v>1140</v>
      </c>
      <c r="B32" s="34" t="s">
        <v>342</v>
      </c>
      <c r="C32" s="58">
        <v>0</v>
      </c>
      <c r="D32" s="34"/>
      <c r="E32" s="34"/>
      <c r="F32" s="34"/>
      <c r="G32" s="34"/>
      <c r="H32" s="34"/>
    </row>
    <row r="33" spans="1:6" ht="14.4" x14ac:dyDescent="0.3">
      <c r="A33" s="57">
        <v>1141</v>
      </c>
      <c r="B33" s="34" t="s">
        <v>343</v>
      </c>
      <c r="C33" s="58">
        <v>0</v>
      </c>
      <c r="D33" s="34"/>
      <c r="E33" s="34"/>
      <c r="F33" s="34"/>
    </row>
    <row r="34" spans="1:6" ht="14.4" x14ac:dyDescent="0.3">
      <c r="A34" s="57">
        <v>1142</v>
      </c>
      <c r="B34" s="34" t="s">
        <v>344</v>
      </c>
      <c r="C34" s="58">
        <v>0</v>
      </c>
      <c r="D34" s="34"/>
      <c r="E34" s="34"/>
      <c r="F34" s="34"/>
    </row>
    <row r="35" spans="1:6" ht="14.4" x14ac:dyDescent="0.3">
      <c r="A35" s="57">
        <v>1143</v>
      </c>
      <c r="B35" s="34" t="s">
        <v>345</v>
      </c>
      <c r="C35" s="58">
        <v>0</v>
      </c>
      <c r="D35" s="34"/>
      <c r="E35" s="34"/>
      <c r="F35" s="34"/>
    </row>
    <row r="36" spans="1:6" ht="14.4" x14ac:dyDescent="0.3">
      <c r="A36" s="57">
        <v>1144</v>
      </c>
      <c r="B36" s="34" t="s">
        <v>346</v>
      </c>
      <c r="C36" s="58">
        <v>0</v>
      </c>
      <c r="D36" s="34"/>
      <c r="E36" s="34"/>
      <c r="F36" s="34"/>
    </row>
    <row r="37" spans="1:6" ht="14.4" x14ac:dyDescent="0.3">
      <c r="A37" s="57">
        <v>1145</v>
      </c>
      <c r="B37" s="34" t="s">
        <v>347</v>
      </c>
      <c r="C37" s="58">
        <v>0</v>
      </c>
      <c r="D37" s="34"/>
      <c r="E37" s="34"/>
      <c r="F37" s="34"/>
    </row>
    <row r="38" spans="1:6" ht="9.75" customHeight="1" x14ac:dyDescent="0.3">
      <c r="A38" s="34"/>
      <c r="B38" s="34"/>
      <c r="C38" s="34"/>
      <c r="D38" s="34"/>
      <c r="E38" s="34"/>
      <c r="F38" s="34"/>
    </row>
    <row r="39" spans="1:6" ht="9.75" customHeight="1" x14ac:dyDescent="0.3">
      <c r="A39" s="32" t="s">
        <v>348</v>
      </c>
      <c r="B39" s="32"/>
      <c r="C39" s="32"/>
      <c r="D39" s="32"/>
      <c r="E39" s="32"/>
      <c r="F39" s="32"/>
    </row>
    <row r="40" spans="1:6" ht="9.75" customHeight="1" x14ac:dyDescent="0.3">
      <c r="A40" s="36" t="s">
        <v>106</v>
      </c>
      <c r="B40" s="36" t="s">
        <v>107</v>
      </c>
      <c r="C40" s="36" t="s">
        <v>108</v>
      </c>
      <c r="D40" s="36" t="s">
        <v>340</v>
      </c>
      <c r="E40" s="36" t="s">
        <v>349</v>
      </c>
      <c r="F40" s="36" t="s">
        <v>341</v>
      </c>
    </row>
    <row r="41" spans="1:6" ht="14.4" x14ac:dyDescent="0.3">
      <c r="A41" s="57">
        <v>1150</v>
      </c>
      <c r="B41" s="34" t="s">
        <v>350</v>
      </c>
      <c r="C41" s="58">
        <v>0</v>
      </c>
      <c r="D41" s="34"/>
      <c r="E41" s="34"/>
      <c r="F41" s="34"/>
    </row>
    <row r="42" spans="1:6" ht="14.4" x14ac:dyDescent="0.3">
      <c r="A42" s="57">
        <v>1151</v>
      </c>
      <c r="B42" s="34" t="s">
        <v>351</v>
      </c>
      <c r="C42" s="58">
        <v>0</v>
      </c>
      <c r="D42" s="34"/>
      <c r="E42" s="34"/>
      <c r="F42" s="34"/>
    </row>
    <row r="43" spans="1:6" ht="9.75" customHeight="1" x14ac:dyDescent="0.3">
      <c r="A43" s="34"/>
      <c r="B43" s="34"/>
      <c r="C43" s="34"/>
      <c r="D43" s="34"/>
      <c r="E43" s="34"/>
      <c r="F43" s="34"/>
    </row>
    <row r="44" spans="1:6" ht="9.75" customHeight="1" x14ac:dyDescent="0.3">
      <c r="A44" s="32" t="s">
        <v>354</v>
      </c>
      <c r="B44" s="32"/>
      <c r="C44" s="32"/>
      <c r="D44" s="32"/>
      <c r="E44" s="32"/>
      <c r="F44" s="32"/>
    </row>
    <row r="45" spans="1:6" ht="9.75" customHeight="1" x14ac:dyDescent="0.3">
      <c r="A45" s="36" t="s">
        <v>106</v>
      </c>
      <c r="B45" s="36" t="s">
        <v>107</v>
      </c>
      <c r="C45" s="36" t="s">
        <v>108</v>
      </c>
      <c r="D45" s="36" t="s">
        <v>313</v>
      </c>
      <c r="E45" s="36" t="s">
        <v>326</v>
      </c>
      <c r="F45" s="36"/>
    </row>
    <row r="46" spans="1:6" ht="14.4" x14ac:dyDescent="0.3">
      <c r="A46" s="57">
        <v>1213</v>
      </c>
      <c r="B46" s="34" t="s">
        <v>355</v>
      </c>
      <c r="C46" s="58">
        <v>0</v>
      </c>
      <c r="D46" s="34"/>
      <c r="E46" s="34"/>
      <c r="F46" s="34"/>
    </row>
    <row r="47" spans="1:6" ht="9.75" customHeight="1" x14ac:dyDescent="0.3">
      <c r="A47" s="34"/>
      <c r="B47" s="34"/>
      <c r="C47" s="34"/>
      <c r="D47" s="34"/>
      <c r="E47" s="34"/>
      <c r="F47" s="34"/>
    </row>
    <row r="48" spans="1:6" ht="9.75" customHeight="1" x14ac:dyDescent="0.3">
      <c r="A48" s="32" t="s">
        <v>356</v>
      </c>
      <c r="B48" s="32"/>
      <c r="C48" s="32"/>
      <c r="D48" s="32"/>
      <c r="E48" s="32"/>
      <c r="F48" s="32"/>
    </row>
    <row r="49" spans="1:10" ht="9.75" customHeight="1" x14ac:dyDescent="0.3">
      <c r="A49" s="36" t="s">
        <v>106</v>
      </c>
      <c r="B49" s="36" t="s">
        <v>107</v>
      </c>
      <c r="C49" s="36" t="s">
        <v>108</v>
      </c>
      <c r="D49" s="36"/>
      <c r="E49" s="36"/>
      <c r="F49" s="36"/>
      <c r="G49" s="36"/>
      <c r="H49" s="36"/>
      <c r="I49" s="34"/>
      <c r="J49" s="34"/>
    </row>
    <row r="50" spans="1:10" ht="14.4" x14ac:dyDescent="0.3">
      <c r="A50" s="57">
        <v>1211</v>
      </c>
      <c r="B50" s="34" t="s">
        <v>357</v>
      </c>
      <c r="C50" s="58">
        <v>0</v>
      </c>
      <c r="D50" s="34"/>
      <c r="E50" s="34"/>
      <c r="F50" s="34"/>
      <c r="G50" s="34"/>
      <c r="H50" s="34"/>
      <c r="I50" s="34"/>
      <c r="J50" s="34"/>
    </row>
    <row r="51" spans="1:10" ht="14.4" x14ac:dyDescent="0.3">
      <c r="A51" s="57">
        <v>1212</v>
      </c>
      <c r="B51" s="34" t="s">
        <v>358</v>
      </c>
      <c r="C51" s="58">
        <v>0</v>
      </c>
      <c r="D51" s="34"/>
      <c r="E51" s="34"/>
      <c r="F51" s="34"/>
      <c r="G51" s="34"/>
      <c r="H51" s="34"/>
      <c r="I51" s="34"/>
      <c r="J51" s="34"/>
    </row>
    <row r="52" spans="1:10" ht="14.4" x14ac:dyDescent="0.3">
      <c r="A52" s="57">
        <v>1214</v>
      </c>
      <c r="B52" s="34" t="s">
        <v>359</v>
      </c>
      <c r="C52" s="58">
        <v>0</v>
      </c>
      <c r="D52" s="34"/>
      <c r="E52" s="34"/>
      <c r="F52" s="34"/>
      <c r="G52" s="34"/>
      <c r="H52" s="34"/>
      <c r="I52" s="34"/>
      <c r="J52" s="34"/>
    </row>
    <row r="53" spans="1:10" ht="9.75" customHeight="1" x14ac:dyDescent="0.3">
      <c r="A53" s="34"/>
      <c r="B53" s="34"/>
      <c r="C53" s="34"/>
      <c r="D53" s="34"/>
      <c r="E53" s="34"/>
      <c r="F53" s="34"/>
      <c r="G53" s="34"/>
      <c r="H53" s="34"/>
      <c r="I53" s="34"/>
      <c r="J53" s="34"/>
    </row>
    <row r="54" spans="1:10" ht="9.75" customHeight="1" x14ac:dyDescent="0.3">
      <c r="A54" s="32" t="s">
        <v>360</v>
      </c>
      <c r="B54" s="32"/>
      <c r="C54" s="32"/>
      <c r="D54" s="32"/>
      <c r="E54" s="32"/>
      <c r="F54" s="32"/>
      <c r="G54" s="32"/>
      <c r="H54" s="32"/>
      <c r="I54" s="32"/>
      <c r="J54" s="32"/>
    </row>
    <row r="55" spans="1:10" ht="9.75" customHeight="1" x14ac:dyDescent="0.3">
      <c r="A55" s="36" t="s">
        <v>106</v>
      </c>
      <c r="B55" s="36" t="s">
        <v>107</v>
      </c>
      <c r="C55" s="36" t="s">
        <v>108</v>
      </c>
      <c r="D55" s="36" t="s">
        <v>361</v>
      </c>
      <c r="E55" s="36" t="s">
        <v>362</v>
      </c>
      <c r="F55" s="36" t="s">
        <v>363</v>
      </c>
      <c r="G55" s="36" t="s">
        <v>364</v>
      </c>
      <c r="H55" s="36" t="s">
        <v>365</v>
      </c>
      <c r="I55" s="36" t="s">
        <v>366</v>
      </c>
      <c r="J55" s="36" t="s">
        <v>367</v>
      </c>
    </row>
    <row r="56" spans="1:10" ht="14.4" x14ac:dyDescent="0.3">
      <c r="A56" s="57">
        <v>1230</v>
      </c>
      <c r="B56" s="34" t="s">
        <v>368</v>
      </c>
      <c r="C56" s="58">
        <v>0</v>
      </c>
      <c r="D56" s="58">
        <v>0</v>
      </c>
      <c r="E56" s="58">
        <v>0</v>
      </c>
      <c r="F56" s="34"/>
      <c r="G56" s="34"/>
      <c r="H56" s="34"/>
      <c r="I56" s="34"/>
      <c r="J56" s="34"/>
    </row>
    <row r="57" spans="1:10" ht="14.4" x14ac:dyDescent="0.3">
      <c r="A57" s="57">
        <v>1231</v>
      </c>
      <c r="B57" s="34" t="s">
        <v>369</v>
      </c>
      <c r="C57" s="58">
        <v>0</v>
      </c>
      <c r="D57" s="68"/>
      <c r="E57" s="68"/>
      <c r="F57" s="34"/>
      <c r="G57" s="34"/>
      <c r="H57" s="34"/>
      <c r="I57" s="34"/>
      <c r="J57" s="34"/>
    </row>
    <row r="58" spans="1:10" ht="14.4" x14ac:dyDescent="0.3">
      <c r="A58" s="57">
        <v>1232</v>
      </c>
      <c r="B58" s="34" t="s">
        <v>370</v>
      </c>
      <c r="C58" s="58">
        <v>0</v>
      </c>
      <c r="D58" s="58">
        <v>0</v>
      </c>
      <c r="E58" s="58">
        <v>0</v>
      </c>
      <c r="F58" s="34"/>
      <c r="G58" s="58"/>
      <c r="H58" s="34"/>
      <c r="I58" s="34"/>
      <c r="J58" s="34"/>
    </row>
    <row r="59" spans="1:10" ht="14.4" x14ac:dyDescent="0.3">
      <c r="A59" s="57">
        <v>1233</v>
      </c>
      <c r="B59" s="34" t="s">
        <v>371</v>
      </c>
      <c r="C59" s="58">
        <v>0</v>
      </c>
      <c r="D59" s="58">
        <v>0</v>
      </c>
      <c r="E59" s="58">
        <v>0</v>
      </c>
      <c r="F59" s="34"/>
      <c r="G59" s="58"/>
      <c r="H59" s="34"/>
      <c r="I59" s="34"/>
      <c r="J59" s="34"/>
    </row>
    <row r="60" spans="1:10" ht="14.4" x14ac:dyDescent="0.3">
      <c r="A60" s="57">
        <v>1234</v>
      </c>
      <c r="B60" s="34" t="s">
        <v>374</v>
      </c>
      <c r="C60" s="58">
        <v>0</v>
      </c>
      <c r="D60" s="58">
        <v>0</v>
      </c>
      <c r="E60" s="58">
        <v>0</v>
      </c>
      <c r="F60" s="34"/>
      <c r="G60" s="34"/>
      <c r="H60" s="34"/>
      <c r="I60" s="34"/>
      <c r="J60" s="34"/>
    </row>
    <row r="61" spans="1:10" ht="14.4" x14ac:dyDescent="0.3">
      <c r="A61" s="57">
        <v>1235</v>
      </c>
      <c r="B61" s="34" t="s">
        <v>375</v>
      </c>
      <c r="C61" s="58">
        <v>0</v>
      </c>
      <c r="D61" s="58">
        <v>0</v>
      </c>
      <c r="E61" s="58">
        <v>0</v>
      </c>
      <c r="F61" s="34"/>
      <c r="G61" s="34"/>
      <c r="H61" s="34"/>
      <c r="I61" s="34"/>
      <c r="J61" s="34"/>
    </row>
    <row r="62" spans="1:10" ht="14.4" x14ac:dyDescent="0.3">
      <c r="A62" s="57">
        <v>1236</v>
      </c>
      <c r="B62" s="34" t="s">
        <v>376</v>
      </c>
      <c r="C62" s="58">
        <v>0</v>
      </c>
      <c r="D62" s="58">
        <v>0</v>
      </c>
      <c r="E62" s="58">
        <v>0</v>
      </c>
      <c r="F62" s="34"/>
      <c r="G62" s="34"/>
      <c r="H62" s="34"/>
      <c r="I62" s="34"/>
      <c r="J62" s="34"/>
    </row>
    <row r="63" spans="1:10" ht="14.4" x14ac:dyDescent="0.3">
      <c r="A63" s="57">
        <v>1239</v>
      </c>
      <c r="B63" s="34" t="s">
        <v>377</v>
      </c>
      <c r="C63" s="58">
        <v>0</v>
      </c>
      <c r="D63" s="58">
        <v>0</v>
      </c>
      <c r="E63" s="58">
        <v>0</v>
      </c>
      <c r="F63" s="34"/>
      <c r="G63" s="34"/>
      <c r="H63" s="34"/>
      <c r="I63" s="34"/>
      <c r="J63" s="34"/>
    </row>
    <row r="64" spans="1:10" ht="14.4" x14ac:dyDescent="0.3">
      <c r="A64" s="57">
        <v>1240</v>
      </c>
      <c r="B64" s="34" t="s">
        <v>378</v>
      </c>
      <c r="C64" s="58">
        <v>6810614.79</v>
      </c>
      <c r="D64" s="58">
        <v>52287.78</v>
      </c>
      <c r="E64" s="58">
        <v>4860894.13</v>
      </c>
      <c r="F64" s="34" t="s">
        <v>2082</v>
      </c>
      <c r="G64" s="34"/>
      <c r="H64" s="34" t="s">
        <v>2083</v>
      </c>
      <c r="I64" s="34"/>
      <c r="J64" s="34"/>
    </row>
    <row r="65" spans="1:10" ht="14.4" x14ac:dyDescent="0.3">
      <c r="A65" s="57">
        <v>1241</v>
      </c>
      <c r="B65" s="34" t="s">
        <v>379</v>
      </c>
      <c r="C65" s="58">
        <v>2662136.86</v>
      </c>
      <c r="D65" s="58">
        <v>219008.64000000001</v>
      </c>
      <c r="E65" s="58">
        <v>1960011.77</v>
      </c>
      <c r="F65" s="34" t="s">
        <v>2082</v>
      </c>
      <c r="G65" s="34" t="s">
        <v>2084</v>
      </c>
      <c r="H65" s="34" t="s">
        <v>2083</v>
      </c>
      <c r="I65" s="34"/>
      <c r="J65" s="34"/>
    </row>
    <row r="66" spans="1:10" ht="14.4" x14ac:dyDescent="0.3">
      <c r="A66" s="57">
        <v>1242</v>
      </c>
      <c r="B66" s="34" t="s">
        <v>380</v>
      </c>
      <c r="C66" s="58">
        <v>0</v>
      </c>
      <c r="D66" s="58">
        <v>0</v>
      </c>
      <c r="E66" s="58">
        <v>0</v>
      </c>
      <c r="F66" s="34"/>
      <c r="G66" s="34"/>
      <c r="H66" s="34"/>
      <c r="I66" s="34"/>
      <c r="J66" s="34"/>
    </row>
    <row r="67" spans="1:10" ht="14.4" x14ac:dyDescent="0.3">
      <c r="A67" s="57">
        <v>1243</v>
      </c>
      <c r="B67" s="34" t="s">
        <v>381</v>
      </c>
      <c r="C67" s="58">
        <v>0</v>
      </c>
      <c r="D67" s="58">
        <v>0</v>
      </c>
      <c r="E67" s="58">
        <v>0</v>
      </c>
      <c r="F67" s="34"/>
      <c r="G67" s="34"/>
      <c r="H67" s="34"/>
      <c r="I67" s="34"/>
      <c r="J67" s="34"/>
    </row>
    <row r="68" spans="1:10" ht="14.4" x14ac:dyDescent="0.3">
      <c r="A68" s="57">
        <v>1244</v>
      </c>
      <c r="B68" s="34" t="s">
        <v>382</v>
      </c>
      <c r="C68" s="58">
        <v>3842851.99</v>
      </c>
      <c r="D68" s="58">
        <v>-199999</v>
      </c>
      <c r="E68" s="58">
        <v>2615738.81</v>
      </c>
      <c r="F68" s="34" t="s">
        <v>2082</v>
      </c>
      <c r="G68" s="34">
        <v>0.2</v>
      </c>
      <c r="H68" s="34" t="s">
        <v>2083</v>
      </c>
      <c r="I68" s="34"/>
      <c r="J68" s="34"/>
    </row>
    <row r="69" spans="1:10" ht="14.4" x14ac:dyDescent="0.3">
      <c r="A69" s="57">
        <v>1245</v>
      </c>
      <c r="B69" s="34" t="s">
        <v>384</v>
      </c>
      <c r="C69" s="58">
        <v>0</v>
      </c>
      <c r="D69" s="58">
        <v>0</v>
      </c>
      <c r="E69" s="58">
        <v>0</v>
      </c>
      <c r="F69" s="34"/>
      <c r="G69" s="34"/>
      <c r="H69" s="34"/>
      <c r="I69" s="34"/>
      <c r="J69" s="34"/>
    </row>
    <row r="70" spans="1:10" ht="14.4" x14ac:dyDescent="0.3">
      <c r="A70" s="57">
        <v>1246</v>
      </c>
      <c r="B70" s="34" t="s">
        <v>385</v>
      </c>
      <c r="C70" s="58">
        <v>305625.94</v>
      </c>
      <c r="D70" s="58">
        <v>33278.14</v>
      </c>
      <c r="E70" s="58">
        <v>285143.55</v>
      </c>
      <c r="F70" s="34" t="s">
        <v>2082</v>
      </c>
      <c r="G70" s="34">
        <v>0.1</v>
      </c>
      <c r="H70" s="34" t="s">
        <v>2083</v>
      </c>
      <c r="I70" s="34"/>
      <c r="J70" s="34"/>
    </row>
    <row r="71" spans="1:10" ht="14.4" x14ac:dyDescent="0.3">
      <c r="A71" s="57">
        <v>1247</v>
      </c>
      <c r="B71" s="34" t="s">
        <v>386</v>
      </c>
      <c r="C71" s="58">
        <v>0</v>
      </c>
      <c r="D71" s="58">
        <v>0</v>
      </c>
      <c r="E71" s="58">
        <v>0</v>
      </c>
      <c r="F71" s="34"/>
      <c r="G71" s="34"/>
      <c r="H71" s="34"/>
      <c r="I71" s="34"/>
      <c r="J71" s="34"/>
    </row>
    <row r="72" spans="1:10" ht="14.4" x14ac:dyDescent="0.3">
      <c r="A72" s="57">
        <v>1248</v>
      </c>
      <c r="B72" s="34" t="s">
        <v>387</v>
      </c>
      <c r="C72" s="58">
        <v>0</v>
      </c>
      <c r="D72" s="58">
        <v>0</v>
      </c>
      <c r="E72" s="58">
        <v>0</v>
      </c>
      <c r="F72" s="34"/>
      <c r="G72" s="34"/>
      <c r="H72" s="34"/>
      <c r="I72" s="34"/>
      <c r="J72" s="34"/>
    </row>
    <row r="73" spans="1:10" ht="9.75" customHeight="1" x14ac:dyDescent="0.3">
      <c r="A73" s="34"/>
      <c r="B73" s="34"/>
      <c r="C73" s="34"/>
      <c r="D73" s="34"/>
      <c r="E73" s="34"/>
      <c r="F73" s="34"/>
      <c r="G73" s="34"/>
      <c r="H73" s="34"/>
      <c r="I73" s="34"/>
      <c r="J73" s="34"/>
    </row>
    <row r="74" spans="1:10" ht="9.75" customHeight="1" x14ac:dyDescent="0.3">
      <c r="A74" s="32" t="s">
        <v>388</v>
      </c>
      <c r="B74" s="32"/>
      <c r="C74" s="32"/>
      <c r="D74" s="32"/>
      <c r="E74" s="32"/>
      <c r="F74" s="32"/>
      <c r="G74" s="32"/>
      <c r="H74" s="34"/>
      <c r="I74" s="34"/>
      <c r="J74" s="34"/>
    </row>
    <row r="75" spans="1:10" ht="9.75" customHeight="1" x14ac:dyDescent="0.3">
      <c r="A75" s="36" t="s">
        <v>106</v>
      </c>
      <c r="B75" s="36" t="s">
        <v>107</v>
      </c>
      <c r="C75" s="36" t="s">
        <v>108</v>
      </c>
      <c r="D75" s="36" t="s">
        <v>389</v>
      </c>
      <c r="E75" s="36" t="s">
        <v>390</v>
      </c>
      <c r="F75" s="36" t="s">
        <v>391</v>
      </c>
      <c r="G75" s="36" t="s">
        <v>392</v>
      </c>
      <c r="H75" s="34"/>
      <c r="I75" s="34"/>
      <c r="J75" s="34"/>
    </row>
    <row r="76" spans="1:10" ht="21.6" x14ac:dyDescent="0.3">
      <c r="A76" s="57">
        <v>1250</v>
      </c>
      <c r="B76" s="34" t="s">
        <v>393</v>
      </c>
      <c r="C76" s="58">
        <f>+C77+C80</f>
        <v>520667.31</v>
      </c>
      <c r="D76" s="58">
        <v>66924.990000000005</v>
      </c>
      <c r="E76" s="58">
        <v>459261.41</v>
      </c>
      <c r="F76" s="64" t="s">
        <v>2083</v>
      </c>
      <c r="G76" s="34">
        <v>0.3</v>
      </c>
      <c r="H76" s="104"/>
      <c r="I76" s="34"/>
      <c r="J76" s="34"/>
    </row>
    <row r="77" spans="1:10" ht="21.6" x14ac:dyDescent="0.3">
      <c r="A77" s="57">
        <v>1251</v>
      </c>
      <c r="B77" s="34" t="s">
        <v>394</v>
      </c>
      <c r="C77" s="58">
        <v>31056.9</v>
      </c>
      <c r="D77" s="58">
        <v>-72502.069999999992</v>
      </c>
      <c r="E77" s="58">
        <v>31050.9</v>
      </c>
      <c r="F77" s="64" t="s">
        <v>2083</v>
      </c>
      <c r="G77" s="34">
        <v>0.3</v>
      </c>
      <c r="I77" s="34"/>
      <c r="J77" s="34"/>
    </row>
    <row r="78" spans="1:10" ht="14.4" x14ac:dyDescent="0.3">
      <c r="A78" s="57">
        <v>1252</v>
      </c>
      <c r="B78" s="34" t="s">
        <v>396</v>
      </c>
      <c r="C78" s="58">
        <v>0</v>
      </c>
      <c r="D78" s="58">
        <v>0</v>
      </c>
      <c r="E78" s="58">
        <f t="shared" ref="E78:E81" si="1">+C78-D78</f>
        <v>0</v>
      </c>
      <c r="F78" s="64"/>
      <c r="G78" s="34"/>
      <c r="H78" s="104"/>
      <c r="I78" s="34"/>
      <c r="J78" s="34"/>
    </row>
    <row r="79" spans="1:10" ht="14.4" x14ac:dyDescent="0.3">
      <c r="A79" s="57">
        <v>1253</v>
      </c>
      <c r="B79" s="34" t="s">
        <v>397</v>
      </c>
      <c r="C79" s="58">
        <v>0</v>
      </c>
      <c r="D79" s="58">
        <v>0</v>
      </c>
      <c r="E79" s="58">
        <f t="shared" si="1"/>
        <v>0</v>
      </c>
      <c r="F79" s="64"/>
      <c r="G79" s="34"/>
      <c r="I79" s="34"/>
      <c r="J79" s="34"/>
    </row>
    <row r="80" spans="1:10" ht="21.6" x14ac:dyDescent="0.3">
      <c r="A80" s="57">
        <v>1254</v>
      </c>
      <c r="B80" s="34" t="s">
        <v>398</v>
      </c>
      <c r="C80" s="58">
        <v>489610.41</v>
      </c>
      <c r="D80" s="58">
        <v>139427.06</v>
      </c>
      <c r="E80" s="58">
        <v>428210.51</v>
      </c>
      <c r="F80" s="64" t="s">
        <v>2083</v>
      </c>
      <c r="G80" s="34">
        <v>0.1</v>
      </c>
      <c r="I80" s="34"/>
      <c r="J80" s="34"/>
    </row>
    <row r="81" spans="1:7" ht="14.4" x14ac:dyDescent="0.3">
      <c r="A81" s="57">
        <v>1259</v>
      </c>
      <c r="B81" s="34" t="s">
        <v>399</v>
      </c>
      <c r="C81" s="58">
        <v>0</v>
      </c>
      <c r="D81" s="58">
        <v>0</v>
      </c>
      <c r="E81" s="58">
        <f t="shared" si="1"/>
        <v>0</v>
      </c>
      <c r="F81" s="34"/>
      <c r="G81" s="34"/>
    </row>
    <row r="82" spans="1:7" ht="14.4" x14ac:dyDescent="0.3">
      <c r="A82" s="57">
        <v>1270</v>
      </c>
      <c r="B82" s="34" t="s">
        <v>400</v>
      </c>
      <c r="C82" s="58">
        <v>0</v>
      </c>
      <c r="D82" s="68"/>
      <c r="E82" s="68"/>
      <c r="F82" s="34"/>
      <c r="G82" s="34"/>
    </row>
    <row r="83" spans="1:7" ht="14.4" x14ac:dyDescent="0.3">
      <c r="A83" s="57">
        <v>1271</v>
      </c>
      <c r="B83" s="34" t="s">
        <v>401</v>
      </c>
      <c r="C83" s="58">
        <v>0</v>
      </c>
      <c r="D83" s="68"/>
      <c r="E83" s="68"/>
      <c r="F83" s="34"/>
      <c r="G83" s="34"/>
    </row>
    <row r="84" spans="1:7" ht="14.4" x14ac:dyDescent="0.3">
      <c r="A84" s="57">
        <v>1272</v>
      </c>
      <c r="B84" s="34" t="s">
        <v>402</v>
      </c>
      <c r="C84" s="58">
        <v>0</v>
      </c>
      <c r="D84" s="68"/>
      <c r="E84" s="68"/>
      <c r="F84" s="34"/>
      <c r="G84" s="34"/>
    </row>
    <row r="85" spans="1:7" ht="14.4" x14ac:dyDescent="0.3">
      <c r="A85" s="57">
        <v>1273</v>
      </c>
      <c r="B85" s="34" t="s">
        <v>403</v>
      </c>
      <c r="C85" s="58">
        <v>0</v>
      </c>
      <c r="D85" s="68"/>
      <c r="E85" s="68"/>
      <c r="F85" s="34"/>
      <c r="G85" s="34"/>
    </row>
    <row r="86" spans="1:7" ht="14.4" x14ac:dyDescent="0.3">
      <c r="A86" s="57">
        <v>1274</v>
      </c>
      <c r="B86" s="34" t="s">
        <v>404</v>
      </c>
      <c r="C86" s="58">
        <v>0</v>
      </c>
      <c r="D86" s="68"/>
      <c r="E86" s="68"/>
      <c r="F86" s="34"/>
      <c r="G86" s="34"/>
    </row>
    <row r="87" spans="1:7" ht="14.4" x14ac:dyDescent="0.3">
      <c r="A87" s="57">
        <v>1275</v>
      </c>
      <c r="B87" s="34" t="s">
        <v>405</v>
      </c>
      <c r="C87" s="58">
        <v>0</v>
      </c>
      <c r="D87" s="68"/>
      <c r="E87" s="68"/>
      <c r="F87" s="34"/>
      <c r="G87" s="34"/>
    </row>
    <row r="88" spans="1:7" ht="14.4" x14ac:dyDescent="0.3">
      <c r="A88" s="57">
        <v>1279</v>
      </c>
      <c r="B88" s="34" t="s">
        <v>406</v>
      </c>
      <c r="C88" s="58">
        <v>0</v>
      </c>
      <c r="D88" s="68"/>
      <c r="E88" s="68"/>
      <c r="F88" s="34"/>
      <c r="G88" s="34"/>
    </row>
    <row r="89" spans="1:7" ht="9.75" customHeight="1" x14ac:dyDescent="0.3">
      <c r="A89" s="34"/>
      <c r="B89" s="34"/>
      <c r="C89" s="34"/>
      <c r="D89" s="34"/>
      <c r="E89" s="34"/>
      <c r="F89" s="34"/>
      <c r="G89" s="34"/>
    </row>
    <row r="90" spans="1:7" ht="9.75" customHeight="1" x14ac:dyDescent="0.3">
      <c r="A90" s="32" t="s">
        <v>407</v>
      </c>
      <c r="B90" s="32"/>
      <c r="C90" s="32"/>
      <c r="D90" s="32"/>
      <c r="E90" s="32"/>
      <c r="F90" s="32"/>
      <c r="G90" s="32"/>
    </row>
    <row r="91" spans="1:7" ht="9.75" customHeight="1" x14ac:dyDescent="0.3">
      <c r="A91" s="36" t="s">
        <v>106</v>
      </c>
      <c r="B91" s="36" t="s">
        <v>107</v>
      </c>
      <c r="C91" s="36" t="s">
        <v>108</v>
      </c>
      <c r="D91" s="36" t="s">
        <v>365</v>
      </c>
      <c r="E91" s="36"/>
      <c r="F91" s="36"/>
      <c r="G91" s="36"/>
    </row>
    <row r="92" spans="1:7" ht="14.4" x14ac:dyDescent="0.3">
      <c r="A92" s="57">
        <v>1160</v>
      </c>
      <c r="B92" s="34" t="s">
        <v>408</v>
      </c>
      <c r="C92" s="58">
        <v>0</v>
      </c>
      <c r="D92" s="34"/>
      <c r="E92" s="34"/>
      <c r="F92" s="34"/>
      <c r="G92" s="34"/>
    </row>
    <row r="93" spans="1:7" ht="14.4" x14ac:dyDescent="0.3">
      <c r="A93" s="57">
        <v>1161</v>
      </c>
      <c r="B93" s="34" t="s">
        <v>409</v>
      </c>
      <c r="C93" s="58">
        <v>0</v>
      </c>
      <c r="D93" s="34"/>
      <c r="E93" s="34"/>
      <c r="F93" s="34"/>
      <c r="G93" s="34"/>
    </row>
    <row r="94" spans="1:7" ht="14.4" x14ac:dyDescent="0.3">
      <c r="A94" s="57">
        <v>1162</v>
      </c>
      <c r="B94" s="34" t="s">
        <v>410</v>
      </c>
      <c r="C94" s="58">
        <v>0</v>
      </c>
      <c r="D94" s="34"/>
      <c r="E94" s="34"/>
      <c r="F94" s="34"/>
      <c r="G94" s="34"/>
    </row>
    <row r="95" spans="1:7" ht="9.75" customHeight="1" x14ac:dyDescent="0.3">
      <c r="A95" s="34"/>
      <c r="B95" s="34"/>
      <c r="C95" s="34"/>
      <c r="D95" s="34"/>
      <c r="E95" s="34"/>
      <c r="F95" s="34"/>
      <c r="G95" s="34"/>
    </row>
    <row r="96" spans="1:7" ht="9.75" customHeight="1" x14ac:dyDescent="0.3">
      <c r="A96" s="32" t="s">
        <v>411</v>
      </c>
      <c r="B96" s="32"/>
      <c r="C96" s="32"/>
      <c r="D96" s="32"/>
      <c r="E96" s="32"/>
      <c r="F96" s="32"/>
      <c r="G96" s="32"/>
    </row>
    <row r="97" spans="1:8" ht="9.75" customHeight="1" x14ac:dyDescent="0.3">
      <c r="A97" s="36" t="s">
        <v>106</v>
      </c>
      <c r="B97" s="36" t="s">
        <v>107</v>
      </c>
      <c r="C97" s="36" t="s">
        <v>108</v>
      </c>
      <c r="D97" s="36" t="s">
        <v>326</v>
      </c>
      <c r="E97" s="36"/>
      <c r="F97" s="36"/>
      <c r="G97" s="36"/>
      <c r="H97" s="36"/>
    </row>
    <row r="98" spans="1:8" ht="14.4" x14ac:dyDescent="0.3">
      <c r="A98" s="57">
        <v>1190</v>
      </c>
      <c r="B98" s="34" t="s">
        <v>412</v>
      </c>
      <c r="C98" s="58">
        <v>0</v>
      </c>
      <c r="D98" s="34"/>
      <c r="E98" s="34"/>
      <c r="F98" s="34"/>
      <c r="G98" s="34"/>
      <c r="H98" s="34"/>
    </row>
    <row r="99" spans="1:8" ht="14.4" x14ac:dyDescent="0.3">
      <c r="A99" s="57">
        <v>1191</v>
      </c>
      <c r="B99" s="34" t="s">
        <v>413</v>
      </c>
      <c r="C99" s="58">
        <v>0</v>
      </c>
      <c r="D99" s="34"/>
      <c r="E99" s="34"/>
      <c r="F99" s="34"/>
      <c r="G99" s="34"/>
      <c r="H99" s="34"/>
    </row>
    <row r="100" spans="1:8" ht="14.4" x14ac:dyDescent="0.3">
      <c r="A100" s="57">
        <v>1192</v>
      </c>
      <c r="B100" s="34" t="s">
        <v>414</v>
      </c>
      <c r="C100" s="58">
        <v>0</v>
      </c>
      <c r="D100" s="34"/>
      <c r="E100" s="34"/>
      <c r="F100" s="34"/>
      <c r="G100" s="34"/>
      <c r="H100" s="34"/>
    </row>
    <row r="101" spans="1:8" ht="14.4" x14ac:dyDescent="0.3">
      <c r="A101" s="57">
        <v>1193</v>
      </c>
      <c r="B101" s="34" t="s">
        <v>415</v>
      </c>
      <c r="C101" s="58">
        <v>0</v>
      </c>
      <c r="D101" s="34"/>
      <c r="E101" s="34"/>
      <c r="F101" s="34"/>
      <c r="G101" s="34"/>
      <c r="H101" s="34"/>
    </row>
    <row r="102" spans="1:8" ht="14.4" x14ac:dyDescent="0.3">
      <c r="A102" s="57">
        <v>1194</v>
      </c>
      <c r="B102" s="34" t="s">
        <v>416</v>
      </c>
      <c r="C102" s="58">
        <v>0</v>
      </c>
      <c r="D102" s="34"/>
      <c r="E102" s="34"/>
      <c r="F102" s="34"/>
      <c r="G102" s="34"/>
      <c r="H102" s="34"/>
    </row>
    <row r="103" spans="1:8" ht="14.4" x14ac:dyDescent="0.3">
      <c r="A103" s="57">
        <v>1290</v>
      </c>
      <c r="B103" s="34" t="s">
        <v>417</v>
      </c>
      <c r="C103" s="58">
        <v>0</v>
      </c>
      <c r="D103" s="34"/>
      <c r="E103" s="34"/>
      <c r="F103" s="34"/>
      <c r="G103" s="34"/>
      <c r="H103" s="34"/>
    </row>
    <row r="104" spans="1:8" ht="14.4" x14ac:dyDescent="0.3">
      <c r="A104" s="57">
        <v>1291</v>
      </c>
      <c r="B104" s="34" t="s">
        <v>418</v>
      </c>
      <c r="C104" s="58">
        <v>0</v>
      </c>
      <c r="D104" s="34"/>
      <c r="E104" s="34"/>
      <c r="F104" s="34"/>
      <c r="G104" s="34"/>
      <c r="H104" s="34"/>
    </row>
    <row r="105" spans="1:8" ht="14.4" x14ac:dyDescent="0.3">
      <c r="A105" s="57">
        <v>1292</v>
      </c>
      <c r="B105" s="34" t="s">
        <v>419</v>
      </c>
      <c r="C105" s="58">
        <v>0</v>
      </c>
      <c r="D105" s="34"/>
      <c r="E105" s="34"/>
      <c r="F105" s="34"/>
      <c r="G105" s="34"/>
      <c r="H105" s="34"/>
    </row>
    <row r="106" spans="1:8" ht="14.4" x14ac:dyDescent="0.3">
      <c r="A106" s="57">
        <v>1293</v>
      </c>
      <c r="B106" s="34" t="s">
        <v>420</v>
      </c>
      <c r="C106" s="58">
        <v>0</v>
      </c>
      <c r="D106" s="34"/>
      <c r="E106" s="34"/>
      <c r="F106" s="34"/>
      <c r="G106" s="34"/>
      <c r="H106" s="34"/>
    </row>
    <row r="107" spans="1:8" ht="9.75" customHeight="1" x14ac:dyDescent="0.3">
      <c r="A107" s="34"/>
      <c r="B107" s="34"/>
      <c r="C107" s="34"/>
      <c r="D107" s="34"/>
      <c r="E107" s="34"/>
      <c r="F107" s="34"/>
      <c r="G107" s="34"/>
      <c r="H107" s="34"/>
    </row>
    <row r="108" spans="1:8" ht="9.75" customHeight="1" x14ac:dyDescent="0.3">
      <c r="A108" s="32" t="s">
        <v>422</v>
      </c>
      <c r="B108" s="32"/>
      <c r="C108" s="32"/>
      <c r="D108" s="32"/>
      <c r="E108" s="32"/>
      <c r="F108" s="32"/>
      <c r="G108" s="32"/>
      <c r="H108" s="32"/>
    </row>
    <row r="109" spans="1:8" ht="9.75" customHeight="1" x14ac:dyDescent="0.3">
      <c r="A109" s="36" t="s">
        <v>106</v>
      </c>
      <c r="B109" s="36" t="s">
        <v>107</v>
      </c>
      <c r="C109" s="36" t="s">
        <v>108</v>
      </c>
      <c r="D109" s="36" t="s">
        <v>322</v>
      </c>
      <c r="E109" s="36" t="s">
        <v>323</v>
      </c>
      <c r="F109" s="36" t="s">
        <v>324</v>
      </c>
      <c r="G109" s="36" t="s">
        <v>423</v>
      </c>
      <c r="H109" s="36" t="s">
        <v>424</v>
      </c>
    </row>
    <row r="110" spans="1:8" ht="14.4" x14ac:dyDescent="0.3">
      <c r="A110" s="57">
        <v>2110</v>
      </c>
      <c r="B110" s="34" t="s">
        <v>425</v>
      </c>
      <c r="C110" s="58">
        <v>31027442.780000001</v>
      </c>
      <c r="D110" s="58">
        <v>21719209.950000003</v>
      </c>
      <c r="E110" s="58">
        <v>9308232.8299999982</v>
      </c>
      <c r="F110" s="58">
        <f t="shared" ref="F110" si="2">SUM(F111:F123)</f>
        <v>0</v>
      </c>
      <c r="G110" s="58">
        <v>0</v>
      </c>
      <c r="H110" s="34"/>
    </row>
    <row r="111" spans="1:8" ht="14.4" x14ac:dyDescent="0.3">
      <c r="A111" s="57">
        <v>2111</v>
      </c>
      <c r="B111" s="34" t="s">
        <v>426</v>
      </c>
      <c r="C111" s="58">
        <v>0</v>
      </c>
      <c r="D111" s="58">
        <v>0</v>
      </c>
      <c r="E111" s="58">
        <v>0</v>
      </c>
      <c r="F111" s="58">
        <v>0</v>
      </c>
      <c r="G111" s="58">
        <v>0</v>
      </c>
      <c r="H111" s="34"/>
    </row>
    <row r="112" spans="1:8" ht="14.4" x14ac:dyDescent="0.3">
      <c r="A112" s="57">
        <v>2112</v>
      </c>
      <c r="B112" s="34" t="s">
        <v>428</v>
      </c>
      <c r="C112" s="58">
        <v>1386973.18</v>
      </c>
      <c r="D112" s="58">
        <v>1386973.18</v>
      </c>
      <c r="E112" s="58">
        <v>0</v>
      </c>
      <c r="F112" s="58">
        <v>0</v>
      </c>
      <c r="G112" s="58">
        <v>0</v>
      </c>
      <c r="H112" s="34" t="s">
        <v>2085</v>
      </c>
    </row>
    <row r="113" spans="1:8" ht="14.4" x14ac:dyDescent="0.3">
      <c r="A113" s="57">
        <v>2113</v>
      </c>
      <c r="B113" s="34" t="s">
        <v>429</v>
      </c>
      <c r="C113" s="58">
        <v>16310086.42</v>
      </c>
      <c r="D113" s="58">
        <v>0</v>
      </c>
      <c r="E113" s="58">
        <v>16310086.42</v>
      </c>
      <c r="F113" s="58">
        <v>0</v>
      </c>
      <c r="G113" s="58">
        <v>0</v>
      </c>
      <c r="H113" s="34" t="s">
        <v>2086</v>
      </c>
    </row>
    <row r="114" spans="1:8" ht="14.4" x14ac:dyDescent="0.3">
      <c r="A114" s="57">
        <v>2114</v>
      </c>
      <c r="B114" s="34" t="s">
        <v>430</v>
      </c>
      <c r="C114" s="58">
        <v>0</v>
      </c>
      <c r="D114" s="58">
        <v>0</v>
      </c>
      <c r="E114" s="58">
        <v>0</v>
      </c>
      <c r="F114" s="58">
        <v>0</v>
      </c>
      <c r="G114" s="58">
        <v>0</v>
      </c>
      <c r="H114" s="34"/>
    </row>
    <row r="115" spans="1:8" ht="14.4" x14ac:dyDescent="0.3">
      <c r="A115" s="57">
        <v>2115</v>
      </c>
      <c r="B115" s="34" t="s">
        <v>431</v>
      </c>
      <c r="C115" s="58">
        <v>0</v>
      </c>
      <c r="D115" s="58">
        <v>0</v>
      </c>
      <c r="E115" s="58">
        <v>0</v>
      </c>
      <c r="F115" s="58">
        <v>0</v>
      </c>
      <c r="G115" s="58">
        <v>0</v>
      </c>
      <c r="H115" s="34"/>
    </row>
    <row r="116" spans="1:8" ht="14.4" x14ac:dyDescent="0.3">
      <c r="A116" s="57">
        <v>2116</v>
      </c>
      <c r="B116" s="34" t="s">
        <v>432</v>
      </c>
      <c r="C116" s="58">
        <v>0</v>
      </c>
      <c r="D116" s="58">
        <v>0</v>
      </c>
      <c r="E116" s="58">
        <v>0</v>
      </c>
      <c r="F116" s="58">
        <v>0</v>
      </c>
      <c r="G116" s="58">
        <v>0</v>
      </c>
      <c r="H116" s="34"/>
    </row>
    <row r="117" spans="1:8" ht="14.4" x14ac:dyDescent="0.3">
      <c r="A117" s="57">
        <v>2117</v>
      </c>
      <c r="B117" s="34" t="s">
        <v>433</v>
      </c>
      <c r="C117" s="58">
        <v>415440.17</v>
      </c>
      <c r="D117" s="58">
        <v>415440.17</v>
      </c>
      <c r="E117" s="58">
        <v>0</v>
      </c>
      <c r="F117" s="58">
        <v>0</v>
      </c>
      <c r="G117" s="58">
        <v>0</v>
      </c>
      <c r="H117" s="34" t="s">
        <v>2087</v>
      </c>
    </row>
    <row r="118" spans="1:8" ht="14.4" x14ac:dyDescent="0.3">
      <c r="A118" s="57">
        <v>2118</v>
      </c>
      <c r="B118" s="34" t="s">
        <v>434</v>
      </c>
      <c r="C118" s="58">
        <v>0</v>
      </c>
      <c r="D118" s="58">
        <v>0</v>
      </c>
      <c r="E118" s="58">
        <v>0</v>
      </c>
      <c r="F118" s="58">
        <v>0</v>
      </c>
      <c r="G118" s="58">
        <v>0</v>
      </c>
      <c r="H118" s="34"/>
    </row>
    <row r="119" spans="1:8" ht="14.4" x14ac:dyDescent="0.3">
      <c r="A119" s="57">
        <v>2119</v>
      </c>
      <c r="B119" s="34" t="s">
        <v>435</v>
      </c>
      <c r="C119" s="58">
        <v>12914943.01</v>
      </c>
      <c r="D119" s="58">
        <f>C119-E119</f>
        <v>7748965.8059999999</v>
      </c>
      <c r="E119" s="58">
        <f>C119*40%</f>
        <v>5165977.2039999999</v>
      </c>
      <c r="F119" s="58">
        <v>0</v>
      </c>
      <c r="G119" s="58">
        <v>0</v>
      </c>
      <c r="H119" s="34" t="s">
        <v>2088</v>
      </c>
    </row>
    <row r="120" spans="1:8" ht="14.4" x14ac:dyDescent="0.3">
      <c r="A120" s="57">
        <v>2120</v>
      </c>
      <c r="B120" s="34" t="s">
        <v>436</v>
      </c>
      <c r="C120" s="58">
        <v>0</v>
      </c>
      <c r="D120" s="58">
        <v>0</v>
      </c>
      <c r="E120" s="58">
        <v>0</v>
      </c>
      <c r="F120" s="58">
        <v>0</v>
      </c>
      <c r="G120" s="58">
        <v>0</v>
      </c>
      <c r="H120" s="34"/>
    </row>
    <row r="121" spans="1:8" ht="14.4" x14ac:dyDescent="0.3">
      <c r="A121" s="57">
        <v>2121</v>
      </c>
      <c r="B121" s="34" t="s">
        <v>437</v>
      </c>
      <c r="C121" s="58">
        <v>0</v>
      </c>
      <c r="D121" s="58">
        <v>0</v>
      </c>
      <c r="E121" s="58">
        <v>0</v>
      </c>
      <c r="F121" s="58">
        <v>0</v>
      </c>
      <c r="G121" s="58">
        <v>0</v>
      </c>
      <c r="H121" s="34"/>
    </row>
    <row r="122" spans="1:8" ht="14.4" x14ac:dyDescent="0.3">
      <c r="A122" s="57">
        <v>2122</v>
      </c>
      <c r="B122" s="34" t="s">
        <v>438</v>
      </c>
      <c r="C122" s="58">
        <v>0</v>
      </c>
      <c r="D122" s="58">
        <v>0</v>
      </c>
      <c r="E122" s="58">
        <v>0</v>
      </c>
      <c r="F122" s="58">
        <v>0</v>
      </c>
      <c r="G122" s="58">
        <v>0</v>
      </c>
      <c r="H122" s="34"/>
    </row>
    <row r="123" spans="1:8" ht="14.4" x14ac:dyDescent="0.3">
      <c r="A123" s="57">
        <v>2129</v>
      </c>
      <c r="B123" s="34" t="s">
        <v>439</v>
      </c>
      <c r="C123" s="58">
        <v>0</v>
      </c>
      <c r="D123" s="58">
        <v>0</v>
      </c>
      <c r="E123" s="58">
        <v>0</v>
      </c>
      <c r="F123" s="58">
        <v>0</v>
      </c>
      <c r="G123" s="58">
        <v>0</v>
      </c>
      <c r="H123" s="34"/>
    </row>
    <row r="124" spans="1:8" ht="9.75" customHeight="1" x14ac:dyDescent="0.3">
      <c r="A124" s="34"/>
      <c r="B124" s="34"/>
      <c r="C124" s="34"/>
      <c r="D124" s="34"/>
      <c r="E124" s="34"/>
      <c r="F124" s="34"/>
      <c r="G124" s="34"/>
      <c r="H124" s="34"/>
    </row>
    <row r="125" spans="1:8" ht="9.75" customHeight="1" x14ac:dyDescent="0.3">
      <c r="A125" s="32" t="s">
        <v>440</v>
      </c>
      <c r="B125" s="32"/>
      <c r="C125" s="32"/>
      <c r="D125" s="32"/>
      <c r="E125" s="32"/>
      <c r="F125" s="32"/>
      <c r="G125" s="32"/>
      <c r="H125" s="32"/>
    </row>
    <row r="126" spans="1:8" ht="9.75" customHeight="1" x14ac:dyDescent="0.3">
      <c r="A126" s="36" t="s">
        <v>106</v>
      </c>
      <c r="B126" s="36" t="s">
        <v>107</v>
      </c>
      <c r="C126" s="36" t="s">
        <v>108</v>
      </c>
      <c r="D126" s="36" t="s">
        <v>441</v>
      </c>
      <c r="E126" s="36" t="s">
        <v>326</v>
      </c>
      <c r="F126" s="36"/>
      <c r="G126" s="36"/>
      <c r="H126" s="36"/>
    </row>
    <row r="127" spans="1:8" ht="14.4" x14ac:dyDescent="0.3">
      <c r="A127" s="57">
        <v>2160</v>
      </c>
      <c r="B127" s="34" t="s">
        <v>442</v>
      </c>
      <c r="C127" s="58">
        <v>0</v>
      </c>
      <c r="D127" s="34"/>
      <c r="E127" s="34"/>
      <c r="F127" s="34"/>
      <c r="G127" s="34"/>
      <c r="H127" s="34"/>
    </row>
    <row r="128" spans="1:8" ht="14.4" x14ac:dyDescent="0.3">
      <c r="A128" s="57">
        <v>2161</v>
      </c>
      <c r="B128" s="34" t="s">
        <v>443</v>
      </c>
      <c r="C128" s="58">
        <v>0</v>
      </c>
      <c r="D128" s="34"/>
      <c r="E128" s="34"/>
      <c r="F128" s="34"/>
      <c r="G128" s="34"/>
      <c r="H128" s="34"/>
    </row>
    <row r="129" spans="1:5" ht="14.4" x14ac:dyDescent="0.3">
      <c r="A129" s="57">
        <v>2162</v>
      </c>
      <c r="B129" s="34" t="s">
        <v>444</v>
      </c>
      <c r="C129" s="58">
        <v>0</v>
      </c>
      <c r="D129" s="34"/>
      <c r="E129" s="34"/>
    </row>
    <row r="130" spans="1:5" ht="14.4" x14ac:dyDescent="0.3">
      <c r="A130" s="57">
        <v>2163</v>
      </c>
      <c r="B130" s="34" t="s">
        <v>445</v>
      </c>
      <c r="C130" s="58">
        <v>0</v>
      </c>
      <c r="D130" s="34"/>
      <c r="E130" s="34"/>
    </row>
    <row r="131" spans="1:5" ht="14.4" x14ac:dyDescent="0.3">
      <c r="A131" s="57">
        <v>2164</v>
      </c>
      <c r="B131" s="34" t="s">
        <v>446</v>
      </c>
      <c r="C131" s="58">
        <v>0</v>
      </c>
      <c r="D131" s="34"/>
      <c r="E131" s="34"/>
    </row>
    <row r="132" spans="1:5" ht="14.4" x14ac:dyDescent="0.3">
      <c r="A132" s="57">
        <v>2165</v>
      </c>
      <c r="B132" s="34" t="s">
        <v>447</v>
      </c>
      <c r="C132" s="58">
        <v>0</v>
      </c>
      <c r="D132" s="34"/>
      <c r="E132" s="34"/>
    </row>
    <row r="133" spans="1:5" ht="14.4" x14ac:dyDescent="0.3">
      <c r="A133" s="57">
        <v>2166</v>
      </c>
      <c r="B133" s="34" t="s">
        <v>448</v>
      </c>
      <c r="C133" s="58">
        <v>0</v>
      </c>
      <c r="D133" s="34"/>
      <c r="E133" s="34"/>
    </row>
    <row r="134" spans="1:5" ht="14.4" x14ac:dyDescent="0.3">
      <c r="A134" s="57">
        <v>2250</v>
      </c>
      <c r="B134" s="34" t="s">
        <v>449</v>
      </c>
      <c r="C134" s="58">
        <v>0</v>
      </c>
      <c r="D134" s="34"/>
      <c r="E134" s="34"/>
    </row>
    <row r="135" spans="1:5" ht="14.4" x14ac:dyDescent="0.3">
      <c r="A135" s="57">
        <v>2251</v>
      </c>
      <c r="B135" s="34" t="s">
        <v>450</v>
      </c>
      <c r="C135" s="58">
        <v>0</v>
      </c>
      <c r="D135" s="34"/>
      <c r="E135" s="34"/>
    </row>
    <row r="136" spans="1:5" ht="14.4" x14ac:dyDescent="0.3">
      <c r="A136" s="57">
        <v>2252</v>
      </c>
      <c r="B136" s="34" t="s">
        <v>451</v>
      </c>
      <c r="C136" s="58">
        <v>75379.899999999994</v>
      </c>
      <c r="D136" s="34" t="s">
        <v>2089</v>
      </c>
      <c r="E136" s="34" t="s">
        <v>2090</v>
      </c>
    </row>
    <row r="137" spans="1:5" ht="14.4" x14ac:dyDescent="0.3">
      <c r="A137" s="57">
        <v>2253</v>
      </c>
      <c r="B137" s="34" t="s">
        <v>452</v>
      </c>
      <c r="C137" s="58">
        <v>151723532.47999999</v>
      </c>
      <c r="D137" s="34" t="s">
        <v>2089</v>
      </c>
      <c r="E137" s="34" t="s">
        <v>2091</v>
      </c>
    </row>
    <row r="138" spans="1:5" ht="14.4" x14ac:dyDescent="0.3">
      <c r="A138" s="57">
        <v>2254</v>
      </c>
      <c r="B138" s="34" t="s">
        <v>453</v>
      </c>
      <c r="C138" s="58">
        <v>0</v>
      </c>
      <c r="D138" s="34"/>
      <c r="E138" s="34"/>
    </row>
    <row r="139" spans="1:5" ht="14.4" x14ac:dyDescent="0.3">
      <c r="A139" s="57">
        <v>2255</v>
      </c>
      <c r="B139" s="34" t="s">
        <v>454</v>
      </c>
      <c r="C139" s="58">
        <v>7708758.9100000001</v>
      </c>
      <c r="D139" s="34" t="s">
        <v>2089</v>
      </c>
      <c r="E139" s="34" t="s">
        <v>2092</v>
      </c>
    </row>
    <row r="140" spans="1:5" ht="14.4" x14ac:dyDescent="0.3">
      <c r="A140" s="57">
        <v>2256</v>
      </c>
      <c r="B140" s="34" t="s">
        <v>455</v>
      </c>
      <c r="C140" s="58">
        <v>0</v>
      </c>
      <c r="D140" s="34"/>
      <c r="E140" s="34"/>
    </row>
    <row r="141" spans="1:5" ht="9.75" customHeight="1" x14ac:dyDescent="0.3">
      <c r="A141" s="34"/>
      <c r="B141" s="34"/>
      <c r="C141" s="34"/>
      <c r="D141" s="34"/>
      <c r="E141" s="34"/>
    </row>
    <row r="142" spans="1:5" ht="9.75" customHeight="1" x14ac:dyDescent="0.3">
      <c r="A142" s="32" t="s">
        <v>456</v>
      </c>
      <c r="B142" s="32"/>
      <c r="C142" s="32"/>
      <c r="D142" s="32"/>
      <c r="E142" s="32"/>
    </row>
    <row r="143" spans="1:5" ht="9.75" customHeight="1" x14ac:dyDescent="0.3">
      <c r="A143" s="69" t="s">
        <v>106</v>
      </c>
      <c r="B143" s="69" t="s">
        <v>107</v>
      </c>
      <c r="C143" s="69" t="s">
        <v>108</v>
      </c>
      <c r="D143" s="36" t="s">
        <v>441</v>
      </c>
      <c r="E143" s="36" t="s">
        <v>326</v>
      </c>
    </row>
    <row r="144" spans="1:5" ht="14.4" x14ac:dyDescent="0.3">
      <c r="A144" s="57">
        <v>2150</v>
      </c>
      <c r="B144" s="34" t="s">
        <v>457</v>
      </c>
      <c r="C144" s="58">
        <v>0</v>
      </c>
      <c r="D144" s="34"/>
      <c r="E144" s="34"/>
    </row>
    <row r="145" spans="1:5" ht="14.4" x14ac:dyDescent="0.3">
      <c r="A145" s="57">
        <v>2151</v>
      </c>
      <c r="B145" s="34" t="s">
        <v>458</v>
      </c>
      <c r="C145" s="58">
        <v>0</v>
      </c>
      <c r="D145" s="34"/>
      <c r="E145" s="34"/>
    </row>
    <row r="146" spans="1:5" ht="14.4" x14ac:dyDescent="0.3">
      <c r="A146" s="57">
        <v>2152</v>
      </c>
      <c r="B146" s="34" t="s">
        <v>459</v>
      </c>
      <c r="C146" s="58">
        <v>0</v>
      </c>
      <c r="D146" s="34"/>
      <c r="E146" s="34"/>
    </row>
    <row r="147" spans="1:5" ht="14.4" x14ac:dyDescent="0.3">
      <c r="A147" s="57">
        <v>2159</v>
      </c>
      <c r="B147" s="34" t="s">
        <v>460</v>
      </c>
      <c r="C147" s="58">
        <v>0</v>
      </c>
      <c r="D147" s="34"/>
      <c r="E147" s="34"/>
    </row>
    <row r="148" spans="1:5" ht="14.4" x14ac:dyDescent="0.3">
      <c r="A148" s="57">
        <v>2240</v>
      </c>
      <c r="B148" s="34" t="s">
        <v>461</v>
      </c>
      <c r="C148" s="58">
        <v>0</v>
      </c>
      <c r="D148" s="34"/>
      <c r="E148" s="34"/>
    </row>
    <row r="149" spans="1:5" ht="14.4" x14ac:dyDescent="0.3">
      <c r="A149" s="57">
        <v>2241</v>
      </c>
      <c r="B149" s="34" t="s">
        <v>462</v>
      </c>
      <c r="C149" s="58">
        <v>0</v>
      </c>
      <c r="D149" s="34"/>
      <c r="E149" s="34"/>
    </row>
    <row r="150" spans="1:5" ht="14.4" x14ac:dyDescent="0.3">
      <c r="A150" s="57">
        <v>2242</v>
      </c>
      <c r="B150" s="34" t="s">
        <v>463</v>
      </c>
      <c r="C150" s="58">
        <v>0</v>
      </c>
      <c r="D150" s="34"/>
      <c r="E150" s="34"/>
    </row>
    <row r="151" spans="1:5" ht="14.4" x14ac:dyDescent="0.3">
      <c r="A151" s="57">
        <v>2249</v>
      </c>
      <c r="B151" s="34" t="s">
        <v>464</v>
      </c>
      <c r="C151" s="58">
        <v>0</v>
      </c>
      <c r="D151" s="34"/>
      <c r="E151" s="34"/>
    </row>
    <row r="152" spans="1:5" ht="9.75" customHeight="1" x14ac:dyDescent="0.3">
      <c r="A152" s="57"/>
      <c r="B152" s="34"/>
      <c r="C152" s="58"/>
      <c r="D152" s="34"/>
      <c r="E152" s="34"/>
    </row>
    <row r="153" spans="1:5" ht="9.75" customHeight="1" x14ac:dyDescent="0.3">
      <c r="A153" s="32" t="s">
        <v>465</v>
      </c>
      <c r="B153" s="32"/>
      <c r="C153" s="32"/>
      <c r="D153" s="32"/>
      <c r="E153" s="32"/>
    </row>
    <row r="154" spans="1:5" ht="9.75" customHeight="1" x14ac:dyDescent="0.3">
      <c r="A154" s="69" t="s">
        <v>106</v>
      </c>
      <c r="B154" s="69" t="s">
        <v>107</v>
      </c>
      <c r="C154" s="69" t="s">
        <v>108</v>
      </c>
      <c r="D154" s="36" t="s">
        <v>441</v>
      </c>
      <c r="E154" s="36" t="s">
        <v>326</v>
      </c>
    </row>
    <row r="155" spans="1:5" ht="14.4" x14ac:dyDescent="0.3">
      <c r="A155" s="57">
        <v>2170</v>
      </c>
      <c r="B155" s="34" t="s">
        <v>466</v>
      </c>
      <c r="C155" s="58">
        <v>0</v>
      </c>
      <c r="D155" s="34"/>
      <c r="E155" s="34"/>
    </row>
    <row r="156" spans="1:5" ht="14.4" x14ac:dyDescent="0.3">
      <c r="A156" s="57">
        <v>2171</v>
      </c>
      <c r="B156" s="34" t="s">
        <v>467</v>
      </c>
      <c r="C156" s="58">
        <v>0</v>
      </c>
      <c r="D156" s="34"/>
      <c r="E156" s="34"/>
    </row>
    <row r="157" spans="1:5" ht="14.4" x14ac:dyDescent="0.3">
      <c r="A157" s="57">
        <v>2172</v>
      </c>
      <c r="B157" s="34" t="s">
        <v>468</v>
      </c>
      <c r="C157" s="58">
        <v>0</v>
      </c>
      <c r="D157" s="34"/>
      <c r="E157" s="34"/>
    </row>
    <row r="158" spans="1:5" ht="14.4" x14ac:dyDescent="0.3">
      <c r="A158" s="57">
        <v>2179</v>
      </c>
      <c r="B158" s="34" t="s">
        <v>469</v>
      </c>
      <c r="C158" s="58">
        <v>0</v>
      </c>
      <c r="D158" s="34"/>
      <c r="E158" s="34"/>
    </row>
    <row r="159" spans="1:5" ht="14.4" x14ac:dyDescent="0.3">
      <c r="A159" s="57">
        <v>2260</v>
      </c>
      <c r="B159" s="34" t="s">
        <v>470</v>
      </c>
      <c r="C159" s="58">
        <v>0</v>
      </c>
      <c r="D159" s="34"/>
      <c r="E159" s="34"/>
    </row>
    <row r="160" spans="1:5" ht="14.4" x14ac:dyDescent="0.3">
      <c r="A160" s="57">
        <v>2261</v>
      </c>
      <c r="B160" s="34" t="s">
        <v>471</v>
      </c>
      <c r="C160" s="58">
        <v>0</v>
      </c>
      <c r="D160" s="34"/>
      <c r="E160" s="34"/>
    </row>
    <row r="161" spans="1:5" ht="14.4" x14ac:dyDescent="0.3">
      <c r="A161" s="57">
        <v>2262</v>
      </c>
      <c r="B161" s="34" t="s">
        <v>472</v>
      </c>
      <c r="C161" s="58">
        <v>0</v>
      </c>
      <c r="D161" s="34"/>
      <c r="E161" s="34"/>
    </row>
    <row r="162" spans="1:5" ht="14.4" x14ac:dyDescent="0.3">
      <c r="A162" s="57">
        <v>2263</v>
      </c>
      <c r="B162" s="34" t="s">
        <v>473</v>
      </c>
      <c r="C162" s="58">
        <v>0</v>
      </c>
      <c r="D162" s="34"/>
      <c r="E162" s="34"/>
    </row>
    <row r="163" spans="1:5" ht="14.4" x14ac:dyDescent="0.3">
      <c r="A163" s="57">
        <v>2269</v>
      </c>
      <c r="B163" s="34" t="s">
        <v>474</v>
      </c>
      <c r="C163" s="58">
        <v>0</v>
      </c>
      <c r="D163" s="34"/>
      <c r="E163" s="34"/>
    </row>
    <row r="164" spans="1:5" ht="9.75" customHeight="1" x14ac:dyDescent="0.3">
      <c r="A164" s="34"/>
      <c r="B164" s="34"/>
      <c r="C164" s="34"/>
      <c r="D164" s="34"/>
      <c r="E164" s="34"/>
    </row>
    <row r="165" spans="1:5" ht="9.75" customHeight="1" x14ac:dyDescent="0.3">
      <c r="A165" s="32" t="s">
        <v>475</v>
      </c>
      <c r="B165" s="32"/>
      <c r="C165" s="32"/>
      <c r="D165" s="32"/>
      <c r="E165" s="32"/>
    </row>
    <row r="166" spans="1:5" ht="9.75" customHeight="1" x14ac:dyDescent="0.3">
      <c r="A166" s="69" t="s">
        <v>106</v>
      </c>
      <c r="B166" s="69" t="s">
        <v>107</v>
      </c>
      <c r="C166" s="69" t="s">
        <v>108</v>
      </c>
      <c r="D166" s="36" t="s">
        <v>441</v>
      </c>
      <c r="E166" s="36" t="s">
        <v>326</v>
      </c>
    </row>
    <row r="167" spans="1:5" ht="14.4" x14ac:dyDescent="0.3">
      <c r="A167" s="57">
        <v>2190</v>
      </c>
      <c r="B167" s="34" t="s">
        <v>476</v>
      </c>
      <c r="C167" s="58">
        <v>0</v>
      </c>
      <c r="D167" s="34"/>
      <c r="E167" s="34"/>
    </row>
    <row r="168" spans="1:5" ht="14.4" x14ac:dyDescent="0.3">
      <c r="A168" s="57">
        <v>2191</v>
      </c>
      <c r="B168" s="34" t="s">
        <v>477</v>
      </c>
      <c r="C168" s="58">
        <v>0</v>
      </c>
      <c r="D168" s="34"/>
      <c r="E168" s="34"/>
    </row>
    <row r="169" spans="1:5" ht="14.4" x14ac:dyDescent="0.3">
      <c r="A169" s="57">
        <v>2192</v>
      </c>
      <c r="B169" s="34" t="s">
        <v>478</v>
      </c>
      <c r="C169" s="58">
        <v>0</v>
      </c>
      <c r="D169" s="34"/>
      <c r="E169" s="34"/>
    </row>
    <row r="170" spans="1:5" ht="14.4" x14ac:dyDescent="0.3">
      <c r="A170" s="57">
        <v>2199</v>
      </c>
      <c r="B170" s="34" t="s">
        <v>479</v>
      </c>
      <c r="C170" s="58">
        <v>0</v>
      </c>
      <c r="D170" s="34"/>
      <c r="E170" s="34"/>
    </row>
    <row r="171" spans="1:5" ht="9.75" customHeight="1" x14ac:dyDescent="0.3">
      <c r="A171" s="34"/>
      <c r="B171" s="34"/>
      <c r="C171" s="34"/>
      <c r="D171" s="34"/>
      <c r="E171" s="34"/>
    </row>
    <row r="172" spans="1:5" ht="9.75" customHeight="1" x14ac:dyDescent="0.3">
      <c r="A172" s="34"/>
      <c r="B172" s="34"/>
      <c r="C172" s="34"/>
      <c r="D172" s="34"/>
      <c r="E172" s="34"/>
    </row>
    <row r="173" spans="1:5" ht="9.75" customHeight="1" x14ac:dyDescent="0.3">
      <c r="A173" s="34"/>
      <c r="B173" s="34" t="s">
        <v>310</v>
      </c>
      <c r="C173" s="34"/>
      <c r="D173" s="34"/>
      <c r="E173" s="34"/>
    </row>
  </sheetData>
  <mergeCells count="4">
    <mergeCell ref="A1:F1"/>
    <mergeCell ref="A2:F2"/>
    <mergeCell ref="A3:F3"/>
    <mergeCell ref="A4:F4"/>
  </mergeCells>
  <printOptions horizontalCentered="1" verticalCentered="1"/>
  <pageMargins left="0.23622047244094491" right="0.23622047244094491" top="0.74803149606299213" bottom="0.74803149606299213" header="0.31496062992125984" footer="0.31496062992125984"/>
  <pageSetup scale="54" fitToHeight="0" orientation="landscape"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dimension ref="A1:E31"/>
  <sheetViews>
    <sheetView view="pageBreakPreview" zoomScale="60" zoomScaleNormal="140" workbookViewId="0">
      <selection sqref="A1:C1"/>
    </sheetView>
  </sheetViews>
  <sheetFormatPr baseColWidth="10" defaultColWidth="14.44140625" defaultRowHeight="15" customHeight="1" x14ac:dyDescent="0.3"/>
  <cols>
    <col min="1" max="1" width="10" style="29" customWidth="1"/>
    <col min="2" max="2" width="48.109375" style="29" customWidth="1"/>
    <col min="3" max="3" width="22.88671875" style="29" customWidth="1"/>
    <col min="4" max="5" width="16.88671875" style="29" customWidth="1"/>
    <col min="6" max="26" width="9.109375" style="29" customWidth="1"/>
    <col min="27" max="16384" width="14.44140625" style="29"/>
  </cols>
  <sheetData>
    <row r="1" spans="1:5" ht="11.25" customHeight="1" x14ac:dyDescent="0.3">
      <c r="A1" s="488" t="s">
        <v>29</v>
      </c>
      <c r="B1" s="501"/>
      <c r="C1" s="501"/>
      <c r="D1" s="70" t="s">
        <v>99</v>
      </c>
      <c r="E1" s="71">
        <v>2025</v>
      </c>
    </row>
    <row r="2" spans="1:5" ht="11.25" customHeight="1" x14ac:dyDescent="0.3">
      <c r="A2" s="488" t="s">
        <v>480</v>
      </c>
      <c r="B2" s="501"/>
      <c r="C2" s="501"/>
      <c r="D2" s="70" t="s">
        <v>101</v>
      </c>
      <c r="E2" s="71" t="s">
        <v>648</v>
      </c>
    </row>
    <row r="3" spans="1:5" ht="11.25" customHeight="1" x14ac:dyDescent="0.3">
      <c r="A3" s="488" t="s">
        <v>2120</v>
      </c>
      <c r="B3" s="501"/>
      <c r="C3" s="501"/>
      <c r="D3" s="70" t="s">
        <v>102</v>
      </c>
      <c r="E3" s="71" t="s">
        <v>651</v>
      </c>
    </row>
    <row r="4" spans="1:5" ht="11.25" customHeight="1" x14ac:dyDescent="0.3">
      <c r="A4" s="488" t="s">
        <v>103</v>
      </c>
      <c r="B4" s="501"/>
      <c r="C4" s="501"/>
      <c r="D4" s="70"/>
      <c r="E4" s="71"/>
    </row>
    <row r="5" spans="1:5" ht="9.75" customHeight="1" x14ac:dyDescent="0.3">
      <c r="A5" s="31" t="s">
        <v>104</v>
      </c>
      <c r="B5" s="32"/>
      <c r="C5" s="32"/>
      <c r="D5" s="32"/>
      <c r="E5" s="32"/>
    </row>
    <row r="6" spans="1:5" ht="6.75" customHeight="1" x14ac:dyDescent="0.3">
      <c r="A6" s="34"/>
      <c r="B6" s="34"/>
      <c r="C6" s="34"/>
      <c r="D6" s="34"/>
      <c r="E6" s="34"/>
    </row>
    <row r="7" spans="1:5" ht="9.75" customHeight="1" x14ac:dyDescent="0.3">
      <c r="A7" s="32" t="s">
        <v>481</v>
      </c>
      <c r="B7" s="32"/>
      <c r="C7" s="32"/>
      <c r="D7" s="32"/>
      <c r="E7" s="32"/>
    </row>
    <row r="8" spans="1:5" ht="9.75" customHeight="1" x14ac:dyDescent="0.3">
      <c r="A8" s="36" t="s">
        <v>106</v>
      </c>
      <c r="B8" s="36" t="s">
        <v>107</v>
      </c>
      <c r="C8" s="36" t="s">
        <v>108</v>
      </c>
      <c r="D8" s="36" t="s">
        <v>313</v>
      </c>
      <c r="E8" s="36" t="s">
        <v>441</v>
      </c>
    </row>
    <row r="9" spans="1:5" ht="14.4" x14ac:dyDescent="0.3">
      <c r="A9" s="57">
        <v>3110</v>
      </c>
      <c r="B9" s="34" t="s">
        <v>163</v>
      </c>
      <c r="C9" s="58">
        <v>0</v>
      </c>
      <c r="D9" s="34"/>
      <c r="E9" s="34"/>
    </row>
    <row r="10" spans="1:5" ht="14.4" x14ac:dyDescent="0.3">
      <c r="A10" s="57">
        <v>3120</v>
      </c>
      <c r="B10" s="34" t="s">
        <v>482</v>
      </c>
      <c r="C10" s="58">
        <v>0</v>
      </c>
      <c r="D10" s="34"/>
      <c r="E10" s="34"/>
    </row>
    <row r="11" spans="1:5" ht="14.4" x14ac:dyDescent="0.3">
      <c r="A11" s="57">
        <v>3130</v>
      </c>
      <c r="B11" s="34" t="s">
        <v>485</v>
      </c>
      <c r="C11" s="58">
        <v>0</v>
      </c>
      <c r="D11" s="34"/>
      <c r="E11" s="34"/>
    </row>
    <row r="12" spans="1:5" ht="9.75" customHeight="1" x14ac:dyDescent="0.3">
      <c r="A12" s="34"/>
      <c r="B12" s="34"/>
      <c r="C12" s="34"/>
      <c r="D12" s="34"/>
      <c r="E12" s="34"/>
    </row>
    <row r="13" spans="1:5" ht="9.75" customHeight="1" x14ac:dyDescent="0.3">
      <c r="A13" s="32" t="s">
        <v>486</v>
      </c>
      <c r="B13" s="32"/>
      <c r="C13" s="32"/>
      <c r="D13" s="32"/>
      <c r="E13" s="32"/>
    </row>
    <row r="14" spans="1:5" ht="9.75" customHeight="1" x14ac:dyDescent="0.3">
      <c r="A14" s="36" t="s">
        <v>106</v>
      </c>
      <c r="B14" s="36" t="s">
        <v>107</v>
      </c>
      <c r="C14" s="36" t="s">
        <v>108</v>
      </c>
      <c r="D14" s="36" t="s">
        <v>487</v>
      </c>
      <c r="E14" s="36"/>
    </row>
    <row r="15" spans="1:5" ht="14.4" x14ac:dyDescent="0.3">
      <c r="A15" s="57">
        <v>3210</v>
      </c>
      <c r="B15" s="34" t="s">
        <v>488</v>
      </c>
      <c r="C15" s="58">
        <v>0</v>
      </c>
      <c r="D15" s="34"/>
      <c r="E15" s="34"/>
    </row>
    <row r="16" spans="1:5" ht="14.4" x14ac:dyDescent="0.3">
      <c r="A16" s="57">
        <v>3220</v>
      </c>
      <c r="B16" s="34" t="s">
        <v>489</v>
      </c>
      <c r="C16" s="58">
        <v>49625444.799999997</v>
      </c>
      <c r="D16" s="34"/>
      <c r="E16" s="34"/>
    </row>
    <row r="17" spans="1:4" ht="14.4" x14ac:dyDescent="0.3">
      <c r="A17" s="57">
        <v>3230</v>
      </c>
      <c r="B17" s="34" t="s">
        <v>490</v>
      </c>
      <c r="C17" s="58">
        <v>0</v>
      </c>
      <c r="D17" s="34"/>
    </row>
    <row r="18" spans="1:4" ht="14.4" x14ac:dyDescent="0.3">
      <c r="A18" s="57">
        <v>3231</v>
      </c>
      <c r="B18" s="34" t="s">
        <v>491</v>
      </c>
      <c r="C18" s="58">
        <v>0</v>
      </c>
      <c r="D18" s="34"/>
    </row>
    <row r="19" spans="1:4" ht="14.4" x14ac:dyDescent="0.3">
      <c r="A19" s="57">
        <v>3232</v>
      </c>
      <c r="B19" s="34" t="s">
        <v>493</v>
      </c>
      <c r="C19" s="58">
        <v>0</v>
      </c>
      <c r="D19" s="34"/>
    </row>
    <row r="20" spans="1:4" ht="14.4" x14ac:dyDescent="0.3">
      <c r="A20" s="57">
        <v>3233</v>
      </c>
      <c r="B20" s="34" t="s">
        <v>494</v>
      </c>
      <c r="C20" s="58">
        <v>0</v>
      </c>
      <c r="D20" s="34"/>
    </row>
    <row r="21" spans="1:4" ht="14.4" x14ac:dyDescent="0.3">
      <c r="A21" s="57">
        <v>3239</v>
      </c>
      <c r="B21" s="34" t="s">
        <v>495</v>
      </c>
      <c r="C21" s="58">
        <v>0</v>
      </c>
      <c r="D21" s="34"/>
    </row>
    <row r="22" spans="1:4" ht="14.4" x14ac:dyDescent="0.3">
      <c r="A22" s="57">
        <v>3240</v>
      </c>
      <c r="B22" s="34" t="s">
        <v>496</v>
      </c>
      <c r="C22" s="58">
        <v>0</v>
      </c>
      <c r="D22" s="34"/>
    </row>
    <row r="23" spans="1:4" ht="14.4" x14ac:dyDescent="0.3">
      <c r="A23" s="57">
        <v>3241</v>
      </c>
      <c r="B23" s="34" t="s">
        <v>497</v>
      </c>
      <c r="C23" s="58">
        <v>0</v>
      </c>
      <c r="D23" s="34"/>
    </row>
    <row r="24" spans="1:4" ht="14.4" x14ac:dyDescent="0.3">
      <c r="A24" s="57">
        <v>3242</v>
      </c>
      <c r="B24" s="34" t="s">
        <v>498</v>
      </c>
      <c r="C24" s="58">
        <v>0</v>
      </c>
      <c r="D24" s="34"/>
    </row>
    <row r="25" spans="1:4" ht="14.4" x14ac:dyDescent="0.3">
      <c r="A25" s="57">
        <v>3243</v>
      </c>
      <c r="B25" s="34" t="s">
        <v>499</v>
      </c>
      <c r="C25" s="58">
        <v>0</v>
      </c>
      <c r="D25" s="34"/>
    </row>
    <row r="26" spans="1:4" ht="14.4" x14ac:dyDescent="0.3">
      <c r="A26" s="57">
        <v>3250</v>
      </c>
      <c r="B26" s="34" t="s">
        <v>500</v>
      </c>
      <c r="C26" s="58">
        <f>+C28</f>
        <v>190065.34</v>
      </c>
      <c r="D26" s="34"/>
    </row>
    <row r="27" spans="1:4" ht="14.4" x14ac:dyDescent="0.3">
      <c r="A27" s="57">
        <v>3251</v>
      </c>
      <c r="B27" s="34" t="s">
        <v>501</v>
      </c>
      <c r="C27" s="58">
        <v>0</v>
      </c>
      <c r="D27" s="34"/>
    </row>
    <row r="28" spans="1:4" ht="14.4" x14ac:dyDescent="0.3">
      <c r="A28" s="57">
        <v>3252</v>
      </c>
      <c r="B28" s="34" t="s">
        <v>502</v>
      </c>
      <c r="C28" s="58">
        <v>190065.34</v>
      </c>
      <c r="D28" s="34"/>
    </row>
    <row r="29" spans="1:4" ht="14.4" x14ac:dyDescent="0.3">
      <c r="A29" s="57">
        <v>3253</v>
      </c>
      <c r="B29" s="34" t="s">
        <v>503</v>
      </c>
      <c r="C29" s="58">
        <v>0</v>
      </c>
      <c r="D29" s="34"/>
    </row>
    <row r="30" spans="1:4" ht="9.75" customHeight="1" x14ac:dyDescent="0.3">
      <c r="A30" s="34"/>
      <c r="B30" s="34"/>
      <c r="C30" s="34"/>
      <c r="D30" s="34"/>
    </row>
    <row r="31" spans="1:4" ht="9.75" customHeight="1" x14ac:dyDescent="0.3">
      <c r="A31" s="34"/>
      <c r="B31" s="34" t="s">
        <v>310</v>
      </c>
      <c r="C31" s="34"/>
      <c r="D31" s="34"/>
    </row>
  </sheetData>
  <mergeCells count="4">
    <mergeCell ref="A1:C1"/>
    <mergeCell ref="A2:C2"/>
    <mergeCell ref="A3:C3"/>
    <mergeCell ref="A4:C4"/>
  </mergeCells>
  <pageMargins left="0.7" right="0.7" top="0.75" bottom="0.75" header="0" footer="0"/>
  <pageSetup orientation="landscape"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dimension ref="A1:E140"/>
  <sheetViews>
    <sheetView view="pageBreakPreview" zoomScale="60" zoomScaleNormal="130" workbookViewId="0">
      <selection sqref="A1:C1"/>
    </sheetView>
  </sheetViews>
  <sheetFormatPr baseColWidth="10" defaultColWidth="14.44140625" defaultRowHeight="15" customHeight="1" x14ac:dyDescent="0.3"/>
  <cols>
    <col min="1" max="1" width="10" style="29" customWidth="1"/>
    <col min="2" max="2" width="63.44140625" style="29" customWidth="1"/>
    <col min="3" max="3" width="15.109375" style="29" customWidth="1"/>
    <col min="4" max="4" width="16.44140625" style="29" customWidth="1"/>
    <col min="5" max="5" width="19.109375" style="29" customWidth="1"/>
    <col min="6" max="26" width="9.109375" style="29" customWidth="1"/>
    <col min="27" max="16384" width="14.44140625" style="29"/>
  </cols>
  <sheetData>
    <row r="1" spans="1:5" ht="11.25" customHeight="1" x14ac:dyDescent="0.3">
      <c r="A1" s="488" t="s">
        <v>29</v>
      </c>
      <c r="B1" s="501"/>
      <c r="C1" s="501"/>
      <c r="D1" s="70" t="s">
        <v>99</v>
      </c>
      <c r="E1" s="71">
        <v>2025</v>
      </c>
    </row>
    <row r="2" spans="1:5" ht="11.25" customHeight="1" x14ac:dyDescent="0.3">
      <c r="A2" s="488" t="s">
        <v>504</v>
      </c>
      <c r="B2" s="501"/>
      <c r="C2" s="501"/>
      <c r="D2" s="70" t="s">
        <v>101</v>
      </c>
      <c r="E2" s="71" t="s">
        <v>648</v>
      </c>
    </row>
    <row r="3" spans="1:5" ht="11.25" customHeight="1" x14ac:dyDescent="0.3">
      <c r="A3" s="488" t="s">
        <v>2120</v>
      </c>
      <c r="B3" s="501"/>
      <c r="C3" s="501"/>
      <c r="D3" s="70" t="s">
        <v>102</v>
      </c>
      <c r="E3" s="71" t="s">
        <v>651</v>
      </c>
    </row>
    <row r="4" spans="1:5" ht="11.25" customHeight="1" x14ac:dyDescent="0.3">
      <c r="A4" s="488" t="s">
        <v>103</v>
      </c>
      <c r="B4" s="501"/>
      <c r="C4" s="501"/>
      <c r="D4" s="70"/>
      <c r="E4" s="71"/>
    </row>
    <row r="5" spans="1:5" ht="9.75" customHeight="1" x14ac:dyDescent="0.3">
      <c r="A5" s="31" t="s">
        <v>104</v>
      </c>
      <c r="B5" s="32"/>
      <c r="C5" s="32"/>
      <c r="D5" s="32"/>
      <c r="E5" s="32"/>
    </row>
    <row r="6" spans="1:5" ht="9.75" customHeight="1" x14ac:dyDescent="0.3">
      <c r="A6" s="34"/>
      <c r="B6" s="34"/>
      <c r="C6" s="34"/>
      <c r="D6" s="34"/>
      <c r="E6" s="34"/>
    </row>
    <row r="7" spans="1:5" ht="9.75" customHeight="1" x14ac:dyDescent="0.3">
      <c r="A7" s="32" t="s">
        <v>505</v>
      </c>
      <c r="B7" s="32"/>
      <c r="C7" s="32"/>
      <c r="D7" s="32"/>
      <c r="E7" s="34"/>
    </row>
    <row r="8" spans="1:5" ht="14.4" x14ac:dyDescent="0.3">
      <c r="A8" s="36" t="s">
        <v>106</v>
      </c>
      <c r="B8" s="36" t="s">
        <v>107</v>
      </c>
      <c r="C8" s="37">
        <v>2025</v>
      </c>
      <c r="D8" s="37">
        <v>2024</v>
      </c>
      <c r="E8" s="34"/>
    </row>
    <row r="9" spans="1:5" ht="14.4" x14ac:dyDescent="0.3">
      <c r="A9" s="57">
        <v>1111</v>
      </c>
      <c r="B9" s="34" t="s">
        <v>506</v>
      </c>
      <c r="C9" s="58">
        <v>0</v>
      </c>
      <c r="D9" s="58">
        <v>0</v>
      </c>
      <c r="E9" s="34"/>
    </row>
    <row r="10" spans="1:5" ht="14.4" x14ac:dyDescent="0.3">
      <c r="A10" s="57">
        <v>1112</v>
      </c>
      <c r="B10" s="34" t="s">
        <v>507</v>
      </c>
      <c r="C10" s="58">
        <v>0</v>
      </c>
      <c r="D10" s="58">
        <v>0</v>
      </c>
      <c r="E10" s="34"/>
    </row>
    <row r="11" spans="1:5" ht="14.4" x14ac:dyDescent="0.3">
      <c r="A11" s="57">
        <v>1113</v>
      </c>
      <c r="B11" s="34" t="s">
        <v>508</v>
      </c>
      <c r="C11" s="58">
        <v>0</v>
      </c>
      <c r="D11" s="58">
        <v>0</v>
      </c>
      <c r="E11" s="34"/>
    </row>
    <row r="12" spans="1:5" ht="14.4" x14ac:dyDescent="0.3">
      <c r="A12" s="57">
        <v>1114</v>
      </c>
      <c r="B12" s="34" t="s">
        <v>314</v>
      </c>
      <c r="C12" s="58">
        <v>219076015.91999999</v>
      </c>
      <c r="D12" s="58">
        <v>275543099.26999998</v>
      </c>
      <c r="E12" s="34"/>
    </row>
    <row r="13" spans="1:5" ht="14.4" x14ac:dyDescent="0.3">
      <c r="A13" s="57">
        <v>1115</v>
      </c>
      <c r="B13" s="34" t="s">
        <v>315</v>
      </c>
      <c r="C13" s="58">
        <v>0</v>
      </c>
      <c r="D13" s="58">
        <v>0</v>
      </c>
      <c r="E13" s="34"/>
    </row>
    <row r="14" spans="1:5" ht="14.4" x14ac:dyDescent="0.3">
      <c r="A14" s="57">
        <v>1116</v>
      </c>
      <c r="B14" s="34" t="s">
        <v>509</v>
      </c>
      <c r="C14" s="58">
        <v>0</v>
      </c>
      <c r="D14" s="58">
        <v>0</v>
      </c>
      <c r="E14" s="34"/>
    </row>
    <row r="15" spans="1:5" ht="14.4" x14ac:dyDescent="0.3">
      <c r="A15" s="57">
        <v>1119</v>
      </c>
      <c r="B15" s="34" t="s">
        <v>510</v>
      </c>
      <c r="C15" s="58">
        <v>0</v>
      </c>
      <c r="D15" s="58">
        <v>0</v>
      </c>
      <c r="E15" s="34"/>
    </row>
    <row r="16" spans="1:5" ht="14.4" x14ac:dyDescent="0.3">
      <c r="A16" s="72">
        <v>1110</v>
      </c>
      <c r="B16" s="73" t="s">
        <v>511</v>
      </c>
      <c r="C16" s="74">
        <f>+C12</f>
        <v>219076015.91999999</v>
      </c>
      <c r="D16" s="74">
        <f>+D12</f>
        <v>275543099.26999998</v>
      </c>
      <c r="E16" s="34"/>
    </row>
    <row r="19" spans="1:4" ht="9.75" customHeight="1" x14ac:dyDescent="0.3">
      <c r="A19" s="32" t="s">
        <v>512</v>
      </c>
      <c r="B19" s="32"/>
      <c r="C19" s="32"/>
      <c r="D19" s="32"/>
    </row>
    <row r="20" spans="1:4" ht="14.4" x14ac:dyDescent="0.3">
      <c r="A20" s="36" t="s">
        <v>106</v>
      </c>
      <c r="B20" s="36" t="s">
        <v>107</v>
      </c>
      <c r="C20" s="37">
        <v>2025</v>
      </c>
      <c r="D20" s="37">
        <v>2024</v>
      </c>
    </row>
    <row r="21" spans="1:4" ht="14.4" x14ac:dyDescent="0.3">
      <c r="A21" s="72">
        <v>1230</v>
      </c>
      <c r="B21" s="75" t="s">
        <v>368</v>
      </c>
      <c r="C21" s="74">
        <v>0</v>
      </c>
      <c r="D21" s="74">
        <v>0</v>
      </c>
    </row>
    <row r="22" spans="1:4" ht="14.4" x14ac:dyDescent="0.3">
      <c r="A22" s="57">
        <v>1231</v>
      </c>
      <c r="B22" s="34" t="s">
        <v>369</v>
      </c>
      <c r="C22" s="58">
        <v>0</v>
      </c>
      <c r="D22" s="58">
        <v>0</v>
      </c>
    </row>
    <row r="23" spans="1:4" ht="14.4" x14ac:dyDescent="0.3">
      <c r="A23" s="57">
        <v>1232</v>
      </c>
      <c r="B23" s="34" t="s">
        <v>370</v>
      </c>
      <c r="C23" s="58">
        <v>0</v>
      </c>
      <c r="D23" s="58">
        <v>0</v>
      </c>
    </row>
    <row r="24" spans="1:4" ht="14.4" x14ac:dyDescent="0.3">
      <c r="A24" s="57">
        <v>1233</v>
      </c>
      <c r="B24" s="34" t="s">
        <v>371</v>
      </c>
      <c r="C24" s="58">
        <v>0</v>
      </c>
      <c r="D24" s="58">
        <v>0</v>
      </c>
    </row>
    <row r="25" spans="1:4" ht="14.4" x14ac:dyDescent="0.3">
      <c r="A25" s="57">
        <v>1234</v>
      </c>
      <c r="B25" s="34" t="s">
        <v>374</v>
      </c>
      <c r="C25" s="58">
        <v>0</v>
      </c>
      <c r="D25" s="58">
        <v>0</v>
      </c>
    </row>
    <row r="26" spans="1:4" ht="14.4" x14ac:dyDescent="0.3">
      <c r="A26" s="57">
        <v>1235</v>
      </c>
      <c r="B26" s="34" t="s">
        <v>375</v>
      </c>
      <c r="C26" s="58">
        <v>0</v>
      </c>
      <c r="D26" s="58">
        <v>0</v>
      </c>
    </row>
    <row r="27" spans="1:4" ht="14.4" x14ac:dyDescent="0.3">
      <c r="A27" s="57">
        <v>1236</v>
      </c>
      <c r="B27" s="34" t="s">
        <v>376</v>
      </c>
      <c r="C27" s="58">
        <v>0</v>
      </c>
      <c r="D27" s="58">
        <v>0</v>
      </c>
    </row>
    <row r="28" spans="1:4" ht="14.4" x14ac:dyDescent="0.3">
      <c r="A28" s="57">
        <v>1239</v>
      </c>
      <c r="B28" s="34" t="s">
        <v>377</v>
      </c>
      <c r="C28" s="58">
        <v>0</v>
      </c>
      <c r="D28" s="58">
        <v>0</v>
      </c>
    </row>
    <row r="29" spans="1:4" ht="14.4" x14ac:dyDescent="0.3">
      <c r="A29" s="72">
        <v>1240</v>
      </c>
      <c r="B29" s="75" t="s">
        <v>378</v>
      </c>
      <c r="C29" s="74">
        <f>C30+C33+C35</f>
        <v>6810614.79</v>
      </c>
      <c r="D29" s="74">
        <v>192123.76</v>
      </c>
    </row>
    <row r="30" spans="1:4" ht="14.4" x14ac:dyDescent="0.3">
      <c r="A30" s="57">
        <v>1241</v>
      </c>
      <c r="B30" s="34" t="s">
        <v>379</v>
      </c>
      <c r="C30" s="58">
        <v>2662136.86</v>
      </c>
      <c r="D30" s="58">
        <v>192123.76</v>
      </c>
    </row>
    <row r="31" spans="1:4" ht="14.4" x14ac:dyDescent="0.3">
      <c r="A31" s="57">
        <v>1242</v>
      </c>
      <c r="B31" s="34" t="s">
        <v>380</v>
      </c>
      <c r="C31" s="58">
        <v>0</v>
      </c>
      <c r="D31" s="58">
        <v>0</v>
      </c>
    </row>
    <row r="32" spans="1:4" ht="14.4" x14ac:dyDescent="0.3">
      <c r="A32" s="57">
        <v>1243</v>
      </c>
      <c r="B32" s="34" t="s">
        <v>381</v>
      </c>
      <c r="C32" s="58">
        <v>0</v>
      </c>
      <c r="D32" s="58">
        <v>0</v>
      </c>
    </row>
    <row r="33" spans="1:4" ht="14.4" x14ac:dyDescent="0.3">
      <c r="A33" s="57">
        <v>1244</v>
      </c>
      <c r="B33" s="34" t="s">
        <v>382</v>
      </c>
      <c r="C33" s="58">
        <v>3842851.99</v>
      </c>
      <c r="D33" s="58">
        <v>0</v>
      </c>
    </row>
    <row r="34" spans="1:4" ht="14.4" x14ac:dyDescent="0.3">
      <c r="A34" s="57">
        <v>1245</v>
      </c>
      <c r="B34" s="34" t="s">
        <v>384</v>
      </c>
      <c r="C34" s="58">
        <v>0</v>
      </c>
      <c r="D34" s="58">
        <v>0</v>
      </c>
    </row>
    <row r="35" spans="1:4" ht="14.4" x14ac:dyDescent="0.3">
      <c r="A35" s="57">
        <v>1246</v>
      </c>
      <c r="B35" s="34" t="s">
        <v>385</v>
      </c>
      <c r="C35" s="58">
        <v>305625.94</v>
      </c>
      <c r="D35" s="58">
        <v>0</v>
      </c>
    </row>
    <row r="36" spans="1:4" ht="14.4" x14ac:dyDescent="0.3">
      <c r="A36" s="57">
        <v>1247</v>
      </c>
      <c r="B36" s="34" t="s">
        <v>386</v>
      </c>
      <c r="C36" s="58">
        <v>0</v>
      </c>
      <c r="D36" s="58">
        <v>0</v>
      </c>
    </row>
    <row r="37" spans="1:4" ht="14.4" x14ac:dyDescent="0.3">
      <c r="A37" s="57">
        <v>1248</v>
      </c>
      <c r="B37" s="34" t="s">
        <v>387</v>
      </c>
      <c r="C37" s="58">
        <v>0</v>
      </c>
      <c r="D37" s="58">
        <v>0</v>
      </c>
    </row>
    <row r="38" spans="1:4" ht="14.4" x14ac:dyDescent="0.3">
      <c r="A38" s="72">
        <v>1250</v>
      </c>
      <c r="B38" s="75" t="s">
        <v>393</v>
      </c>
      <c r="C38" s="74">
        <v>0</v>
      </c>
      <c r="D38" s="74">
        <v>0</v>
      </c>
    </row>
    <row r="39" spans="1:4" ht="14.4" x14ac:dyDescent="0.3">
      <c r="A39" s="57">
        <v>1251</v>
      </c>
      <c r="B39" s="34" t="s">
        <v>394</v>
      </c>
      <c r="C39" s="58">
        <v>0</v>
      </c>
      <c r="D39" s="58">
        <v>0</v>
      </c>
    </row>
    <row r="40" spans="1:4" ht="14.4" x14ac:dyDescent="0.3">
      <c r="A40" s="57">
        <v>1252</v>
      </c>
      <c r="B40" s="34" t="s">
        <v>396</v>
      </c>
      <c r="C40" s="58">
        <v>0</v>
      </c>
      <c r="D40" s="58">
        <v>0</v>
      </c>
    </row>
    <row r="41" spans="1:4" ht="14.4" x14ac:dyDescent="0.3">
      <c r="A41" s="57">
        <v>1253</v>
      </c>
      <c r="B41" s="34" t="s">
        <v>397</v>
      </c>
      <c r="C41" s="58">
        <v>0</v>
      </c>
      <c r="D41" s="58">
        <v>0</v>
      </c>
    </row>
    <row r="42" spans="1:4" ht="14.4" x14ac:dyDescent="0.3">
      <c r="A42" s="57">
        <v>1254</v>
      </c>
      <c r="B42" s="34" t="s">
        <v>398</v>
      </c>
      <c r="C42" s="58">
        <v>0</v>
      </c>
      <c r="D42" s="58">
        <v>0</v>
      </c>
    </row>
    <row r="43" spans="1:4" ht="14.4" x14ac:dyDescent="0.3">
      <c r="A43" s="57">
        <v>1259</v>
      </c>
      <c r="B43" s="34" t="s">
        <v>399</v>
      </c>
      <c r="C43" s="58">
        <v>0</v>
      </c>
      <c r="D43" s="58">
        <v>0</v>
      </c>
    </row>
    <row r="44" spans="1:4" ht="14.4" x14ac:dyDescent="0.3">
      <c r="A44" s="57"/>
      <c r="B44" s="73" t="s">
        <v>513</v>
      </c>
      <c r="C44" s="74">
        <f t="shared" ref="C44:D44" si="0">C21+C29+C38</f>
        <v>6810614.79</v>
      </c>
      <c r="D44" s="74">
        <f t="shared" si="0"/>
        <v>192123.76</v>
      </c>
    </row>
    <row r="45" spans="1:4" ht="9.75" customHeight="1" x14ac:dyDescent="0.3">
      <c r="A45" s="34"/>
      <c r="B45" s="34"/>
      <c r="C45" s="34"/>
      <c r="D45" s="34"/>
    </row>
    <row r="46" spans="1:4" ht="14.4" x14ac:dyDescent="0.3">
      <c r="A46" s="32" t="s">
        <v>514</v>
      </c>
      <c r="B46" s="32"/>
      <c r="C46" s="32"/>
      <c r="D46" s="32"/>
    </row>
    <row r="47" spans="1:4" ht="14.4" x14ac:dyDescent="0.3">
      <c r="A47" s="36" t="s">
        <v>106</v>
      </c>
      <c r="B47" s="36" t="s">
        <v>107</v>
      </c>
      <c r="C47" s="37">
        <v>2025</v>
      </c>
      <c r="D47" s="37">
        <v>2024</v>
      </c>
    </row>
    <row r="48" spans="1:4" ht="14.4" x14ac:dyDescent="0.3">
      <c r="A48" s="72">
        <v>3210</v>
      </c>
      <c r="B48" s="75" t="s">
        <v>515</v>
      </c>
      <c r="C48" s="74">
        <v>4678449.26</v>
      </c>
      <c r="D48" s="74">
        <v>6218871.3399999999</v>
      </c>
    </row>
    <row r="49" spans="1:4" ht="14.4" x14ac:dyDescent="0.3">
      <c r="A49" s="57"/>
      <c r="B49" s="73" t="s">
        <v>516</v>
      </c>
      <c r="C49" s="74">
        <f>+C50+C62+C90+C93</f>
        <v>5066619.8900000006</v>
      </c>
      <c r="D49" s="74">
        <v>2992369.7999999989</v>
      </c>
    </row>
    <row r="50" spans="1:4" ht="14.4" x14ac:dyDescent="0.3">
      <c r="A50" s="72">
        <v>5400</v>
      </c>
      <c r="B50" s="75" t="s">
        <v>265</v>
      </c>
      <c r="C50" s="74">
        <v>0</v>
      </c>
      <c r="D50" s="74">
        <v>0</v>
      </c>
    </row>
    <row r="51" spans="1:4" ht="14.4" x14ac:dyDescent="0.3">
      <c r="A51" s="57">
        <v>5410</v>
      </c>
      <c r="B51" s="34" t="s">
        <v>517</v>
      </c>
      <c r="C51" s="58">
        <v>0</v>
      </c>
      <c r="D51" s="58">
        <v>0</v>
      </c>
    </row>
    <row r="52" spans="1:4" ht="14.4" x14ac:dyDescent="0.3">
      <c r="A52" s="57">
        <v>5411</v>
      </c>
      <c r="B52" s="34" t="s">
        <v>267</v>
      </c>
      <c r="C52" s="58">
        <v>0</v>
      </c>
      <c r="D52" s="58">
        <v>0</v>
      </c>
    </row>
    <row r="53" spans="1:4" ht="14.4" x14ac:dyDescent="0.3">
      <c r="A53" s="57">
        <v>5420</v>
      </c>
      <c r="B53" s="34" t="s">
        <v>518</v>
      </c>
      <c r="C53" s="58">
        <v>0</v>
      </c>
      <c r="D53" s="58">
        <v>0</v>
      </c>
    </row>
    <row r="54" spans="1:4" ht="14.4" x14ac:dyDescent="0.3">
      <c r="A54" s="57">
        <v>5421</v>
      </c>
      <c r="B54" s="34" t="s">
        <v>270</v>
      </c>
      <c r="C54" s="58">
        <v>0</v>
      </c>
      <c r="D54" s="58">
        <v>0</v>
      </c>
    </row>
    <row r="55" spans="1:4" ht="14.4" x14ac:dyDescent="0.3">
      <c r="A55" s="57">
        <v>5430</v>
      </c>
      <c r="B55" s="34" t="s">
        <v>519</v>
      </c>
      <c r="C55" s="58">
        <v>0</v>
      </c>
      <c r="D55" s="58">
        <v>0</v>
      </c>
    </row>
    <row r="56" spans="1:4" ht="14.4" x14ac:dyDescent="0.3">
      <c r="A56" s="57">
        <v>5431</v>
      </c>
      <c r="B56" s="34" t="s">
        <v>273</v>
      </c>
      <c r="C56" s="58">
        <v>0</v>
      </c>
      <c r="D56" s="58">
        <v>0</v>
      </c>
    </row>
    <row r="57" spans="1:4" ht="14.4" x14ac:dyDescent="0.3">
      <c r="A57" s="57">
        <v>5440</v>
      </c>
      <c r="B57" s="34" t="s">
        <v>520</v>
      </c>
      <c r="C57" s="58">
        <v>0</v>
      </c>
      <c r="D57" s="58">
        <v>0</v>
      </c>
    </row>
    <row r="58" spans="1:4" ht="14.4" x14ac:dyDescent="0.3">
      <c r="A58" s="57">
        <v>5441</v>
      </c>
      <c r="B58" s="34" t="s">
        <v>520</v>
      </c>
      <c r="C58" s="58">
        <v>0</v>
      </c>
      <c r="D58" s="58">
        <v>0</v>
      </c>
    </row>
    <row r="59" spans="1:4" ht="14.4" x14ac:dyDescent="0.3">
      <c r="A59" s="57">
        <v>5450</v>
      </c>
      <c r="B59" s="34" t="s">
        <v>521</v>
      </c>
      <c r="C59" s="58">
        <v>0</v>
      </c>
      <c r="D59" s="58">
        <v>0</v>
      </c>
    </row>
    <row r="60" spans="1:4" ht="14.4" x14ac:dyDescent="0.3">
      <c r="A60" s="57">
        <v>5451</v>
      </c>
      <c r="B60" s="34" t="s">
        <v>277</v>
      </c>
      <c r="C60" s="58">
        <v>0</v>
      </c>
      <c r="D60" s="58">
        <v>0</v>
      </c>
    </row>
    <row r="61" spans="1:4" ht="14.4" x14ac:dyDescent="0.3">
      <c r="A61" s="57">
        <v>5452</v>
      </c>
      <c r="B61" s="34" t="s">
        <v>278</v>
      </c>
      <c r="C61" s="58">
        <v>0</v>
      </c>
      <c r="D61" s="58">
        <v>0</v>
      </c>
    </row>
    <row r="62" spans="1:4" ht="14.4" x14ac:dyDescent="0.3">
      <c r="A62" s="72">
        <v>5500</v>
      </c>
      <c r="B62" s="75" t="s">
        <v>279</v>
      </c>
      <c r="C62" s="74">
        <f>+C63</f>
        <v>319211.77</v>
      </c>
      <c r="D62" s="74">
        <v>496386.32</v>
      </c>
    </row>
    <row r="63" spans="1:4" ht="14.4" x14ac:dyDescent="0.3">
      <c r="A63" s="72">
        <v>5510</v>
      </c>
      <c r="B63" s="75" t="s">
        <v>280</v>
      </c>
      <c r="C63" s="74">
        <f>+C68+C70</f>
        <v>319211.77</v>
      </c>
      <c r="D63" s="74">
        <v>406197.64</v>
      </c>
    </row>
    <row r="64" spans="1:4" ht="14.4" x14ac:dyDescent="0.3">
      <c r="A64" s="57">
        <v>5511</v>
      </c>
      <c r="B64" s="34" t="s">
        <v>281</v>
      </c>
      <c r="C64" s="58">
        <v>0</v>
      </c>
      <c r="D64" s="58">
        <v>0</v>
      </c>
    </row>
    <row r="65" spans="1:4" ht="14.4" x14ac:dyDescent="0.3">
      <c r="A65" s="57">
        <v>5512</v>
      </c>
      <c r="B65" s="34" t="s">
        <v>282</v>
      </c>
      <c r="C65" s="58">
        <v>0</v>
      </c>
      <c r="D65" s="58">
        <v>0</v>
      </c>
    </row>
    <row r="66" spans="1:4" ht="14.4" x14ac:dyDescent="0.3">
      <c r="A66" s="57">
        <v>5513</v>
      </c>
      <c r="B66" s="34" t="s">
        <v>283</v>
      </c>
      <c r="C66" s="58">
        <v>0</v>
      </c>
      <c r="D66" s="58">
        <v>0</v>
      </c>
    </row>
    <row r="67" spans="1:4" ht="14.4" x14ac:dyDescent="0.3">
      <c r="A67" s="57">
        <v>5514</v>
      </c>
      <c r="B67" s="34" t="s">
        <v>284</v>
      </c>
      <c r="C67" s="58">
        <v>0</v>
      </c>
      <c r="D67" s="58">
        <v>0</v>
      </c>
    </row>
    <row r="68" spans="1:4" ht="14.4" x14ac:dyDescent="0.3">
      <c r="A68" s="57">
        <v>5515</v>
      </c>
      <c r="B68" s="34" t="s">
        <v>285</v>
      </c>
      <c r="C68" s="58">
        <v>252286.78</v>
      </c>
      <c r="D68" s="58">
        <v>339272.65</v>
      </c>
    </row>
    <row r="69" spans="1:4" ht="14.4" x14ac:dyDescent="0.3">
      <c r="A69" s="57">
        <v>5516</v>
      </c>
      <c r="B69" s="34" t="s">
        <v>286</v>
      </c>
      <c r="C69" s="58">
        <v>0</v>
      </c>
      <c r="D69" s="58">
        <v>0</v>
      </c>
    </row>
    <row r="70" spans="1:4" ht="14.4" x14ac:dyDescent="0.3">
      <c r="A70" s="57">
        <v>5517</v>
      </c>
      <c r="B70" s="34" t="s">
        <v>287</v>
      </c>
      <c r="C70" s="58">
        <v>66924.990000000005</v>
      </c>
      <c r="D70" s="58">
        <v>66924.990000000005</v>
      </c>
    </row>
    <row r="71" spans="1:4" ht="14.4" x14ac:dyDescent="0.3">
      <c r="A71" s="57">
        <v>5518</v>
      </c>
      <c r="B71" s="34" t="s">
        <v>288</v>
      </c>
      <c r="C71" s="58">
        <v>0</v>
      </c>
      <c r="D71" s="58">
        <v>0</v>
      </c>
    </row>
    <row r="72" spans="1:4" ht="14.4" x14ac:dyDescent="0.3">
      <c r="A72" s="72">
        <v>5520</v>
      </c>
      <c r="B72" s="75" t="s">
        <v>289</v>
      </c>
      <c r="C72" s="74">
        <v>0</v>
      </c>
      <c r="D72" s="74">
        <v>0</v>
      </c>
    </row>
    <row r="73" spans="1:4" ht="14.4" x14ac:dyDescent="0.3">
      <c r="A73" s="57">
        <v>5521</v>
      </c>
      <c r="B73" s="34" t="s">
        <v>290</v>
      </c>
      <c r="C73" s="58">
        <v>0</v>
      </c>
      <c r="D73" s="58">
        <v>0</v>
      </c>
    </row>
    <row r="74" spans="1:4" ht="14.4" x14ac:dyDescent="0.3">
      <c r="A74" s="57">
        <v>5522</v>
      </c>
      <c r="B74" s="34" t="s">
        <v>291</v>
      </c>
      <c r="C74" s="58">
        <v>0</v>
      </c>
      <c r="D74" s="58">
        <v>0</v>
      </c>
    </row>
    <row r="75" spans="1:4" ht="14.4" x14ac:dyDescent="0.3">
      <c r="A75" s="72">
        <v>5530</v>
      </c>
      <c r="B75" s="75" t="s">
        <v>292</v>
      </c>
      <c r="C75" s="74">
        <v>0</v>
      </c>
      <c r="D75" s="74">
        <v>0</v>
      </c>
    </row>
    <row r="76" spans="1:4" ht="14.4" x14ac:dyDescent="0.3">
      <c r="A76" s="57">
        <v>5531</v>
      </c>
      <c r="B76" s="34" t="s">
        <v>293</v>
      </c>
      <c r="C76" s="58">
        <v>0</v>
      </c>
      <c r="D76" s="58">
        <v>0</v>
      </c>
    </row>
    <row r="77" spans="1:4" ht="14.4" x14ac:dyDescent="0.3">
      <c r="A77" s="57">
        <v>5532</v>
      </c>
      <c r="B77" s="34" t="s">
        <v>294</v>
      </c>
      <c r="C77" s="58">
        <v>0</v>
      </c>
      <c r="D77" s="58">
        <v>0</v>
      </c>
    </row>
    <row r="78" spans="1:4" ht="14.4" x14ac:dyDescent="0.3">
      <c r="A78" s="57">
        <v>5533</v>
      </c>
      <c r="B78" s="34" t="s">
        <v>295</v>
      </c>
      <c r="C78" s="58">
        <v>0</v>
      </c>
      <c r="D78" s="58">
        <v>0</v>
      </c>
    </row>
    <row r="79" spans="1:4" ht="14.4" x14ac:dyDescent="0.3">
      <c r="A79" s="57">
        <v>5534</v>
      </c>
      <c r="B79" s="34" t="s">
        <v>296</v>
      </c>
      <c r="C79" s="58">
        <v>0</v>
      </c>
      <c r="D79" s="58">
        <v>0</v>
      </c>
    </row>
    <row r="80" spans="1:4" ht="14.4" x14ac:dyDescent="0.3">
      <c r="A80" s="57">
        <v>5535</v>
      </c>
      <c r="B80" s="34" t="s">
        <v>297</v>
      </c>
      <c r="C80" s="58">
        <v>0</v>
      </c>
      <c r="D80" s="58">
        <v>0</v>
      </c>
    </row>
    <row r="81" spans="1:4" ht="14.4" x14ac:dyDescent="0.3">
      <c r="A81" s="72">
        <v>5590</v>
      </c>
      <c r="B81" s="75" t="s">
        <v>298</v>
      </c>
      <c r="C81" s="74">
        <v>0</v>
      </c>
      <c r="D81" s="74">
        <v>90188.68</v>
      </c>
    </row>
    <row r="82" spans="1:4" ht="14.4" x14ac:dyDescent="0.3">
      <c r="A82" s="57">
        <v>5591</v>
      </c>
      <c r="B82" s="34" t="s">
        <v>299</v>
      </c>
      <c r="C82" s="58">
        <v>0</v>
      </c>
      <c r="D82" s="58">
        <v>0</v>
      </c>
    </row>
    <row r="83" spans="1:4" ht="14.4" x14ac:dyDescent="0.3">
      <c r="A83" s="57">
        <v>5592</v>
      </c>
      <c r="B83" s="34" t="s">
        <v>300</v>
      </c>
      <c r="C83" s="58">
        <v>0</v>
      </c>
      <c r="D83" s="58">
        <v>0</v>
      </c>
    </row>
    <row r="84" spans="1:4" ht="14.4" x14ac:dyDescent="0.3">
      <c r="A84" s="57">
        <v>5593</v>
      </c>
      <c r="B84" s="34" t="s">
        <v>301</v>
      </c>
      <c r="C84" s="58">
        <v>0</v>
      </c>
      <c r="D84" s="58">
        <v>0</v>
      </c>
    </row>
    <row r="85" spans="1:4" ht="14.4" x14ac:dyDescent="0.3">
      <c r="A85" s="57">
        <v>5594</v>
      </c>
      <c r="B85" s="34" t="s">
        <v>522</v>
      </c>
      <c r="C85" s="58">
        <v>0</v>
      </c>
      <c r="D85" s="58">
        <v>0</v>
      </c>
    </row>
    <row r="86" spans="1:4" ht="14.4" x14ac:dyDescent="0.3">
      <c r="A86" s="57">
        <v>5595</v>
      </c>
      <c r="B86" s="34" t="s">
        <v>303</v>
      </c>
      <c r="C86" s="58">
        <v>0</v>
      </c>
      <c r="D86" s="58">
        <v>0</v>
      </c>
    </row>
    <row r="87" spans="1:4" ht="14.4" x14ac:dyDescent="0.3">
      <c r="A87" s="57">
        <v>5596</v>
      </c>
      <c r="B87" s="34" t="s">
        <v>188</v>
      </c>
      <c r="C87" s="58">
        <v>0</v>
      </c>
      <c r="D87" s="58">
        <v>0</v>
      </c>
    </row>
    <row r="88" spans="1:4" ht="14.4" x14ac:dyDescent="0.3">
      <c r="A88" s="57">
        <v>5597</v>
      </c>
      <c r="B88" s="34" t="s">
        <v>304</v>
      </c>
      <c r="C88" s="58">
        <v>0</v>
      </c>
      <c r="D88" s="58">
        <v>0</v>
      </c>
    </row>
    <row r="89" spans="1:4" ht="14.4" x14ac:dyDescent="0.3">
      <c r="A89" s="57">
        <v>5599</v>
      </c>
      <c r="B89" s="34" t="s">
        <v>306</v>
      </c>
      <c r="C89" s="58">
        <v>0</v>
      </c>
      <c r="D89" s="58">
        <v>90188.68</v>
      </c>
    </row>
    <row r="90" spans="1:4" ht="14.4" x14ac:dyDescent="0.3">
      <c r="A90" s="72">
        <v>5600</v>
      </c>
      <c r="B90" s="75" t="s">
        <v>307</v>
      </c>
      <c r="C90" s="74">
        <v>0</v>
      </c>
      <c r="D90" s="74">
        <v>0</v>
      </c>
    </row>
    <row r="91" spans="1:4" ht="14.4" x14ac:dyDescent="0.3">
      <c r="A91" s="72">
        <v>5610</v>
      </c>
      <c r="B91" s="75" t="s">
        <v>308</v>
      </c>
      <c r="C91" s="74">
        <v>0</v>
      </c>
      <c r="D91" s="74">
        <v>0</v>
      </c>
    </row>
    <row r="92" spans="1:4" ht="14.4" x14ac:dyDescent="0.3">
      <c r="A92" s="57">
        <v>5611</v>
      </c>
      <c r="B92" s="34" t="s">
        <v>309</v>
      </c>
      <c r="C92" s="58">
        <v>0</v>
      </c>
      <c r="D92" s="58">
        <v>0</v>
      </c>
    </row>
    <row r="93" spans="1:4" ht="14.4" x14ac:dyDescent="0.3">
      <c r="A93" s="72">
        <v>2110</v>
      </c>
      <c r="B93" s="76" t="s">
        <v>523</v>
      </c>
      <c r="C93" s="74">
        <f>+C94+C95+C96</f>
        <v>4747408.12</v>
      </c>
      <c r="D93" s="74">
        <v>2495983.4799999991</v>
      </c>
    </row>
    <row r="94" spans="1:4" ht="14.4" x14ac:dyDescent="0.3">
      <c r="A94" s="57">
        <v>2111</v>
      </c>
      <c r="B94" s="34" t="s">
        <v>524</v>
      </c>
      <c r="C94" s="58">
        <v>3224071.02</v>
      </c>
      <c r="D94" s="58">
        <v>2169337.8699999992</v>
      </c>
    </row>
    <row r="95" spans="1:4" ht="14.4" x14ac:dyDescent="0.3">
      <c r="A95" s="57">
        <v>2112</v>
      </c>
      <c r="B95" s="34" t="s">
        <v>525</v>
      </c>
      <c r="C95" s="58">
        <v>1386973.18</v>
      </c>
      <c r="D95" s="58">
        <v>69609.539999999921</v>
      </c>
    </row>
    <row r="96" spans="1:4" ht="14.4" x14ac:dyDescent="0.3">
      <c r="A96" s="57">
        <v>2112</v>
      </c>
      <c r="B96" s="34" t="s">
        <v>526</v>
      </c>
      <c r="C96" s="58">
        <v>136363.92000000001</v>
      </c>
      <c r="D96" s="58">
        <v>257036.06999999983</v>
      </c>
    </row>
    <row r="97" spans="1:4" ht="14.4" x14ac:dyDescent="0.3">
      <c r="A97" s="57">
        <v>2115</v>
      </c>
      <c r="B97" s="34" t="s">
        <v>527</v>
      </c>
      <c r="C97" s="58">
        <v>0</v>
      </c>
      <c r="D97" s="58">
        <v>0</v>
      </c>
    </row>
    <row r="98" spans="1:4" ht="14.4" x14ac:dyDescent="0.3">
      <c r="A98" s="57">
        <v>2114</v>
      </c>
      <c r="B98" s="34" t="s">
        <v>528</v>
      </c>
      <c r="C98" s="58">
        <v>0</v>
      </c>
      <c r="D98" s="58">
        <v>0</v>
      </c>
    </row>
    <row r="99" spans="1:4" ht="14.4" x14ac:dyDescent="0.3">
      <c r="A99" s="72">
        <v>5120</v>
      </c>
      <c r="B99" s="76" t="s">
        <v>351</v>
      </c>
      <c r="C99" s="74">
        <v>0</v>
      </c>
      <c r="D99" s="74">
        <v>0</v>
      </c>
    </row>
    <row r="100" spans="1:4" ht="14.4" x14ac:dyDescent="0.3">
      <c r="A100" s="57">
        <v>5120</v>
      </c>
      <c r="B100" s="44" t="s">
        <v>351</v>
      </c>
      <c r="C100" s="58">
        <v>0</v>
      </c>
      <c r="D100" s="58">
        <v>0</v>
      </c>
    </row>
    <row r="101" spans="1:4" ht="14.4" x14ac:dyDescent="0.3">
      <c r="A101" s="57"/>
      <c r="B101" s="73" t="s">
        <v>529</v>
      </c>
      <c r="C101" s="74">
        <f>+C102</f>
        <v>144699</v>
      </c>
      <c r="D101" s="74">
        <v>810958.75</v>
      </c>
    </row>
    <row r="102" spans="1:4" ht="14.4" x14ac:dyDescent="0.3">
      <c r="A102" s="72">
        <v>4300</v>
      </c>
      <c r="B102" s="73" t="s">
        <v>78</v>
      </c>
      <c r="C102" s="58">
        <f>+C116</f>
        <v>144699</v>
      </c>
      <c r="D102" s="58">
        <v>810958.75</v>
      </c>
    </row>
    <row r="103" spans="1:4" ht="14.4" x14ac:dyDescent="0.3">
      <c r="A103" s="72">
        <v>4310</v>
      </c>
      <c r="B103" s="73" t="s">
        <v>173</v>
      </c>
      <c r="C103" s="74">
        <v>0</v>
      </c>
      <c r="D103" s="74">
        <v>0</v>
      </c>
    </row>
    <row r="104" spans="1:4" ht="14.4" x14ac:dyDescent="0.3">
      <c r="A104" s="57">
        <v>4311</v>
      </c>
      <c r="B104" s="77" t="s">
        <v>174</v>
      </c>
      <c r="C104" s="58">
        <v>0</v>
      </c>
      <c r="D104" s="58">
        <v>0</v>
      </c>
    </row>
    <row r="105" spans="1:4" ht="14.4" x14ac:dyDescent="0.3">
      <c r="A105" s="57">
        <v>4319</v>
      </c>
      <c r="B105" s="77" t="s">
        <v>175</v>
      </c>
      <c r="C105" s="58">
        <v>0</v>
      </c>
      <c r="D105" s="58">
        <v>0</v>
      </c>
    </row>
    <row r="106" spans="1:4" ht="14.4" x14ac:dyDescent="0.3">
      <c r="A106" s="72">
        <v>4320</v>
      </c>
      <c r="B106" s="73" t="s">
        <v>176</v>
      </c>
      <c r="C106" s="74">
        <v>0</v>
      </c>
      <c r="D106" s="74">
        <v>0</v>
      </c>
    </row>
    <row r="107" spans="1:4" ht="14.4" x14ac:dyDescent="0.3">
      <c r="A107" s="57">
        <v>4321</v>
      </c>
      <c r="B107" s="77" t="s">
        <v>177</v>
      </c>
      <c r="C107" s="58">
        <v>0</v>
      </c>
      <c r="D107" s="58">
        <v>0</v>
      </c>
    </row>
    <row r="108" spans="1:4" ht="14.4" x14ac:dyDescent="0.3">
      <c r="A108" s="57">
        <v>4322</v>
      </c>
      <c r="B108" s="77" t="s">
        <v>178</v>
      </c>
      <c r="C108" s="58">
        <v>0</v>
      </c>
      <c r="D108" s="58">
        <v>0</v>
      </c>
    </row>
    <row r="109" spans="1:4" ht="14.4" x14ac:dyDescent="0.3">
      <c r="A109" s="57">
        <v>4323</v>
      </c>
      <c r="B109" s="77" t="s">
        <v>179</v>
      </c>
      <c r="C109" s="58">
        <v>0</v>
      </c>
      <c r="D109" s="58">
        <v>0</v>
      </c>
    </row>
    <row r="110" spans="1:4" ht="14.4" x14ac:dyDescent="0.3">
      <c r="A110" s="57">
        <v>4324</v>
      </c>
      <c r="B110" s="77" t="s">
        <v>180</v>
      </c>
      <c r="C110" s="58">
        <v>0</v>
      </c>
      <c r="D110" s="58">
        <v>0</v>
      </c>
    </row>
    <row r="111" spans="1:4" ht="14.4" x14ac:dyDescent="0.3">
      <c r="A111" s="57">
        <v>4325</v>
      </c>
      <c r="B111" s="77" t="s">
        <v>181</v>
      </c>
      <c r="C111" s="58">
        <v>0</v>
      </c>
      <c r="D111" s="58">
        <v>0</v>
      </c>
    </row>
    <row r="112" spans="1:4" ht="14.4" x14ac:dyDescent="0.3">
      <c r="A112" s="72">
        <v>4330</v>
      </c>
      <c r="B112" s="73" t="s">
        <v>182</v>
      </c>
      <c r="C112" s="74">
        <v>0</v>
      </c>
      <c r="D112" s="74">
        <v>0</v>
      </c>
    </row>
    <row r="113" spans="1:4" ht="14.4" x14ac:dyDescent="0.3">
      <c r="A113" s="57">
        <v>4331</v>
      </c>
      <c r="B113" s="77" t="s">
        <v>182</v>
      </c>
      <c r="C113" s="58">
        <v>0</v>
      </c>
      <c r="D113" s="58">
        <v>0</v>
      </c>
    </row>
    <row r="114" spans="1:4" ht="14.4" x14ac:dyDescent="0.3">
      <c r="A114" s="72">
        <v>4340</v>
      </c>
      <c r="B114" s="73" t="s">
        <v>183</v>
      </c>
      <c r="C114" s="74">
        <v>0</v>
      </c>
      <c r="D114" s="74">
        <v>0</v>
      </c>
    </row>
    <row r="115" spans="1:4" ht="14.4" x14ac:dyDescent="0.3">
      <c r="A115" s="57">
        <v>4341</v>
      </c>
      <c r="B115" s="77" t="s">
        <v>183</v>
      </c>
      <c r="C115" s="58">
        <v>0</v>
      </c>
      <c r="D115" s="58">
        <v>0</v>
      </c>
    </row>
    <row r="116" spans="1:4" ht="14.4" x14ac:dyDescent="0.3">
      <c r="A116" s="72">
        <v>4390</v>
      </c>
      <c r="B116" s="73" t="s">
        <v>184</v>
      </c>
      <c r="C116" s="74">
        <f>+C123</f>
        <v>144699</v>
      </c>
      <c r="D116" s="74">
        <v>810958.75</v>
      </c>
    </row>
    <row r="117" spans="1:4" ht="14.4" x14ac:dyDescent="0.3">
      <c r="A117" s="57">
        <v>4392</v>
      </c>
      <c r="B117" s="77" t="s">
        <v>185</v>
      </c>
      <c r="C117" s="58">
        <v>0</v>
      </c>
      <c r="D117" s="58">
        <v>0</v>
      </c>
    </row>
    <row r="118" spans="1:4" ht="14.4" x14ac:dyDescent="0.3">
      <c r="A118" s="57">
        <v>4393</v>
      </c>
      <c r="B118" s="77" t="s">
        <v>186</v>
      </c>
      <c r="C118" s="58">
        <v>0</v>
      </c>
      <c r="D118" s="58">
        <v>0</v>
      </c>
    </row>
    <row r="119" spans="1:4" ht="14.4" x14ac:dyDescent="0.3">
      <c r="A119" s="57">
        <v>4394</v>
      </c>
      <c r="B119" s="77" t="s">
        <v>187</v>
      </c>
      <c r="C119" s="58">
        <v>0</v>
      </c>
      <c r="D119" s="58">
        <v>0</v>
      </c>
    </row>
    <row r="120" spans="1:4" ht="14.4" x14ac:dyDescent="0.3">
      <c r="A120" s="57">
        <v>4395</v>
      </c>
      <c r="B120" s="77" t="s">
        <v>188</v>
      </c>
      <c r="C120" s="58">
        <v>0</v>
      </c>
      <c r="D120" s="58">
        <v>0</v>
      </c>
    </row>
    <row r="121" spans="1:4" ht="14.4" x14ac:dyDescent="0.3">
      <c r="A121" s="57">
        <v>4396</v>
      </c>
      <c r="B121" s="77" t="s">
        <v>189</v>
      </c>
      <c r="C121" s="58">
        <v>0</v>
      </c>
      <c r="D121" s="58">
        <v>0</v>
      </c>
    </row>
    <row r="122" spans="1:4" ht="14.4" x14ac:dyDescent="0.3">
      <c r="A122" s="57">
        <v>4397</v>
      </c>
      <c r="B122" s="77" t="s">
        <v>190</v>
      </c>
      <c r="C122" s="58">
        <v>0</v>
      </c>
      <c r="D122" s="58">
        <v>0</v>
      </c>
    </row>
    <row r="123" spans="1:4" ht="14.4" x14ac:dyDescent="0.3">
      <c r="A123" s="57">
        <v>4399</v>
      </c>
      <c r="B123" s="77" t="s">
        <v>184</v>
      </c>
      <c r="C123" s="58">
        <v>144699</v>
      </c>
      <c r="D123" s="58">
        <v>810958.75</v>
      </c>
    </row>
    <row r="124" spans="1:4" ht="14.4" x14ac:dyDescent="0.3">
      <c r="A124" s="72">
        <v>1120</v>
      </c>
      <c r="B124" s="76" t="s">
        <v>530</v>
      </c>
      <c r="C124" s="74">
        <v>0</v>
      </c>
      <c r="D124" s="74">
        <v>0</v>
      </c>
    </row>
    <row r="125" spans="1:4" ht="14.4" x14ac:dyDescent="0.3">
      <c r="A125" s="57">
        <v>1124</v>
      </c>
      <c r="B125" s="44" t="s">
        <v>531</v>
      </c>
      <c r="C125" s="58">
        <v>0</v>
      </c>
      <c r="D125" s="58">
        <v>0</v>
      </c>
    </row>
    <row r="126" spans="1:4" ht="14.4" x14ac:dyDescent="0.3">
      <c r="A126" s="57">
        <v>1124</v>
      </c>
      <c r="B126" s="44" t="s">
        <v>532</v>
      </c>
      <c r="C126" s="58">
        <v>0</v>
      </c>
      <c r="D126" s="58">
        <v>0</v>
      </c>
    </row>
    <row r="127" spans="1:4" ht="14.4" x14ac:dyDescent="0.3">
      <c r="A127" s="57">
        <v>1124</v>
      </c>
      <c r="B127" s="44" t="s">
        <v>533</v>
      </c>
      <c r="C127" s="58">
        <v>0</v>
      </c>
      <c r="D127" s="58">
        <v>0</v>
      </c>
    </row>
    <row r="128" spans="1:4" ht="14.4" x14ac:dyDescent="0.3">
      <c r="A128" s="57">
        <v>1124</v>
      </c>
      <c r="B128" s="44" t="s">
        <v>534</v>
      </c>
      <c r="C128" s="58">
        <v>0</v>
      </c>
      <c r="D128" s="58">
        <v>0</v>
      </c>
    </row>
    <row r="129" spans="1:4" ht="14.4" x14ac:dyDescent="0.3">
      <c r="A129" s="57">
        <v>1124</v>
      </c>
      <c r="B129" s="44" t="s">
        <v>535</v>
      </c>
      <c r="C129" s="58">
        <v>0</v>
      </c>
      <c r="D129" s="58">
        <v>0</v>
      </c>
    </row>
    <row r="130" spans="1:4" ht="14.4" x14ac:dyDescent="0.3">
      <c r="A130" s="57">
        <v>1124</v>
      </c>
      <c r="B130" s="44" t="s">
        <v>536</v>
      </c>
      <c r="C130" s="58">
        <v>0</v>
      </c>
      <c r="D130" s="58">
        <v>0</v>
      </c>
    </row>
    <row r="131" spans="1:4" ht="14.4" x14ac:dyDescent="0.3">
      <c r="A131" s="57">
        <v>1122</v>
      </c>
      <c r="B131" s="44" t="s">
        <v>537</v>
      </c>
      <c r="C131" s="58">
        <v>0</v>
      </c>
      <c r="D131" s="58">
        <v>0</v>
      </c>
    </row>
    <row r="132" spans="1:4" ht="14.4" x14ac:dyDescent="0.3">
      <c r="A132" s="57">
        <v>1122</v>
      </c>
      <c r="B132" s="44" t="s">
        <v>538</v>
      </c>
      <c r="C132" s="58">
        <v>0</v>
      </c>
      <c r="D132" s="58">
        <v>0</v>
      </c>
    </row>
    <row r="133" spans="1:4" ht="14.4" x14ac:dyDescent="0.3">
      <c r="A133" s="57">
        <v>1122</v>
      </c>
      <c r="B133" s="44" t="s">
        <v>539</v>
      </c>
      <c r="C133" s="58">
        <v>0</v>
      </c>
      <c r="D133" s="58">
        <v>0</v>
      </c>
    </row>
    <row r="134" spans="1:4" ht="14.4" x14ac:dyDescent="0.3">
      <c r="A134" s="72">
        <v>5120</v>
      </c>
      <c r="B134" s="76" t="s">
        <v>351</v>
      </c>
      <c r="C134" s="74">
        <v>0</v>
      </c>
      <c r="D134" s="74">
        <v>0</v>
      </c>
    </row>
    <row r="135" spans="1:4" ht="14.4" x14ac:dyDescent="0.3">
      <c r="A135" s="57">
        <v>5120</v>
      </c>
      <c r="B135" s="44" t="s">
        <v>351</v>
      </c>
      <c r="C135" s="58">
        <v>0</v>
      </c>
      <c r="D135" s="58">
        <v>0</v>
      </c>
    </row>
    <row r="136" spans="1:4" ht="14.4" x14ac:dyDescent="0.3">
      <c r="A136" s="72">
        <v>4150</v>
      </c>
      <c r="B136" s="76" t="s">
        <v>137</v>
      </c>
      <c r="C136" s="74">
        <v>0</v>
      </c>
      <c r="D136" s="74">
        <v>0</v>
      </c>
    </row>
    <row r="137" spans="1:4" ht="14.4" x14ac:dyDescent="0.3">
      <c r="A137" s="57">
        <v>4151</v>
      </c>
      <c r="B137" s="44" t="s">
        <v>540</v>
      </c>
      <c r="C137" s="58">
        <v>0</v>
      </c>
      <c r="D137" s="58">
        <v>0</v>
      </c>
    </row>
    <row r="138" spans="1:4" ht="14.4" x14ac:dyDescent="0.3">
      <c r="A138" s="57"/>
      <c r="B138" s="78" t="s">
        <v>541</v>
      </c>
      <c r="C138" s="74">
        <f>C48+C49-C101</f>
        <v>9600370.1500000004</v>
      </c>
      <c r="D138" s="74">
        <f t="shared" ref="D138" si="1">D48+D49-D101</f>
        <v>8400282.3899999987</v>
      </c>
    </row>
    <row r="139" spans="1:4" ht="14.4" x14ac:dyDescent="0.3">
      <c r="A139" s="34"/>
      <c r="B139" s="34"/>
      <c r="C139" s="34"/>
      <c r="D139" s="34"/>
    </row>
    <row r="140" spans="1:4" ht="14.4" x14ac:dyDescent="0.3">
      <c r="A140" s="34"/>
      <c r="B140" s="34" t="s">
        <v>310</v>
      </c>
      <c r="C140" s="34"/>
      <c r="D140" s="34"/>
    </row>
  </sheetData>
  <mergeCells count="4">
    <mergeCell ref="A1:C1"/>
    <mergeCell ref="A2:C2"/>
    <mergeCell ref="A3:C3"/>
    <mergeCell ref="A4:C4"/>
  </mergeCells>
  <pageMargins left="0.70866141732283472" right="0.70866141732283472" top="0.74803149606299213" bottom="0.74803149606299213" header="0" footer="0"/>
  <pageSetup scale="70" orientation="landscape"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pageSetUpPr fitToPage="1"/>
  </sheetPr>
  <dimension ref="A1:C23"/>
  <sheetViews>
    <sheetView view="pageBreakPreview" zoomScale="60" zoomScaleNormal="100" workbookViewId="0">
      <selection activeCell="A4" sqref="A1:C4"/>
    </sheetView>
  </sheetViews>
  <sheetFormatPr baseColWidth="10" defaultColWidth="14.44140625" defaultRowHeight="15" customHeight="1" x14ac:dyDescent="0.3"/>
  <cols>
    <col min="1" max="1" width="4" style="29" customWidth="1"/>
    <col min="2" max="2" width="78.109375" style="29" customWidth="1"/>
    <col min="3" max="3" width="29.5546875" style="29" customWidth="1"/>
    <col min="4" max="26" width="11.44140625" style="29" customWidth="1"/>
    <col min="27" max="16384" width="14.44140625" style="29"/>
  </cols>
  <sheetData>
    <row r="1" spans="1:3" ht="11.25" customHeight="1" x14ac:dyDescent="0.3">
      <c r="A1" s="515" t="s">
        <v>29</v>
      </c>
      <c r="B1" s="516"/>
      <c r="C1" s="517"/>
    </row>
    <row r="2" spans="1:3" ht="11.25" customHeight="1" x14ac:dyDescent="0.3">
      <c r="A2" s="518" t="s">
        <v>581</v>
      </c>
      <c r="B2" s="501"/>
      <c r="C2" s="519"/>
    </row>
    <row r="3" spans="1:3" ht="11.25" customHeight="1" x14ac:dyDescent="0.3">
      <c r="A3" s="518" t="s">
        <v>2120</v>
      </c>
      <c r="B3" s="501"/>
      <c r="C3" s="519"/>
    </row>
    <row r="4" spans="1:3" ht="9.75" customHeight="1" x14ac:dyDescent="0.3">
      <c r="A4" s="520" t="s">
        <v>543</v>
      </c>
      <c r="B4" s="521"/>
      <c r="C4" s="522"/>
    </row>
    <row r="5" spans="1:3" ht="9.75" customHeight="1" x14ac:dyDescent="0.3">
      <c r="A5" s="523" t="s">
        <v>544</v>
      </c>
      <c r="B5" s="524"/>
      <c r="C5" s="132">
        <v>2025</v>
      </c>
    </row>
    <row r="6" spans="1:3" ht="14.4" x14ac:dyDescent="0.3">
      <c r="A6" s="102" t="s">
        <v>582</v>
      </c>
      <c r="B6" s="102"/>
      <c r="C6" s="103">
        <v>23745584.379999999</v>
      </c>
    </row>
    <row r="7" spans="1:3" ht="14.4" x14ac:dyDescent="0.3">
      <c r="A7" s="44"/>
      <c r="B7" s="84"/>
      <c r="C7" s="106"/>
    </row>
    <row r="8" spans="1:3" ht="14.4" x14ac:dyDescent="0.3">
      <c r="A8" s="86" t="s">
        <v>583</v>
      </c>
      <c r="B8" s="86"/>
      <c r="C8" s="88">
        <f>SUM(C9:C14)</f>
        <v>144699</v>
      </c>
    </row>
    <row r="9" spans="1:3" ht="14.4" x14ac:dyDescent="0.3">
      <c r="A9" s="107" t="s">
        <v>584</v>
      </c>
      <c r="B9" s="108" t="s">
        <v>173</v>
      </c>
      <c r="C9" s="109">
        <v>0</v>
      </c>
    </row>
    <row r="10" spans="1:3" ht="14.4" x14ac:dyDescent="0.3">
      <c r="A10" s="110" t="s">
        <v>585</v>
      </c>
      <c r="B10" s="111" t="s">
        <v>586</v>
      </c>
      <c r="C10" s="109">
        <v>0</v>
      </c>
    </row>
    <row r="11" spans="1:3" ht="14.4" x14ac:dyDescent="0.3">
      <c r="A11" s="110" t="s">
        <v>587</v>
      </c>
      <c r="B11" s="111" t="s">
        <v>182</v>
      </c>
      <c r="C11" s="109">
        <v>144699</v>
      </c>
    </row>
    <row r="12" spans="1:3" ht="14.4" x14ac:dyDescent="0.3">
      <c r="A12" s="110" t="s">
        <v>588</v>
      </c>
      <c r="B12" s="111" t="s">
        <v>183</v>
      </c>
      <c r="C12" s="109">
        <v>0</v>
      </c>
    </row>
    <row r="13" spans="1:3" ht="14.4" x14ac:dyDescent="0.3">
      <c r="A13" s="110" t="s">
        <v>589</v>
      </c>
      <c r="B13" s="111" t="s">
        <v>184</v>
      </c>
      <c r="C13" s="109">
        <v>0</v>
      </c>
    </row>
    <row r="14" spans="1:3" ht="14.4" x14ac:dyDescent="0.3">
      <c r="A14" s="112" t="s">
        <v>590</v>
      </c>
      <c r="B14" s="113" t="s">
        <v>591</v>
      </c>
      <c r="C14" s="109">
        <v>0</v>
      </c>
    </row>
    <row r="15" spans="1:3" ht="14.4" x14ac:dyDescent="0.3">
      <c r="A15" s="44"/>
      <c r="B15" s="114"/>
      <c r="C15" s="115"/>
    </row>
    <row r="16" spans="1:3" ht="14.4" x14ac:dyDescent="0.3">
      <c r="A16" s="86" t="s">
        <v>592</v>
      </c>
      <c r="B16" s="84"/>
      <c r="C16" s="88">
        <f>SUM(C17:C19)</f>
        <v>0</v>
      </c>
    </row>
    <row r="17" spans="1:3" ht="14.4" x14ac:dyDescent="0.3">
      <c r="A17" s="116">
        <v>3.1</v>
      </c>
      <c r="B17" s="111" t="s">
        <v>593</v>
      </c>
      <c r="C17" s="109">
        <v>0</v>
      </c>
    </row>
    <row r="18" spans="1:3" ht="14.4" x14ac:dyDescent="0.3">
      <c r="A18" s="117">
        <v>3.2</v>
      </c>
      <c r="B18" s="111" t="s">
        <v>594</v>
      </c>
      <c r="C18" s="109">
        <v>0</v>
      </c>
    </row>
    <row r="19" spans="1:3" ht="14.4" x14ac:dyDescent="0.3">
      <c r="A19" s="117">
        <v>3.3</v>
      </c>
      <c r="B19" s="113" t="s">
        <v>595</v>
      </c>
      <c r="C19" s="118">
        <v>0</v>
      </c>
    </row>
    <row r="20" spans="1:3" ht="14.4" x14ac:dyDescent="0.3">
      <c r="A20" s="44"/>
      <c r="B20" s="113"/>
      <c r="C20" s="119"/>
    </row>
    <row r="21" spans="1:3" ht="14.4" x14ac:dyDescent="0.3">
      <c r="A21" s="120" t="s">
        <v>596</v>
      </c>
      <c r="B21" s="120"/>
      <c r="C21" s="103">
        <f>C6+C8-C16</f>
        <v>23890283.379999999</v>
      </c>
    </row>
    <row r="22" spans="1:3" ht="14.4" x14ac:dyDescent="0.3">
      <c r="A22" s="44"/>
      <c r="B22" s="44"/>
      <c r="C22" s="44"/>
    </row>
    <row r="23" spans="1:3" ht="32.25" customHeight="1" x14ac:dyDescent="0.3">
      <c r="A23" s="44"/>
      <c r="B23" s="34" t="s">
        <v>310</v>
      </c>
      <c r="C23" s="44"/>
    </row>
  </sheetData>
  <mergeCells count="5">
    <mergeCell ref="A1:C1"/>
    <mergeCell ref="A2:C2"/>
    <mergeCell ref="A3:C3"/>
    <mergeCell ref="A4:C4"/>
    <mergeCell ref="A5:B5"/>
  </mergeCells>
  <pageMargins left="0.70866141732283472" right="0.70866141732283472" top="0.74803149606299213" bottom="0.74803149606299213" header="0" footer="0"/>
  <pageSetup orientation="landscape"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pageSetUpPr fitToPage="1"/>
  </sheetPr>
  <dimension ref="A1:D42"/>
  <sheetViews>
    <sheetView view="pageBreakPreview" zoomScale="60" zoomScaleNormal="100" workbookViewId="0">
      <selection activeCell="A5" sqref="A5:B5"/>
    </sheetView>
  </sheetViews>
  <sheetFormatPr baseColWidth="10" defaultColWidth="14.44140625" defaultRowHeight="15" customHeight="1" x14ac:dyDescent="0.3"/>
  <cols>
    <col min="1" max="1" width="3.88671875" style="29" customWidth="1"/>
    <col min="2" max="2" width="62.109375" style="29" customWidth="1"/>
    <col min="3" max="3" width="28.5546875" style="29" customWidth="1"/>
    <col min="4" max="25" width="11.44140625" style="29" customWidth="1"/>
    <col min="26" max="16384" width="14.44140625" style="29"/>
  </cols>
  <sheetData>
    <row r="1" spans="1:3" ht="11.25" customHeight="1" x14ac:dyDescent="0.3">
      <c r="A1" s="525" t="s">
        <v>29</v>
      </c>
      <c r="B1" s="516"/>
      <c r="C1" s="517"/>
    </row>
    <row r="2" spans="1:3" ht="11.25" customHeight="1" x14ac:dyDescent="0.3">
      <c r="A2" s="526" t="s">
        <v>542</v>
      </c>
      <c r="B2" s="501"/>
      <c r="C2" s="519"/>
    </row>
    <row r="3" spans="1:3" ht="11.25" customHeight="1" x14ac:dyDescent="0.3">
      <c r="A3" s="526" t="s">
        <v>2120</v>
      </c>
      <c r="B3" s="501"/>
      <c r="C3" s="519"/>
    </row>
    <row r="4" spans="1:3" ht="9.75" customHeight="1" x14ac:dyDescent="0.3">
      <c r="A4" s="520" t="s">
        <v>543</v>
      </c>
      <c r="B4" s="521"/>
      <c r="C4" s="522"/>
    </row>
    <row r="5" spans="1:3" ht="14.4" x14ac:dyDescent="0.3">
      <c r="A5" s="523" t="s">
        <v>544</v>
      </c>
      <c r="B5" s="524"/>
      <c r="C5" s="132">
        <v>2025</v>
      </c>
    </row>
    <row r="6" spans="1:3" ht="14.4" x14ac:dyDescent="0.3">
      <c r="A6" s="133" t="s">
        <v>545</v>
      </c>
      <c r="B6" s="102"/>
      <c r="C6" s="429">
        <v>19118285.370000001</v>
      </c>
    </row>
    <row r="7" spans="1:3" ht="14.4" x14ac:dyDescent="0.3">
      <c r="A7" s="83"/>
      <c r="B7" s="84"/>
      <c r="C7" s="85"/>
    </row>
    <row r="8" spans="1:3" ht="14.4" x14ac:dyDescent="0.3">
      <c r="A8" s="86" t="s">
        <v>546</v>
      </c>
      <c r="B8" s="87"/>
      <c r="C8" s="88">
        <f>SUM(C9:C29)</f>
        <v>1543088.89</v>
      </c>
    </row>
    <row r="9" spans="1:3" ht="14.4" x14ac:dyDescent="0.3">
      <c r="A9" s="89">
        <v>2.1</v>
      </c>
      <c r="B9" s="90" t="s">
        <v>206</v>
      </c>
      <c r="C9" s="91">
        <v>0</v>
      </c>
    </row>
    <row r="10" spans="1:3" ht="14.4" x14ac:dyDescent="0.3">
      <c r="A10" s="89">
        <v>2.2000000000000002</v>
      </c>
      <c r="B10" s="90" t="s">
        <v>203</v>
      </c>
      <c r="C10" s="91">
        <v>0</v>
      </c>
    </row>
    <row r="11" spans="1:3" ht="14.4" x14ac:dyDescent="0.3">
      <c r="A11" s="92">
        <v>2.2999999999999998</v>
      </c>
      <c r="B11" s="93" t="s">
        <v>379</v>
      </c>
      <c r="C11" s="91">
        <v>315989.71000000002</v>
      </c>
    </row>
    <row r="12" spans="1:3" ht="14.4" x14ac:dyDescent="0.3">
      <c r="A12" s="92">
        <v>2.4</v>
      </c>
      <c r="B12" s="93" t="s">
        <v>380</v>
      </c>
      <c r="C12" s="91">
        <v>0</v>
      </c>
    </row>
    <row r="13" spans="1:3" ht="14.4" x14ac:dyDescent="0.3">
      <c r="A13" s="92">
        <v>2.5</v>
      </c>
      <c r="B13" s="93" t="s">
        <v>381</v>
      </c>
      <c r="C13" s="91">
        <v>0</v>
      </c>
    </row>
    <row r="14" spans="1:3" ht="14.4" x14ac:dyDescent="0.3">
      <c r="A14" s="92">
        <v>2.6</v>
      </c>
      <c r="B14" s="93" t="s">
        <v>382</v>
      </c>
      <c r="C14" s="91">
        <v>1227099.18</v>
      </c>
    </row>
    <row r="15" spans="1:3" ht="14.4" x14ac:dyDescent="0.3">
      <c r="A15" s="92">
        <v>2.7</v>
      </c>
      <c r="B15" s="93" t="s">
        <v>384</v>
      </c>
      <c r="C15" s="91">
        <v>0</v>
      </c>
    </row>
    <row r="16" spans="1:3" ht="14.4" x14ac:dyDescent="0.3">
      <c r="A16" s="92">
        <v>2.8</v>
      </c>
      <c r="B16" s="93" t="s">
        <v>385</v>
      </c>
      <c r="C16" s="91">
        <v>0</v>
      </c>
    </row>
    <row r="17" spans="1:3" ht="14.4" x14ac:dyDescent="0.3">
      <c r="A17" s="92">
        <v>2.9</v>
      </c>
      <c r="B17" s="93" t="s">
        <v>387</v>
      </c>
      <c r="C17" s="91">
        <v>0</v>
      </c>
    </row>
    <row r="18" spans="1:3" ht="14.4" x14ac:dyDescent="0.3">
      <c r="A18" s="92" t="s">
        <v>547</v>
      </c>
      <c r="B18" s="93" t="s">
        <v>548</v>
      </c>
      <c r="C18" s="91">
        <v>0</v>
      </c>
    </row>
    <row r="19" spans="1:3" ht="14.4" x14ac:dyDescent="0.3">
      <c r="A19" s="92" t="s">
        <v>549</v>
      </c>
      <c r="B19" s="93" t="s">
        <v>393</v>
      </c>
      <c r="C19" s="91">
        <v>0</v>
      </c>
    </row>
    <row r="20" spans="1:3" ht="14.4" x14ac:dyDescent="0.3">
      <c r="A20" s="92" t="s">
        <v>550</v>
      </c>
      <c r="B20" s="93" t="s">
        <v>551</v>
      </c>
      <c r="C20" s="91">
        <v>0</v>
      </c>
    </row>
    <row r="21" spans="1:3" ht="14.4" x14ac:dyDescent="0.3">
      <c r="A21" s="92" t="s">
        <v>552</v>
      </c>
      <c r="B21" s="93" t="s">
        <v>553</v>
      </c>
      <c r="C21" s="91">
        <v>0</v>
      </c>
    </row>
    <row r="22" spans="1:3" ht="14.4" x14ac:dyDescent="0.3">
      <c r="A22" s="92" t="s">
        <v>554</v>
      </c>
      <c r="B22" s="93" t="s">
        <v>555</v>
      </c>
      <c r="C22" s="91">
        <v>0</v>
      </c>
    </row>
    <row r="23" spans="1:3" ht="14.4" x14ac:dyDescent="0.3">
      <c r="A23" s="92" t="s">
        <v>556</v>
      </c>
      <c r="B23" s="93" t="s">
        <v>557</v>
      </c>
      <c r="C23" s="91">
        <v>0</v>
      </c>
    </row>
    <row r="24" spans="1:3" ht="14.4" x14ac:dyDescent="0.3">
      <c r="A24" s="92" t="s">
        <v>558</v>
      </c>
      <c r="B24" s="93" t="s">
        <v>559</v>
      </c>
      <c r="C24" s="91">
        <v>0</v>
      </c>
    </row>
    <row r="25" spans="1:3" ht="14.4" x14ac:dyDescent="0.3">
      <c r="A25" s="92" t="s">
        <v>560</v>
      </c>
      <c r="B25" s="93" t="s">
        <v>561</v>
      </c>
      <c r="C25" s="91">
        <v>0</v>
      </c>
    </row>
    <row r="26" spans="1:3" ht="14.4" x14ac:dyDescent="0.3">
      <c r="A26" s="92" t="s">
        <v>562</v>
      </c>
      <c r="B26" s="93" t="s">
        <v>563</v>
      </c>
      <c r="C26" s="91">
        <v>0</v>
      </c>
    </row>
    <row r="27" spans="1:3" ht="14.4" x14ac:dyDescent="0.3">
      <c r="A27" s="92" t="s">
        <v>564</v>
      </c>
      <c r="B27" s="93" t="s">
        <v>565</v>
      </c>
      <c r="C27" s="91">
        <v>0</v>
      </c>
    </row>
    <row r="28" spans="1:3" ht="14.4" x14ac:dyDescent="0.3">
      <c r="A28" s="92" t="s">
        <v>566</v>
      </c>
      <c r="B28" s="93" t="s">
        <v>567</v>
      </c>
      <c r="C28" s="91">
        <v>0</v>
      </c>
    </row>
    <row r="29" spans="1:3" ht="14.4" x14ac:dyDescent="0.3">
      <c r="A29" s="92" t="s">
        <v>568</v>
      </c>
      <c r="B29" s="90" t="s">
        <v>569</v>
      </c>
      <c r="C29" s="91">
        <v>0</v>
      </c>
    </row>
    <row r="30" spans="1:3" ht="14.4" x14ac:dyDescent="0.3">
      <c r="A30" s="83"/>
      <c r="B30" s="94"/>
      <c r="C30" s="95"/>
    </row>
    <row r="31" spans="1:3" ht="14.4" x14ac:dyDescent="0.3">
      <c r="A31" s="96" t="s">
        <v>570</v>
      </c>
      <c r="B31" s="97"/>
      <c r="C31" s="98">
        <f>+C32</f>
        <v>319211.77</v>
      </c>
    </row>
    <row r="32" spans="1:3" ht="14.4" x14ac:dyDescent="0.3">
      <c r="A32" s="92" t="s">
        <v>571</v>
      </c>
      <c r="B32" s="93" t="s">
        <v>280</v>
      </c>
      <c r="C32" s="91">
        <v>319211.77</v>
      </c>
    </row>
    <row r="33" spans="1:4" ht="14.4" x14ac:dyDescent="0.3">
      <c r="A33" s="92" t="s">
        <v>572</v>
      </c>
      <c r="B33" s="93" t="s">
        <v>289</v>
      </c>
      <c r="C33" s="91">
        <v>0</v>
      </c>
    </row>
    <row r="34" spans="1:4" ht="14.4" x14ac:dyDescent="0.3">
      <c r="A34" s="92" t="s">
        <v>573</v>
      </c>
      <c r="B34" s="93" t="s">
        <v>292</v>
      </c>
      <c r="C34" s="91">
        <v>0</v>
      </c>
    </row>
    <row r="35" spans="1:4" ht="14.4" x14ac:dyDescent="0.3">
      <c r="A35" s="92" t="s">
        <v>574</v>
      </c>
      <c r="B35" s="93" t="s">
        <v>298</v>
      </c>
      <c r="C35" s="91">
        <v>0</v>
      </c>
    </row>
    <row r="36" spans="1:4" ht="14.4" x14ac:dyDescent="0.3">
      <c r="A36" s="92" t="s">
        <v>575</v>
      </c>
      <c r="B36" s="93" t="s">
        <v>308</v>
      </c>
      <c r="C36" s="91">
        <v>0</v>
      </c>
    </row>
    <row r="37" spans="1:4" ht="14.4" x14ac:dyDescent="0.3">
      <c r="A37" s="92" t="s">
        <v>576</v>
      </c>
      <c r="B37" s="93" t="s">
        <v>577</v>
      </c>
      <c r="C37" s="91">
        <v>0</v>
      </c>
    </row>
    <row r="38" spans="1:4" ht="14.4" x14ac:dyDescent="0.3">
      <c r="A38" s="92" t="s">
        <v>578</v>
      </c>
      <c r="B38" s="90" t="s">
        <v>579</v>
      </c>
      <c r="C38" s="135">
        <v>0</v>
      </c>
    </row>
    <row r="39" spans="1:4" ht="14.4" x14ac:dyDescent="0.3">
      <c r="A39" s="83"/>
      <c r="B39" s="99"/>
      <c r="C39" s="100"/>
    </row>
    <row r="40" spans="1:4" ht="14.4" x14ac:dyDescent="0.3">
      <c r="A40" s="101" t="s">
        <v>580</v>
      </c>
      <c r="B40" s="102"/>
      <c r="C40" s="103">
        <f>C6-C8+C31</f>
        <v>17894408.25</v>
      </c>
      <c r="D40" s="104"/>
    </row>
    <row r="41" spans="1:4" ht="14.4" x14ac:dyDescent="0.3">
      <c r="A41" s="44"/>
      <c r="B41" s="44"/>
      <c r="C41" s="44"/>
    </row>
    <row r="42" spans="1:4" ht="14.4" x14ac:dyDescent="0.3">
      <c r="A42" s="44"/>
      <c r="B42" s="34" t="s">
        <v>310</v>
      </c>
      <c r="C42" s="44"/>
    </row>
  </sheetData>
  <mergeCells count="5">
    <mergeCell ref="A1:C1"/>
    <mergeCell ref="A2:C2"/>
    <mergeCell ref="A3:C3"/>
    <mergeCell ref="A4:C4"/>
    <mergeCell ref="A5:B5"/>
  </mergeCells>
  <printOptions horizontalCentered="1" verticalCentered="1"/>
  <pageMargins left="0.70866141732283472" right="0.70866141732283472" top="0.74803149606299213" bottom="0.74803149606299213" header="0" footer="0"/>
  <pageSetup scale="67" orientation="landscape"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pageSetUpPr fitToPage="1"/>
  </sheetPr>
  <dimension ref="A1:J59"/>
  <sheetViews>
    <sheetView view="pageBreakPreview" zoomScale="60" zoomScaleNormal="100" workbookViewId="0">
      <selection activeCell="F10" sqref="F10"/>
    </sheetView>
  </sheetViews>
  <sheetFormatPr baseColWidth="10" defaultColWidth="14.44140625" defaultRowHeight="15" customHeight="1" x14ac:dyDescent="0.2"/>
  <cols>
    <col min="1" max="1" width="12.88671875" style="44" customWidth="1"/>
    <col min="2" max="2" width="72.109375" style="44" customWidth="1"/>
    <col min="3" max="3" width="15.88671875" style="44" customWidth="1"/>
    <col min="4" max="4" width="10.88671875" style="44" bestFit="1" customWidth="1"/>
    <col min="5" max="5" width="15.88671875" style="44" customWidth="1"/>
    <col min="6" max="6" width="8.5546875" style="44" customWidth="1"/>
    <col min="7" max="7" width="15.88671875" style="44" customWidth="1"/>
    <col min="8" max="8" width="4.6640625" style="44" customWidth="1"/>
    <col min="9" max="9" width="11.5546875" style="44" customWidth="1"/>
    <col min="10" max="10" width="13.109375" style="44" customWidth="1"/>
    <col min="11" max="26" width="9.109375" style="44" customWidth="1"/>
    <col min="27" max="16384" width="14.44140625" style="44"/>
  </cols>
  <sheetData>
    <row r="1" spans="1:10" ht="11.25" customHeight="1" x14ac:dyDescent="0.2">
      <c r="A1" s="488" t="s">
        <v>29</v>
      </c>
      <c r="B1" s="489"/>
      <c r="C1" s="489"/>
      <c r="D1" s="489"/>
      <c r="E1" s="489"/>
      <c r="F1" s="489"/>
      <c r="G1" s="70" t="s">
        <v>99</v>
      </c>
      <c r="H1" s="71">
        <v>2025</v>
      </c>
      <c r="I1" s="34"/>
      <c r="J1" s="34"/>
    </row>
    <row r="2" spans="1:10" ht="11.25" customHeight="1" x14ac:dyDescent="0.2">
      <c r="A2" s="488" t="s">
        <v>597</v>
      </c>
      <c r="B2" s="489"/>
      <c r="C2" s="489"/>
      <c r="D2" s="489"/>
      <c r="E2" s="489"/>
      <c r="F2" s="489"/>
      <c r="G2" s="70" t="s">
        <v>101</v>
      </c>
      <c r="H2" s="71" t="s">
        <v>648</v>
      </c>
      <c r="I2" s="34"/>
      <c r="J2" s="34"/>
    </row>
    <row r="3" spans="1:10" ht="11.25" customHeight="1" x14ac:dyDescent="0.2">
      <c r="A3" s="488" t="s">
        <v>2120</v>
      </c>
      <c r="B3" s="489"/>
      <c r="C3" s="489"/>
      <c r="D3" s="489"/>
      <c r="E3" s="489"/>
      <c r="F3" s="489"/>
      <c r="G3" s="70" t="s">
        <v>102</v>
      </c>
      <c r="H3" s="71" t="s">
        <v>651</v>
      </c>
      <c r="I3" s="34"/>
      <c r="J3" s="34"/>
    </row>
    <row r="4" spans="1:10" ht="11.25" customHeight="1" x14ac:dyDescent="0.2">
      <c r="A4" s="488" t="s">
        <v>103</v>
      </c>
      <c r="B4" s="489"/>
      <c r="C4" s="489"/>
      <c r="D4" s="489"/>
      <c r="E4" s="489"/>
      <c r="F4" s="489"/>
      <c r="G4" s="70"/>
      <c r="H4" s="71"/>
      <c r="I4" s="34"/>
      <c r="J4" s="34"/>
    </row>
    <row r="5" spans="1:10" ht="9.75" customHeight="1" x14ac:dyDescent="0.2">
      <c r="A5" s="31" t="s">
        <v>104</v>
      </c>
      <c r="B5" s="32"/>
      <c r="C5" s="32"/>
      <c r="D5" s="32"/>
      <c r="E5" s="32"/>
      <c r="F5" s="32"/>
      <c r="G5" s="32"/>
      <c r="H5" s="32"/>
      <c r="I5" s="34"/>
      <c r="J5" s="34"/>
    </row>
    <row r="6" spans="1:10" ht="9.75" customHeight="1" x14ac:dyDescent="0.2">
      <c r="A6" s="34"/>
      <c r="B6" s="34"/>
      <c r="C6" s="34"/>
      <c r="D6" s="34"/>
      <c r="E6" s="34"/>
      <c r="F6" s="34"/>
      <c r="G6" s="34"/>
      <c r="H6" s="34"/>
      <c r="I6" s="34"/>
      <c r="J6" s="34"/>
    </row>
    <row r="7" spans="1:10" ht="9.75" customHeight="1" x14ac:dyDescent="0.2">
      <c r="A7" s="34"/>
      <c r="B7" s="34"/>
      <c r="C7" s="34"/>
      <c r="D7" s="34"/>
      <c r="E7" s="34"/>
      <c r="F7" s="34"/>
      <c r="G7" s="34"/>
      <c r="H7" s="34"/>
      <c r="I7" s="34"/>
      <c r="J7" s="34"/>
    </row>
    <row r="8" spans="1:10" ht="42.75" customHeight="1" x14ac:dyDescent="0.2">
      <c r="A8" s="122" t="s">
        <v>106</v>
      </c>
      <c r="B8" s="122" t="s">
        <v>544</v>
      </c>
      <c r="C8" s="123" t="s">
        <v>598</v>
      </c>
      <c r="D8" s="123" t="s">
        <v>599</v>
      </c>
      <c r="E8" s="123" t="s">
        <v>600</v>
      </c>
      <c r="F8" s="123" t="s">
        <v>601</v>
      </c>
      <c r="G8" s="123" t="s">
        <v>602</v>
      </c>
      <c r="H8" s="123" t="s">
        <v>603</v>
      </c>
      <c r="I8" s="123" t="s">
        <v>604</v>
      </c>
      <c r="J8" s="123" t="s">
        <v>605</v>
      </c>
    </row>
    <row r="9" spans="1:10" ht="9.75" customHeight="1" x14ac:dyDescent="0.2">
      <c r="A9" s="72">
        <v>7000</v>
      </c>
      <c r="B9" s="73" t="s">
        <v>606</v>
      </c>
      <c r="C9" s="75"/>
      <c r="D9" s="75"/>
      <c r="E9" s="75"/>
      <c r="F9" s="75"/>
      <c r="G9" s="75"/>
      <c r="H9" s="75"/>
      <c r="I9" s="75"/>
      <c r="J9" s="75"/>
    </row>
    <row r="10" spans="1:10" ht="9.75" customHeight="1" x14ac:dyDescent="0.2">
      <c r="A10" s="34">
        <v>7110</v>
      </c>
      <c r="B10" s="77" t="s">
        <v>602</v>
      </c>
      <c r="C10" s="58">
        <v>0</v>
      </c>
      <c r="D10" s="58">
        <v>0</v>
      </c>
      <c r="E10" s="58">
        <v>0</v>
      </c>
      <c r="F10" s="58">
        <v>0</v>
      </c>
      <c r="G10" s="34"/>
      <c r="H10" s="34"/>
      <c r="I10" s="34"/>
      <c r="J10" s="34"/>
    </row>
    <row r="11" spans="1:10" ht="9.75" customHeight="1" x14ac:dyDescent="0.2">
      <c r="A11" s="34">
        <v>7120</v>
      </c>
      <c r="B11" s="77" t="s">
        <v>607</v>
      </c>
      <c r="C11" s="58">
        <v>0</v>
      </c>
      <c r="D11" s="58">
        <v>0</v>
      </c>
      <c r="E11" s="58">
        <v>0</v>
      </c>
      <c r="F11" s="58">
        <v>0</v>
      </c>
      <c r="G11" s="34"/>
      <c r="H11" s="34"/>
      <c r="I11" s="34"/>
      <c r="J11" s="34"/>
    </row>
    <row r="12" spans="1:10" ht="9.75" customHeight="1" x14ac:dyDescent="0.2">
      <c r="A12" s="34">
        <v>7130</v>
      </c>
      <c r="B12" s="77" t="s">
        <v>608</v>
      </c>
      <c r="C12" s="58">
        <v>0</v>
      </c>
      <c r="D12" s="58">
        <v>0</v>
      </c>
      <c r="E12" s="58">
        <v>0</v>
      </c>
      <c r="F12" s="58">
        <v>0</v>
      </c>
      <c r="G12" s="34"/>
      <c r="H12" s="34"/>
      <c r="I12" s="34"/>
      <c r="J12" s="34"/>
    </row>
    <row r="13" spans="1:10" ht="9.75" customHeight="1" x14ac:dyDescent="0.2">
      <c r="A13" s="34">
        <v>7140</v>
      </c>
      <c r="B13" s="77" t="s">
        <v>609</v>
      </c>
      <c r="C13" s="58">
        <v>0</v>
      </c>
      <c r="D13" s="58">
        <v>0</v>
      </c>
      <c r="E13" s="58">
        <v>0</v>
      </c>
      <c r="F13" s="58">
        <v>0</v>
      </c>
      <c r="G13" s="34"/>
      <c r="H13" s="34"/>
      <c r="I13" s="34"/>
      <c r="J13" s="34"/>
    </row>
    <row r="14" spans="1:10" ht="9.75" customHeight="1" x14ac:dyDescent="0.2">
      <c r="A14" s="34">
        <v>7150</v>
      </c>
      <c r="B14" s="77" t="s">
        <v>610</v>
      </c>
      <c r="C14" s="58">
        <v>0</v>
      </c>
      <c r="D14" s="58">
        <v>0</v>
      </c>
      <c r="E14" s="58">
        <v>0</v>
      </c>
      <c r="F14" s="58">
        <v>0</v>
      </c>
      <c r="G14" s="34"/>
      <c r="H14" s="34"/>
      <c r="I14" s="34"/>
      <c r="J14" s="34"/>
    </row>
    <row r="15" spans="1:10" ht="9.75" customHeight="1" x14ac:dyDescent="0.2">
      <c r="A15" s="34">
        <v>7160</v>
      </c>
      <c r="B15" s="77" t="s">
        <v>611</v>
      </c>
      <c r="C15" s="58">
        <v>0</v>
      </c>
      <c r="D15" s="58">
        <v>0</v>
      </c>
      <c r="E15" s="58">
        <v>0</v>
      </c>
      <c r="F15" s="58">
        <v>0</v>
      </c>
      <c r="G15" s="34"/>
      <c r="H15" s="34"/>
      <c r="I15" s="34"/>
      <c r="J15" s="34"/>
    </row>
    <row r="16" spans="1:10" ht="9.75" customHeight="1" x14ac:dyDescent="0.2">
      <c r="A16" s="34">
        <v>7210</v>
      </c>
      <c r="B16" s="77" t="s">
        <v>612</v>
      </c>
      <c r="C16" s="58">
        <v>0</v>
      </c>
      <c r="D16" s="58">
        <v>0</v>
      </c>
      <c r="E16" s="58">
        <v>0</v>
      </c>
      <c r="F16" s="58">
        <v>0</v>
      </c>
      <c r="G16" s="34"/>
      <c r="H16" s="34"/>
      <c r="I16" s="34"/>
      <c r="J16" s="34"/>
    </row>
    <row r="17" spans="1:10" ht="9.75" customHeight="1" x14ac:dyDescent="0.2">
      <c r="A17" s="34">
        <v>7220</v>
      </c>
      <c r="B17" s="77" t="s">
        <v>613</v>
      </c>
      <c r="C17" s="58">
        <v>0</v>
      </c>
      <c r="D17" s="58">
        <v>0</v>
      </c>
      <c r="E17" s="58">
        <v>0</v>
      </c>
      <c r="F17" s="58">
        <v>0</v>
      </c>
      <c r="G17" s="34"/>
      <c r="H17" s="34"/>
      <c r="I17" s="34"/>
      <c r="J17" s="34"/>
    </row>
    <row r="18" spans="1:10" ht="9.75" customHeight="1" x14ac:dyDescent="0.2">
      <c r="A18" s="34">
        <v>7230</v>
      </c>
      <c r="B18" s="77" t="s">
        <v>614</v>
      </c>
      <c r="C18" s="58">
        <v>0</v>
      </c>
      <c r="D18" s="58">
        <v>0</v>
      </c>
      <c r="E18" s="58">
        <v>0</v>
      </c>
      <c r="F18" s="58">
        <v>0</v>
      </c>
      <c r="G18" s="34"/>
      <c r="H18" s="34"/>
      <c r="I18" s="34"/>
      <c r="J18" s="34"/>
    </row>
    <row r="19" spans="1:10" ht="9.75" customHeight="1" x14ac:dyDescent="0.2">
      <c r="A19" s="34">
        <v>7240</v>
      </c>
      <c r="B19" s="77" t="s">
        <v>615</v>
      </c>
      <c r="C19" s="58">
        <v>0</v>
      </c>
      <c r="D19" s="58">
        <v>0</v>
      </c>
      <c r="E19" s="58">
        <v>0</v>
      </c>
      <c r="F19" s="58">
        <v>0</v>
      </c>
      <c r="G19" s="34"/>
      <c r="H19" s="34"/>
      <c r="I19" s="34"/>
      <c r="J19" s="34"/>
    </row>
    <row r="20" spans="1:10" ht="9.75" customHeight="1" x14ac:dyDescent="0.2">
      <c r="A20" s="34">
        <v>7250</v>
      </c>
      <c r="B20" s="77" t="s">
        <v>616</v>
      </c>
      <c r="C20" s="58">
        <v>0</v>
      </c>
      <c r="D20" s="58">
        <v>0</v>
      </c>
      <c r="E20" s="58">
        <v>0</v>
      </c>
      <c r="F20" s="58">
        <v>0</v>
      </c>
      <c r="G20" s="34"/>
      <c r="H20" s="34"/>
      <c r="I20" s="34"/>
      <c r="J20" s="34"/>
    </row>
    <row r="21" spans="1:10" ht="9.75" customHeight="1" x14ac:dyDescent="0.2">
      <c r="A21" s="34">
        <v>7260</v>
      </c>
      <c r="B21" s="77" t="s">
        <v>617</v>
      </c>
      <c r="C21" s="58">
        <v>0</v>
      </c>
      <c r="D21" s="58">
        <v>0</v>
      </c>
      <c r="E21" s="58">
        <v>0</v>
      </c>
      <c r="F21" s="58">
        <v>0</v>
      </c>
      <c r="G21" s="34"/>
      <c r="H21" s="34"/>
      <c r="I21" s="34"/>
      <c r="J21" s="34"/>
    </row>
    <row r="22" spans="1:10" ht="9.75" customHeight="1" x14ac:dyDescent="0.2">
      <c r="A22" s="34">
        <v>7310</v>
      </c>
      <c r="B22" s="77" t="s">
        <v>618</v>
      </c>
      <c r="C22" s="58">
        <v>0</v>
      </c>
      <c r="D22" s="58">
        <v>0</v>
      </c>
      <c r="E22" s="58">
        <v>0</v>
      </c>
      <c r="F22" s="58">
        <v>0</v>
      </c>
      <c r="G22" s="34"/>
      <c r="H22" s="34"/>
      <c r="I22" s="34"/>
      <c r="J22" s="34"/>
    </row>
    <row r="23" spans="1:10" ht="9.75" customHeight="1" x14ac:dyDescent="0.2">
      <c r="A23" s="34">
        <v>7320</v>
      </c>
      <c r="B23" s="77" t="s">
        <v>619</v>
      </c>
      <c r="C23" s="58">
        <v>0</v>
      </c>
      <c r="D23" s="58">
        <v>0</v>
      </c>
      <c r="E23" s="58">
        <v>0</v>
      </c>
      <c r="F23" s="58">
        <v>0</v>
      </c>
      <c r="G23" s="34"/>
      <c r="H23" s="34"/>
      <c r="I23" s="34"/>
      <c r="J23" s="34"/>
    </row>
    <row r="24" spans="1:10" ht="9.75" customHeight="1" x14ac:dyDescent="0.2">
      <c r="A24" s="34">
        <v>7330</v>
      </c>
      <c r="B24" s="77" t="s">
        <v>620</v>
      </c>
      <c r="C24" s="58">
        <v>0</v>
      </c>
      <c r="D24" s="58">
        <v>0</v>
      </c>
      <c r="E24" s="58">
        <v>0</v>
      </c>
      <c r="F24" s="58">
        <v>0</v>
      </c>
      <c r="G24" s="34"/>
      <c r="H24" s="34"/>
      <c r="I24" s="34"/>
      <c r="J24" s="34"/>
    </row>
    <row r="25" spans="1:10" ht="9.75" customHeight="1" x14ac:dyDescent="0.2">
      <c r="A25" s="34">
        <v>7340</v>
      </c>
      <c r="B25" s="77" t="s">
        <v>621</v>
      </c>
      <c r="C25" s="58">
        <v>0</v>
      </c>
      <c r="D25" s="58">
        <v>0</v>
      </c>
      <c r="E25" s="58">
        <v>0</v>
      </c>
      <c r="F25" s="58">
        <v>0</v>
      </c>
      <c r="G25" s="34"/>
      <c r="H25" s="34"/>
      <c r="I25" s="34"/>
      <c r="J25" s="34"/>
    </row>
    <row r="26" spans="1:10" ht="9.75" customHeight="1" x14ac:dyDescent="0.2">
      <c r="A26" s="34">
        <v>7350</v>
      </c>
      <c r="B26" s="77" t="s">
        <v>622</v>
      </c>
      <c r="C26" s="58">
        <v>0</v>
      </c>
      <c r="D26" s="58">
        <v>0</v>
      </c>
      <c r="E26" s="58">
        <v>0</v>
      </c>
      <c r="F26" s="58">
        <v>0</v>
      </c>
      <c r="G26" s="34"/>
      <c r="H26" s="34"/>
      <c r="I26" s="34"/>
      <c r="J26" s="34"/>
    </row>
    <row r="27" spans="1:10" ht="9.75" customHeight="1" x14ac:dyDescent="0.2">
      <c r="A27" s="34">
        <v>7360</v>
      </c>
      <c r="B27" s="77" t="s">
        <v>623</v>
      </c>
      <c r="C27" s="58">
        <v>0</v>
      </c>
      <c r="D27" s="58">
        <v>0</v>
      </c>
      <c r="E27" s="58">
        <v>0</v>
      </c>
      <c r="F27" s="58">
        <v>0</v>
      </c>
      <c r="G27" s="34"/>
      <c r="H27" s="34"/>
      <c r="I27" s="34"/>
      <c r="J27" s="34"/>
    </row>
    <row r="28" spans="1:10" ht="9.75" customHeight="1" x14ac:dyDescent="0.2">
      <c r="A28" s="34">
        <v>7410</v>
      </c>
      <c r="B28" s="77" t="s">
        <v>624</v>
      </c>
      <c r="C28" s="58">
        <v>0</v>
      </c>
      <c r="D28" s="58">
        <v>0</v>
      </c>
      <c r="E28" s="58">
        <v>0</v>
      </c>
      <c r="F28" s="58">
        <v>0</v>
      </c>
      <c r="G28" s="34"/>
      <c r="H28" s="34"/>
      <c r="I28" s="34"/>
      <c r="J28" s="34"/>
    </row>
    <row r="29" spans="1:10" ht="9.75" customHeight="1" x14ac:dyDescent="0.2">
      <c r="A29" s="34">
        <v>7420</v>
      </c>
      <c r="B29" s="77" t="s">
        <v>625</v>
      </c>
      <c r="C29" s="58">
        <v>0</v>
      </c>
      <c r="D29" s="58">
        <v>0</v>
      </c>
      <c r="E29" s="58">
        <v>0</v>
      </c>
      <c r="F29" s="58">
        <v>0</v>
      </c>
      <c r="G29" s="34"/>
      <c r="H29" s="34"/>
      <c r="I29" s="34"/>
      <c r="J29" s="34"/>
    </row>
    <row r="30" spans="1:10" ht="9.75" customHeight="1" x14ac:dyDescent="0.2">
      <c r="A30" s="34">
        <v>7510</v>
      </c>
      <c r="B30" s="77" t="s">
        <v>626</v>
      </c>
      <c r="C30" s="58">
        <v>0</v>
      </c>
      <c r="D30" s="58">
        <v>0</v>
      </c>
      <c r="E30" s="58">
        <v>0</v>
      </c>
      <c r="F30" s="58">
        <v>0</v>
      </c>
      <c r="G30" s="34"/>
      <c r="H30" s="34"/>
      <c r="I30" s="34"/>
      <c r="J30" s="34"/>
    </row>
    <row r="31" spans="1:10" ht="9.75" customHeight="1" x14ac:dyDescent="0.2">
      <c r="A31" s="34">
        <v>7520</v>
      </c>
      <c r="B31" s="77" t="s">
        <v>627</v>
      </c>
      <c r="C31" s="58">
        <v>0</v>
      </c>
      <c r="D31" s="58">
        <v>0</v>
      </c>
      <c r="E31" s="58">
        <v>0</v>
      </c>
      <c r="F31" s="58">
        <v>0</v>
      </c>
      <c r="G31" s="34"/>
      <c r="H31" s="34"/>
      <c r="I31" s="34"/>
      <c r="J31" s="34"/>
    </row>
    <row r="32" spans="1:10" ht="9.75" customHeight="1" x14ac:dyDescent="0.2">
      <c r="A32" s="34">
        <v>7610</v>
      </c>
      <c r="B32" s="77" t="s">
        <v>628</v>
      </c>
      <c r="C32" s="58">
        <v>0</v>
      </c>
      <c r="D32" s="58">
        <v>0</v>
      </c>
      <c r="E32" s="58">
        <v>0</v>
      </c>
      <c r="F32" s="58">
        <v>0</v>
      </c>
      <c r="G32" s="34"/>
      <c r="H32" s="34"/>
      <c r="I32" s="34"/>
      <c r="J32" s="34"/>
    </row>
    <row r="33" spans="1:10" ht="9.75" customHeight="1" x14ac:dyDescent="0.2">
      <c r="A33" s="34">
        <v>7620</v>
      </c>
      <c r="B33" s="77" t="s">
        <v>629</v>
      </c>
      <c r="C33" s="58">
        <v>0</v>
      </c>
      <c r="D33" s="58">
        <v>0</v>
      </c>
      <c r="E33" s="58">
        <v>0</v>
      </c>
      <c r="F33" s="58">
        <v>0</v>
      </c>
      <c r="G33" s="34"/>
      <c r="H33" s="34"/>
      <c r="I33" s="34"/>
      <c r="J33" s="34"/>
    </row>
    <row r="34" spans="1:10" ht="9.75" customHeight="1" x14ac:dyDescent="0.2">
      <c r="A34" s="34">
        <v>7630</v>
      </c>
      <c r="B34" s="77" t="s">
        <v>630</v>
      </c>
      <c r="C34" s="58">
        <v>0</v>
      </c>
      <c r="D34" s="58">
        <v>0</v>
      </c>
      <c r="E34" s="58">
        <v>0</v>
      </c>
      <c r="F34" s="58">
        <v>0</v>
      </c>
      <c r="G34" s="34"/>
      <c r="H34" s="34"/>
      <c r="I34" s="34"/>
      <c r="J34" s="34"/>
    </row>
    <row r="35" spans="1:10" ht="9.75" customHeight="1" x14ac:dyDescent="0.2">
      <c r="A35" s="34">
        <v>7640</v>
      </c>
      <c r="B35" s="77" t="s">
        <v>631</v>
      </c>
      <c r="C35" s="58">
        <v>0</v>
      </c>
      <c r="D35" s="58">
        <v>0</v>
      </c>
      <c r="E35" s="58">
        <v>0</v>
      </c>
      <c r="F35" s="58">
        <v>0</v>
      </c>
      <c r="G35" s="34"/>
      <c r="H35" s="34"/>
      <c r="I35" s="34"/>
      <c r="J35" s="34"/>
    </row>
    <row r="36" spans="1:10" ht="9.75" customHeight="1" x14ac:dyDescent="0.2">
      <c r="A36" s="34"/>
      <c r="B36" s="34"/>
      <c r="C36" s="58"/>
      <c r="D36" s="58"/>
      <c r="E36" s="58"/>
      <c r="F36" s="58"/>
      <c r="G36" s="34"/>
      <c r="H36" s="34"/>
      <c r="I36" s="34"/>
      <c r="J36" s="34"/>
    </row>
    <row r="37" spans="1:10" ht="9.75" customHeight="1" x14ac:dyDescent="0.2">
      <c r="A37" s="72">
        <v>8000</v>
      </c>
      <c r="B37" s="73" t="s">
        <v>632</v>
      </c>
      <c r="C37" s="75"/>
      <c r="D37" s="75"/>
      <c r="E37" s="75"/>
      <c r="F37" s="75"/>
      <c r="G37" s="75"/>
      <c r="H37" s="75"/>
      <c r="I37" s="75"/>
      <c r="J37" s="75"/>
    </row>
    <row r="38" spans="1:10" ht="9.75" customHeight="1" thickBot="1" x14ac:dyDescent="0.25">
      <c r="A38" s="34"/>
      <c r="B38" s="34"/>
      <c r="C38" s="34"/>
      <c r="D38" s="34"/>
      <c r="E38" s="34"/>
      <c r="F38" s="34"/>
      <c r="G38" s="34"/>
      <c r="H38" s="34"/>
      <c r="I38" s="34"/>
      <c r="J38" s="34"/>
    </row>
    <row r="39" spans="1:10" ht="9.75" customHeight="1" x14ac:dyDescent="0.2">
      <c r="A39" s="34"/>
      <c r="B39" s="490" t="s">
        <v>633</v>
      </c>
      <c r="C39" s="491"/>
      <c r="D39" s="34"/>
      <c r="E39" s="34"/>
      <c r="F39" s="34"/>
      <c r="G39" s="34"/>
      <c r="H39" s="34"/>
      <c r="I39" s="34"/>
      <c r="J39" s="34"/>
    </row>
    <row r="40" spans="1:10" ht="9.75" customHeight="1" x14ac:dyDescent="0.2">
      <c r="A40" s="34"/>
      <c r="B40" s="124" t="s">
        <v>544</v>
      </c>
      <c r="C40" s="125">
        <v>2025</v>
      </c>
      <c r="D40" s="34"/>
      <c r="E40" s="34"/>
      <c r="F40" s="34"/>
      <c r="G40" s="34"/>
      <c r="H40" s="34"/>
      <c r="I40" s="34"/>
      <c r="J40" s="34"/>
    </row>
    <row r="41" spans="1:10" ht="15" customHeight="1" x14ac:dyDescent="0.2">
      <c r="A41" s="34">
        <v>8110</v>
      </c>
      <c r="B41" s="126" t="s">
        <v>634</v>
      </c>
      <c r="C41" s="127">
        <v>25928437</v>
      </c>
      <c r="D41" s="34"/>
      <c r="E41" s="34"/>
      <c r="F41" s="34"/>
      <c r="G41" s="34"/>
      <c r="H41" s="34"/>
      <c r="I41" s="34"/>
      <c r="J41" s="34"/>
    </row>
    <row r="42" spans="1:10" ht="15" customHeight="1" x14ac:dyDescent="0.2">
      <c r="A42" s="34">
        <v>8120</v>
      </c>
      <c r="B42" s="126" t="s">
        <v>635</v>
      </c>
      <c r="C42" s="127">
        <v>23745584.379999999</v>
      </c>
      <c r="D42" s="34"/>
      <c r="E42" s="34"/>
      <c r="F42" s="34"/>
      <c r="G42" s="34"/>
      <c r="H42" s="34"/>
      <c r="I42" s="34"/>
      <c r="J42" s="34"/>
    </row>
    <row r="43" spans="1:10" ht="15" customHeight="1" x14ac:dyDescent="0.2">
      <c r="A43" s="34">
        <v>8130</v>
      </c>
      <c r="B43" s="126" t="s">
        <v>636</v>
      </c>
      <c r="C43" s="127">
        <v>0</v>
      </c>
      <c r="D43" s="34"/>
      <c r="E43" s="34"/>
      <c r="F43" s="34"/>
      <c r="G43" s="34"/>
      <c r="H43" s="34"/>
      <c r="I43" s="34"/>
      <c r="J43" s="34"/>
    </row>
    <row r="44" spans="1:10" ht="15" customHeight="1" x14ac:dyDescent="0.2">
      <c r="A44" s="34">
        <v>8140</v>
      </c>
      <c r="B44" s="126" t="s">
        <v>637</v>
      </c>
      <c r="C44" s="127">
        <v>23745584.379999999</v>
      </c>
      <c r="D44" s="34"/>
      <c r="E44" s="34"/>
      <c r="F44" s="34"/>
      <c r="G44" s="34"/>
      <c r="H44" s="34"/>
      <c r="I44" s="34"/>
      <c r="J44" s="34"/>
    </row>
    <row r="45" spans="1:10" ht="15" customHeight="1" thickBot="1" x14ac:dyDescent="0.25">
      <c r="A45" s="34">
        <v>8150</v>
      </c>
      <c r="B45" s="128" t="s">
        <v>638</v>
      </c>
      <c r="C45" s="430">
        <v>23745584.379999999</v>
      </c>
      <c r="D45" s="34"/>
      <c r="E45" s="34"/>
      <c r="F45" s="34"/>
      <c r="G45" s="34"/>
      <c r="H45" s="34"/>
      <c r="I45" s="34"/>
      <c r="J45" s="34"/>
    </row>
    <row r="46" spans="1:10" ht="9.75" customHeight="1" x14ac:dyDescent="0.2">
      <c r="A46" s="34"/>
      <c r="B46" s="34"/>
      <c r="C46" s="34"/>
      <c r="D46" s="34"/>
      <c r="E46" s="34"/>
      <c r="F46" s="34"/>
      <c r="G46" s="34"/>
      <c r="H46" s="34"/>
      <c r="I46" s="34"/>
      <c r="J46" s="34"/>
    </row>
    <row r="47" spans="1:10" ht="9.75" customHeight="1" thickBot="1" x14ac:dyDescent="0.25">
      <c r="A47" s="34"/>
      <c r="B47" s="34"/>
      <c r="C47" s="34"/>
      <c r="D47" s="34"/>
      <c r="E47" s="34"/>
      <c r="F47" s="34"/>
      <c r="G47" s="34"/>
      <c r="H47" s="34"/>
      <c r="I47" s="34"/>
      <c r="J47" s="34"/>
    </row>
    <row r="48" spans="1:10" ht="9.75" customHeight="1" x14ac:dyDescent="0.2">
      <c r="A48" s="34"/>
      <c r="B48" s="490" t="s">
        <v>639</v>
      </c>
      <c r="C48" s="491"/>
      <c r="D48" s="34"/>
      <c r="E48" s="34"/>
      <c r="F48" s="34"/>
      <c r="G48" s="34"/>
      <c r="H48" s="34"/>
      <c r="I48" s="34"/>
      <c r="J48" s="34"/>
    </row>
    <row r="49" spans="1:5" ht="9.75" customHeight="1" x14ac:dyDescent="0.2">
      <c r="A49" s="34"/>
      <c r="B49" s="124" t="s">
        <v>544</v>
      </c>
      <c r="C49" s="125">
        <v>2025</v>
      </c>
    </row>
    <row r="50" spans="1:5" ht="16.5" customHeight="1" x14ac:dyDescent="0.2">
      <c r="A50" s="34">
        <v>8210</v>
      </c>
      <c r="B50" s="126" t="s">
        <v>640</v>
      </c>
      <c r="C50" s="127">
        <v>25928437</v>
      </c>
    </row>
    <row r="51" spans="1:5" ht="16.5" customHeight="1" x14ac:dyDescent="0.2">
      <c r="A51" s="34">
        <v>8220</v>
      </c>
      <c r="B51" s="126" t="s">
        <v>641</v>
      </c>
      <c r="C51" s="127">
        <v>22652225.370000001</v>
      </c>
      <c r="D51" s="45"/>
    </row>
    <row r="52" spans="1:5" ht="16.5" customHeight="1" x14ac:dyDescent="0.2">
      <c r="A52" s="34">
        <v>8230</v>
      </c>
      <c r="B52" s="126" t="s">
        <v>642</v>
      </c>
      <c r="C52" s="127">
        <v>0</v>
      </c>
    </row>
    <row r="53" spans="1:5" ht="16.5" customHeight="1" x14ac:dyDescent="0.2">
      <c r="A53" s="34">
        <v>8240</v>
      </c>
      <c r="B53" s="126" t="s">
        <v>643</v>
      </c>
      <c r="C53" s="127">
        <v>22652225.370000001</v>
      </c>
    </row>
    <row r="54" spans="1:5" ht="16.5" customHeight="1" x14ac:dyDescent="0.2">
      <c r="A54" s="34">
        <v>8250</v>
      </c>
      <c r="B54" s="126" t="s">
        <v>644</v>
      </c>
      <c r="C54" s="127">
        <v>19118285.370000001</v>
      </c>
      <c r="E54" s="45"/>
    </row>
    <row r="55" spans="1:5" ht="16.5" customHeight="1" x14ac:dyDescent="0.2">
      <c r="A55" s="34">
        <v>8260</v>
      </c>
      <c r="B55" s="126" t="s">
        <v>645</v>
      </c>
      <c r="C55" s="127">
        <v>15895286.02</v>
      </c>
    </row>
    <row r="56" spans="1:5" ht="16.5" customHeight="1" thickBot="1" x14ac:dyDescent="0.25">
      <c r="A56" s="34">
        <v>8270</v>
      </c>
      <c r="B56" s="128" t="s">
        <v>646</v>
      </c>
      <c r="C56" s="129">
        <v>15895286.02</v>
      </c>
    </row>
    <row r="57" spans="1:5" ht="9.75" customHeight="1" x14ac:dyDescent="0.2">
      <c r="A57" s="34"/>
      <c r="B57" s="34"/>
      <c r="C57" s="34"/>
    </row>
    <row r="58" spans="1:5" ht="9.75" customHeight="1" x14ac:dyDescent="0.2">
      <c r="A58" s="34"/>
      <c r="B58" s="34"/>
      <c r="C58" s="34"/>
    </row>
    <row r="59" spans="1:5" ht="9.75" customHeight="1" x14ac:dyDescent="0.2">
      <c r="A59" s="34"/>
      <c r="B59" s="34" t="s">
        <v>310</v>
      </c>
      <c r="C59" s="34"/>
    </row>
  </sheetData>
  <mergeCells count="6">
    <mergeCell ref="B48:C48"/>
    <mergeCell ref="A1:F1"/>
    <mergeCell ref="A2:F2"/>
    <mergeCell ref="A3:F3"/>
    <mergeCell ref="A4:F4"/>
    <mergeCell ref="B39:C39"/>
  </mergeCells>
  <printOptions horizontalCentered="1" verticalCentered="1"/>
  <pageMargins left="0.70866141732283472" right="0.70866141732283472" top="0.74803149606299213" bottom="0.74803149606299213" header="0" footer="0"/>
  <pageSetup scale="60" orientation="landscape"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dimension ref="A1:E214"/>
  <sheetViews>
    <sheetView view="pageBreakPreview" zoomScale="60" zoomScaleNormal="100" workbookViewId="0">
      <selection sqref="A1:C1"/>
    </sheetView>
  </sheetViews>
  <sheetFormatPr baseColWidth="10" defaultColWidth="14.44140625" defaultRowHeight="15" customHeight="1" x14ac:dyDescent="0.3"/>
  <cols>
    <col min="1" max="1" width="10" style="29" customWidth="1"/>
    <col min="2" max="2" width="72.88671875" style="29" customWidth="1"/>
    <col min="3" max="3" width="15.88671875" style="29" customWidth="1"/>
    <col min="4" max="4" width="11.109375" style="29" customWidth="1"/>
    <col min="5" max="5" width="14" style="29" customWidth="1"/>
    <col min="6" max="26" width="9.109375" style="29" customWidth="1"/>
    <col min="27" max="16384" width="14.44140625" style="29"/>
  </cols>
  <sheetData>
    <row r="1" spans="1:5" ht="11.25" customHeight="1" x14ac:dyDescent="0.3">
      <c r="A1" s="488" t="s">
        <v>2121</v>
      </c>
      <c r="B1" s="561"/>
      <c r="C1" s="561"/>
      <c r="D1" s="130" t="s">
        <v>99</v>
      </c>
      <c r="E1" s="71">
        <v>2025</v>
      </c>
    </row>
    <row r="2" spans="1:5" ht="11.25" customHeight="1" x14ac:dyDescent="0.3">
      <c r="A2" s="488" t="s">
        <v>100</v>
      </c>
      <c r="B2" s="561"/>
      <c r="C2" s="561"/>
      <c r="D2" s="130" t="s">
        <v>101</v>
      </c>
      <c r="E2" s="431" t="s">
        <v>648</v>
      </c>
    </row>
    <row r="3" spans="1:5" ht="11.25" customHeight="1" x14ac:dyDescent="0.3">
      <c r="A3" s="488" t="s">
        <v>2093</v>
      </c>
      <c r="B3" s="561"/>
      <c r="C3" s="561"/>
      <c r="D3" s="130" t="s">
        <v>102</v>
      </c>
      <c r="E3" s="432" t="s">
        <v>651</v>
      </c>
    </row>
    <row r="4" spans="1:5" ht="11.25" customHeight="1" x14ac:dyDescent="0.3">
      <c r="A4" s="488" t="s">
        <v>103</v>
      </c>
      <c r="B4" s="561"/>
      <c r="C4" s="561"/>
      <c r="D4" s="131"/>
      <c r="E4" s="131"/>
    </row>
    <row r="5" spans="1:5" ht="9.75" customHeight="1" x14ac:dyDescent="0.3">
      <c r="A5" s="31" t="s">
        <v>104</v>
      </c>
      <c r="B5" s="32"/>
      <c r="C5" s="32"/>
      <c r="D5" s="33"/>
      <c r="E5" s="32"/>
    </row>
    <row r="6" spans="1:5" ht="9.75" customHeight="1" x14ac:dyDescent="0.3">
      <c r="A6" s="34"/>
      <c r="B6" s="34"/>
      <c r="C6" s="34"/>
      <c r="D6" s="35"/>
      <c r="E6" s="34"/>
    </row>
    <row r="7" spans="1:5" ht="9.75" customHeight="1" x14ac:dyDescent="0.3">
      <c r="A7" s="32" t="s">
        <v>105</v>
      </c>
      <c r="B7" s="32"/>
      <c r="C7" s="32"/>
      <c r="D7" s="33"/>
      <c r="E7" s="32"/>
    </row>
    <row r="8" spans="1:5" ht="9.75" customHeight="1" x14ac:dyDescent="0.3">
      <c r="A8" s="36" t="s">
        <v>106</v>
      </c>
      <c r="B8" s="36" t="s">
        <v>107</v>
      </c>
      <c r="C8" s="37" t="s">
        <v>108</v>
      </c>
      <c r="D8" s="38" t="s">
        <v>109</v>
      </c>
      <c r="E8" s="37" t="s">
        <v>110</v>
      </c>
    </row>
    <row r="9" spans="1:5" ht="9.75" customHeight="1" x14ac:dyDescent="0.3">
      <c r="A9" s="39">
        <v>4000</v>
      </c>
      <c r="B9" s="40" t="s">
        <v>111</v>
      </c>
      <c r="C9" s="433">
        <v>244660415.83759999</v>
      </c>
      <c r="D9" s="42"/>
      <c r="E9" s="34"/>
    </row>
    <row r="10" spans="1:5" ht="9.75" customHeight="1" x14ac:dyDescent="0.3">
      <c r="A10" s="39">
        <v>4100</v>
      </c>
      <c r="B10" s="40" t="s">
        <v>74</v>
      </c>
      <c r="C10" s="433">
        <v>42519394.927599996</v>
      </c>
      <c r="D10" s="42"/>
      <c r="E10" s="34"/>
    </row>
    <row r="11" spans="1:5" ht="11.25" customHeight="1" x14ac:dyDescent="0.3">
      <c r="A11" s="39">
        <v>4110</v>
      </c>
      <c r="B11" s="40" t="s">
        <v>112</v>
      </c>
      <c r="C11" s="433">
        <v>0</v>
      </c>
      <c r="D11" s="42" t="str">
        <f t="shared" ref="D11:D20" si="0">IFERROR(C11/$C$12,"")</f>
        <v/>
      </c>
      <c r="E11" s="34"/>
    </row>
    <row r="12" spans="1:5" ht="9.75" customHeight="1" x14ac:dyDescent="0.3">
      <c r="A12" s="43">
        <v>4111</v>
      </c>
      <c r="B12" s="44" t="s">
        <v>113</v>
      </c>
      <c r="C12" s="434">
        <v>0</v>
      </c>
      <c r="D12" s="42" t="str">
        <f t="shared" si="0"/>
        <v/>
      </c>
      <c r="E12" s="34"/>
    </row>
    <row r="13" spans="1:5" ht="9.75" customHeight="1" x14ac:dyDescent="0.3">
      <c r="A13" s="43">
        <v>4112</v>
      </c>
      <c r="B13" s="44" t="s">
        <v>114</v>
      </c>
      <c r="C13" s="434">
        <v>0</v>
      </c>
      <c r="D13" s="42" t="str">
        <f t="shared" si="0"/>
        <v/>
      </c>
      <c r="E13" s="34"/>
    </row>
    <row r="14" spans="1:5" ht="9.75" customHeight="1" x14ac:dyDescent="0.3">
      <c r="A14" s="43">
        <v>4113</v>
      </c>
      <c r="B14" s="44" t="s">
        <v>115</v>
      </c>
      <c r="C14" s="434">
        <v>0</v>
      </c>
      <c r="D14" s="42" t="str">
        <f t="shared" si="0"/>
        <v/>
      </c>
      <c r="E14" s="34"/>
    </row>
    <row r="15" spans="1:5" ht="9.75" customHeight="1" x14ac:dyDescent="0.3">
      <c r="A15" s="43">
        <v>4114</v>
      </c>
      <c r="B15" s="44" t="s">
        <v>116</v>
      </c>
      <c r="C15" s="434">
        <v>0</v>
      </c>
      <c r="D15" s="42" t="str">
        <f t="shared" si="0"/>
        <v/>
      </c>
      <c r="E15" s="34"/>
    </row>
    <row r="16" spans="1:5" ht="9.75" customHeight="1" x14ac:dyDescent="0.3">
      <c r="A16" s="43">
        <v>4115</v>
      </c>
      <c r="B16" s="44" t="s">
        <v>117</v>
      </c>
      <c r="C16" s="434">
        <v>0</v>
      </c>
      <c r="D16" s="42" t="str">
        <f t="shared" si="0"/>
        <v/>
      </c>
      <c r="E16" s="34"/>
    </row>
    <row r="17" spans="1:5" ht="9.75" customHeight="1" x14ac:dyDescent="0.3">
      <c r="A17" s="43">
        <v>4116</v>
      </c>
      <c r="B17" s="44" t="s">
        <v>118</v>
      </c>
      <c r="C17" s="434">
        <v>0</v>
      </c>
      <c r="D17" s="42" t="str">
        <f t="shared" si="0"/>
        <v/>
      </c>
      <c r="E17" s="34"/>
    </row>
    <row r="18" spans="1:5" ht="9.75" customHeight="1" x14ac:dyDescent="0.3">
      <c r="A18" s="43">
        <v>4117</v>
      </c>
      <c r="B18" s="44" t="s">
        <v>119</v>
      </c>
      <c r="C18" s="434">
        <v>0</v>
      </c>
      <c r="D18" s="42" t="str">
        <f t="shared" si="0"/>
        <v/>
      </c>
      <c r="E18" s="34"/>
    </row>
    <row r="19" spans="1:5" ht="9.75" customHeight="1" x14ac:dyDescent="0.3">
      <c r="A19" s="43">
        <v>4118</v>
      </c>
      <c r="B19" s="46" t="s">
        <v>120</v>
      </c>
      <c r="C19" s="434">
        <v>0</v>
      </c>
      <c r="D19" s="42" t="str">
        <f t="shared" si="0"/>
        <v/>
      </c>
      <c r="E19" s="34"/>
    </row>
    <row r="20" spans="1:5" ht="9.75" customHeight="1" x14ac:dyDescent="0.3">
      <c r="A20" s="43">
        <v>4119</v>
      </c>
      <c r="B20" s="44" t="s">
        <v>121</v>
      </c>
      <c r="C20" s="434">
        <v>0</v>
      </c>
      <c r="D20" s="42" t="str">
        <f t="shared" si="0"/>
        <v/>
      </c>
      <c r="E20" s="34"/>
    </row>
    <row r="21" spans="1:5" ht="9.75" customHeight="1" x14ac:dyDescent="0.3">
      <c r="A21" s="39">
        <v>4120</v>
      </c>
      <c r="B21" s="40" t="s">
        <v>122</v>
      </c>
      <c r="C21" s="433">
        <v>0</v>
      </c>
      <c r="D21" s="42" t="str">
        <f t="shared" ref="D21:D26" si="1">IFERROR(C21/$C$21,"")</f>
        <v/>
      </c>
      <c r="E21" s="34"/>
    </row>
    <row r="22" spans="1:5" ht="9.75" customHeight="1" x14ac:dyDescent="0.3">
      <c r="A22" s="43">
        <v>4121</v>
      </c>
      <c r="B22" s="44" t="s">
        <v>123</v>
      </c>
      <c r="C22" s="434">
        <v>0</v>
      </c>
      <c r="D22" s="42" t="str">
        <f t="shared" si="1"/>
        <v/>
      </c>
      <c r="E22" s="34"/>
    </row>
    <row r="23" spans="1:5" ht="9.75" customHeight="1" x14ac:dyDescent="0.3">
      <c r="A23" s="43">
        <v>4122</v>
      </c>
      <c r="B23" s="44" t="s">
        <v>124</v>
      </c>
      <c r="C23" s="434">
        <v>0</v>
      </c>
      <c r="D23" s="42" t="str">
        <f t="shared" si="1"/>
        <v/>
      </c>
      <c r="E23" s="34"/>
    </row>
    <row r="24" spans="1:5" ht="9.75" customHeight="1" x14ac:dyDescent="0.3">
      <c r="A24" s="43">
        <v>4123</v>
      </c>
      <c r="B24" s="44" t="s">
        <v>125</v>
      </c>
      <c r="C24" s="434">
        <v>0</v>
      </c>
      <c r="D24" s="42" t="str">
        <f t="shared" si="1"/>
        <v/>
      </c>
      <c r="E24" s="34"/>
    </row>
    <row r="25" spans="1:5" ht="9.75" customHeight="1" x14ac:dyDescent="0.3">
      <c r="A25" s="43">
        <v>4124</v>
      </c>
      <c r="B25" s="44" t="s">
        <v>126</v>
      </c>
      <c r="C25" s="434">
        <v>0</v>
      </c>
      <c r="D25" s="42" t="str">
        <f t="shared" si="1"/>
        <v/>
      </c>
      <c r="E25" s="34"/>
    </row>
    <row r="26" spans="1:5" ht="9.75" customHeight="1" x14ac:dyDescent="0.3">
      <c r="A26" s="43">
        <v>4129</v>
      </c>
      <c r="B26" s="44" t="s">
        <v>127</v>
      </c>
      <c r="C26" s="434">
        <v>0</v>
      </c>
      <c r="D26" s="42" t="str">
        <f t="shared" si="1"/>
        <v/>
      </c>
      <c r="E26" s="34"/>
    </row>
    <row r="27" spans="1:5" ht="9.75" customHeight="1" x14ac:dyDescent="0.3">
      <c r="A27" s="39">
        <v>4130</v>
      </c>
      <c r="B27" s="40" t="s">
        <v>128</v>
      </c>
      <c r="C27" s="433">
        <v>0</v>
      </c>
      <c r="D27" s="42" t="str">
        <f>IFERROR(C27/$C$27,"")</f>
        <v/>
      </c>
      <c r="E27" s="34"/>
    </row>
    <row r="28" spans="1:5" ht="9.75" customHeight="1" x14ac:dyDescent="0.3">
      <c r="A28" s="43">
        <v>4131</v>
      </c>
      <c r="B28" s="44" t="s">
        <v>129</v>
      </c>
      <c r="C28" s="434">
        <v>0</v>
      </c>
      <c r="D28" s="42" t="str">
        <f>IFERROR(C28/$C$27,"")</f>
        <v/>
      </c>
      <c r="E28" s="34"/>
    </row>
    <row r="29" spans="1:5" ht="9.75" customHeight="1" x14ac:dyDescent="0.3">
      <c r="A29" s="43">
        <v>4132</v>
      </c>
      <c r="B29" s="46" t="s">
        <v>130</v>
      </c>
      <c r="C29" s="434">
        <v>0</v>
      </c>
      <c r="D29" s="42" t="str">
        <f>IFERROR(C29/$C$27,"")</f>
        <v/>
      </c>
      <c r="E29" s="34"/>
    </row>
    <row r="30" spans="1:5" ht="9.75" customHeight="1" x14ac:dyDescent="0.3">
      <c r="A30" s="39">
        <v>4140</v>
      </c>
      <c r="B30" s="40" t="s">
        <v>131</v>
      </c>
      <c r="C30" s="433">
        <v>0</v>
      </c>
      <c r="D30" s="42" t="str">
        <f t="shared" ref="D30:D35" si="2">IFERROR(C30/$C$30,"")</f>
        <v/>
      </c>
      <c r="E30" s="34"/>
    </row>
    <row r="31" spans="1:5" ht="9.75" customHeight="1" x14ac:dyDescent="0.3">
      <c r="A31" s="43">
        <v>4141</v>
      </c>
      <c r="B31" s="44" t="s">
        <v>132</v>
      </c>
      <c r="C31" s="434">
        <v>0</v>
      </c>
      <c r="D31" s="42" t="str">
        <f t="shared" si="2"/>
        <v/>
      </c>
      <c r="E31" s="34"/>
    </row>
    <row r="32" spans="1:5" ht="9.75" customHeight="1" x14ac:dyDescent="0.3">
      <c r="A32" s="43">
        <v>4143</v>
      </c>
      <c r="B32" s="44" t="s">
        <v>133</v>
      </c>
      <c r="C32" s="434">
        <v>0</v>
      </c>
      <c r="D32" s="42" t="str">
        <f t="shared" si="2"/>
        <v/>
      </c>
      <c r="E32" s="34"/>
    </row>
    <row r="33" spans="1:5" ht="9.75" customHeight="1" x14ac:dyDescent="0.3">
      <c r="A33" s="43">
        <v>4144</v>
      </c>
      <c r="B33" s="44" t="s">
        <v>134</v>
      </c>
      <c r="C33" s="434">
        <v>0</v>
      </c>
      <c r="D33" s="42" t="str">
        <f t="shared" si="2"/>
        <v/>
      </c>
      <c r="E33" s="34"/>
    </row>
    <row r="34" spans="1:5" ht="9.75" customHeight="1" x14ac:dyDescent="0.3">
      <c r="A34" s="43">
        <v>4145</v>
      </c>
      <c r="B34" s="46" t="s">
        <v>135</v>
      </c>
      <c r="C34" s="434">
        <v>0</v>
      </c>
      <c r="D34" s="42" t="str">
        <f t="shared" si="2"/>
        <v/>
      </c>
      <c r="E34" s="34"/>
    </row>
    <row r="35" spans="1:5" ht="9.75" customHeight="1" x14ac:dyDescent="0.3">
      <c r="A35" s="43">
        <v>4149</v>
      </c>
      <c r="B35" s="44" t="s">
        <v>136</v>
      </c>
      <c r="C35" s="434">
        <v>0</v>
      </c>
      <c r="D35" s="42" t="str">
        <f t="shared" si="2"/>
        <v/>
      </c>
      <c r="E35" s="34"/>
    </row>
    <row r="36" spans="1:5" ht="9.75" customHeight="1" x14ac:dyDescent="0.3">
      <c r="A36" s="39">
        <v>4150</v>
      </c>
      <c r="B36" s="40" t="s">
        <v>137</v>
      </c>
      <c r="C36" s="433">
        <v>-0.13</v>
      </c>
      <c r="D36" s="42">
        <f>IFERROR(C36/$C$36,"")</f>
        <v>1</v>
      </c>
      <c r="E36" s="34"/>
    </row>
    <row r="37" spans="1:5" ht="9.75" customHeight="1" x14ac:dyDescent="0.3">
      <c r="A37" s="43">
        <v>4151</v>
      </c>
      <c r="B37" s="44" t="s">
        <v>137</v>
      </c>
      <c r="C37" s="434">
        <v>0</v>
      </c>
      <c r="D37" s="42">
        <f>IFERROR(C37/$C$36,"")</f>
        <v>0</v>
      </c>
      <c r="E37" s="34"/>
    </row>
    <row r="38" spans="1:5" ht="9.75" customHeight="1" x14ac:dyDescent="0.3">
      <c r="A38" s="43">
        <v>4154</v>
      </c>
      <c r="B38" s="46" t="s">
        <v>138</v>
      </c>
      <c r="C38" s="434">
        <v>0</v>
      </c>
      <c r="D38" s="42">
        <f>IFERROR(C38/$C$36,"")</f>
        <v>0</v>
      </c>
      <c r="E38" s="34"/>
    </row>
    <row r="39" spans="1:5" ht="9.75" customHeight="1" x14ac:dyDescent="0.3">
      <c r="A39" s="39">
        <v>4160</v>
      </c>
      <c r="B39" s="40" t="s">
        <v>139</v>
      </c>
      <c r="C39" s="433">
        <v>59123.899999999987</v>
      </c>
      <c r="D39" s="42">
        <f t="shared" ref="D39:D47" si="3">IFERROR(C39/$C$39,"")</f>
        <v>1</v>
      </c>
      <c r="E39" s="34"/>
    </row>
    <row r="40" spans="1:5" ht="9.75" customHeight="1" x14ac:dyDescent="0.3">
      <c r="A40" s="43">
        <v>4161</v>
      </c>
      <c r="B40" s="44" t="s">
        <v>140</v>
      </c>
      <c r="C40" s="434">
        <v>0</v>
      </c>
      <c r="D40" s="42">
        <f t="shared" si="3"/>
        <v>0</v>
      </c>
      <c r="E40" s="34"/>
    </row>
    <row r="41" spans="1:5" ht="9.75" customHeight="1" x14ac:dyDescent="0.3">
      <c r="A41" s="43">
        <v>4162</v>
      </c>
      <c r="B41" s="44" t="s">
        <v>141</v>
      </c>
      <c r="C41" s="434">
        <v>0</v>
      </c>
      <c r="D41" s="42">
        <f t="shared" si="3"/>
        <v>0</v>
      </c>
      <c r="E41" s="34"/>
    </row>
    <row r="42" spans="1:5" ht="9.75" customHeight="1" x14ac:dyDescent="0.3">
      <c r="A42" s="43">
        <v>4163</v>
      </c>
      <c r="B42" s="44" t="s">
        <v>142</v>
      </c>
      <c r="C42" s="434">
        <v>0</v>
      </c>
      <c r="D42" s="42">
        <f t="shared" si="3"/>
        <v>0</v>
      </c>
      <c r="E42" s="34"/>
    </row>
    <row r="43" spans="1:5" ht="9.75" customHeight="1" x14ac:dyDescent="0.3">
      <c r="A43" s="43">
        <v>4164</v>
      </c>
      <c r="B43" s="44" t="s">
        <v>143</v>
      </c>
      <c r="C43" s="434">
        <v>0</v>
      </c>
      <c r="D43" s="42">
        <f t="shared" si="3"/>
        <v>0</v>
      </c>
      <c r="E43" s="34"/>
    </row>
    <row r="44" spans="1:5" ht="9.75" customHeight="1" x14ac:dyDescent="0.3">
      <c r="A44" s="43">
        <v>4165</v>
      </c>
      <c r="B44" s="44" t="s">
        <v>144</v>
      </c>
      <c r="C44" s="434">
        <v>0</v>
      </c>
      <c r="D44" s="42">
        <f t="shared" si="3"/>
        <v>0</v>
      </c>
      <c r="E44" s="34"/>
    </row>
    <row r="45" spans="1:5" ht="9.75" customHeight="1" x14ac:dyDescent="0.3">
      <c r="A45" s="43">
        <v>4166</v>
      </c>
      <c r="B45" s="46" t="s">
        <v>145</v>
      </c>
      <c r="C45" s="434">
        <v>0</v>
      </c>
      <c r="D45" s="42">
        <f t="shared" si="3"/>
        <v>0</v>
      </c>
      <c r="E45" s="34"/>
    </row>
    <row r="46" spans="1:5" ht="9.75" customHeight="1" x14ac:dyDescent="0.3">
      <c r="A46" s="43">
        <v>4168</v>
      </c>
      <c r="B46" s="44" t="s">
        <v>146</v>
      </c>
      <c r="C46" s="434">
        <v>0</v>
      </c>
      <c r="D46" s="42">
        <f t="shared" si="3"/>
        <v>0</v>
      </c>
      <c r="E46" s="34"/>
    </row>
    <row r="47" spans="1:5" ht="9.75" customHeight="1" x14ac:dyDescent="0.3">
      <c r="A47" s="43">
        <v>4169</v>
      </c>
      <c r="B47" s="44" t="s">
        <v>147</v>
      </c>
      <c r="C47" s="434">
        <v>59123.899999999987</v>
      </c>
      <c r="D47" s="42">
        <f t="shared" si="3"/>
        <v>1</v>
      </c>
      <c r="E47" s="34"/>
    </row>
    <row r="48" spans="1:5" ht="9.75" customHeight="1" x14ac:dyDescent="0.3">
      <c r="A48" s="39">
        <v>4170</v>
      </c>
      <c r="B48" s="40" t="s">
        <v>148</v>
      </c>
      <c r="C48" s="433">
        <v>42460271.157600001</v>
      </c>
      <c r="D48" s="42">
        <f t="shared" ref="D48:D56" si="4">IFERROR(C48/$C$48,"")</f>
        <v>1</v>
      </c>
      <c r="E48" s="34"/>
    </row>
    <row r="49" spans="1:5" ht="9.75" customHeight="1" x14ac:dyDescent="0.3">
      <c r="A49" s="43">
        <v>4171</v>
      </c>
      <c r="B49" s="44" t="s">
        <v>149</v>
      </c>
      <c r="C49" s="434">
        <v>0</v>
      </c>
      <c r="D49" s="42">
        <f t="shared" si="4"/>
        <v>0</v>
      </c>
      <c r="E49" s="34"/>
    </row>
    <row r="50" spans="1:5" ht="9.75" customHeight="1" x14ac:dyDescent="0.3">
      <c r="A50" s="43">
        <v>4172</v>
      </c>
      <c r="B50" s="44" t="s">
        <v>150</v>
      </c>
      <c r="C50" s="434">
        <v>0</v>
      </c>
      <c r="D50" s="42">
        <f t="shared" si="4"/>
        <v>0</v>
      </c>
      <c r="E50" s="34"/>
    </row>
    <row r="51" spans="1:5" ht="9.75" customHeight="1" x14ac:dyDescent="0.3">
      <c r="A51" s="43">
        <v>4173</v>
      </c>
      <c r="B51" s="46" t="s">
        <v>151</v>
      </c>
      <c r="C51" s="434">
        <v>41350892.417599998</v>
      </c>
      <c r="D51" s="42">
        <f t="shared" si="4"/>
        <v>0.9738725469773305</v>
      </c>
      <c r="E51" s="34"/>
    </row>
    <row r="52" spans="1:5" ht="9.75" customHeight="1" x14ac:dyDescent="0.3">
      <c r="A52" s="43">
        <v>4174</v>
      </c>
      <c r="B52" s="46" t="s">
        <v>153</v>
      </c>
      <c r="C52" s="434">
        <v>1109378.74</v>
      </c>
      <c r="D52" s="42">
        <f t="shared" si="4"/>
        <v>2.6127453022669434E-2</v>
      </c>
      <c r="E52" s="34"/>
    </row>
    <row r="53" spans="1:5" ht="9.75" customHeight="1" x14ac:dyDescent="0.3">
      <c r="A53" s="43">
        <v>4175</v>
      </c>
      <c r="B53" s="46" t="s">
        <v>154</v>
      </c>
      <c r="C53" s="434">
        <v>0</v>
      </c>
      <c r="D53" s="42">
        <f t="shared" si="4"/>
        <v>0</v>
      </c>
      <c r="E53" s="34"/>
    </row>
    <row r="54" spans="1:5" ht="9.75" customHeight="1" x14ac:dyDescent="0.3">
      <c r="A54" s="43">
        <v>4176</v>
      </c>
      <c r="B54" s="46" t="s">
        <v>155</v>
      </c>
      <c r="C54" s="434">
        <v>0</v>
      </c>
      <c r="D54" s="42">
        <f t="shared" si="4"/>
        <v>0</v>
      </c>
      <c r="E54" s="34"/>
    </row>
    <row r="55" spans="1:5" ht="9.75" customHeight="1" x14ac:dyDescent="0.3">
      <c r="A55" s="43">
        <v>4177</v>
      </c>
      <c r="B55" s="46" t="s">
        <v>156</v>
      </c>
      <c r="C55" s="434">
        <v>0</v>
      </c>
      <c r="D55" s="42">
        <f t="shared" si="4"/>
        <v>0</v>
      </c>
      <c r="E55" s="34"/>
    </row>
    <row r="56" spans="1:5" ht="9.75" customHeight="1" x14ac:dyDescent="0.3">
      <c r="A56" s="43">
        <v>4178</v>
      </c>
      <c r="B56" s="46" t="s">
        <v>157</v>
      </c>
      <c r="C56" s="434">
        <v>0</v>
      </c>
      <c r="D56" s="42">
        <f t="shared" si="4"/>
        <v>0</v>
      </c>
      <c r="E56" s="34"/>
    </row>
    <row r="57" spans="1:5" ht="9.75" customHeight="1" x14ac:dyDescent="0.3">
      <c r="A57" s="39">
        <v>4200</v>
      </c>
      <c r="B57" s="52" t="s">
        <v>160</v>
      </c>
      <c r="C57" s="433">
        <v>197070128.46000001</v>
      </c>
      <c r="D57" s="42"/>
      <c r="E57" s="34"/>
    </row>
    <row r="58" spans="1:5" ht="9.75" customHeight="1" x14ac:dyDescent="0.3">
      <c r="A58" s="39">
        <v>4210</v>
      </c>
      <c r="B58" s="52" t="s">
        <v>161</v>
      </c>
      <c r="C58" s="433">
        <v>0</v>
      </c>
      <c r="D58" s="42" t="str">
        <f t="shared" ref="D58:D63" si="5">IFERROR(C58/$C$58,"")</f>
        <v/>
      </c>
      <c r="E58" s="34"/>
    </row>
    <row r="59" spans="1:5" ht="9.75" customHeight="1" x14ac:dyDescent="0.3">
      <c r="A59" s="43">
        <v>4211</v>
      </c>
      <c r="B59" s="44" t="s">
        <v>162</v>
      </c>
      <c r="C59" s="434">
        <v>0</v>
      </c>
      <c r="D59" s="42" t="str">
        <f t="shared" si="5"/>
        <v/>
      </c>
      <c r="E59" s="34"/>
    </row>
    <row r="60" spans="1:5" ht="9.75" customHeight="1" x14ac:dyDescent="0.3">
      <c r="A60" s="43">
        <v>4212</v>
      </c>
      <c r="B60" s="44" t="s">
        <v>163</v>
      </c>
      <c r="C60" s="434">
        <v>0</v>
      </c>
      <c r="D60" s="42" t="str">
        <f t="shared" si="5"/>
        <v/>
      </c>
      <c r="E60" s="34"/>
    </row>
    <row r="61" spans="1:5" ht="9.75" customHeight="1" x14ac:dyDescent="0.3">
      <c r="A61" s="43">
        <v>4213</v>
      </c>
      <c r="B61" s="44" t="s">
        <v>164</v>
      </c>
      <c r="C61" s="434">
        <v>0</v>
      </c>
      <c r="D61" s="42" t="str">
        <f t="shared" si="5"/>
        <v/>
      </c>
      <c r="E61" s="34"/>
    </row>
    <row r="62" spans="1:5" ht="9.75" customHeight="1" x14ac:dyDescent="0.3">
      <c r="A62" s="43">
        <v>4214</v>
      </c>
      <c r="B62" s="44" t="s">
        <v>165</v>
      </c>
      <c r="C62" s="434">
        <v>0</v>
      </c>
      <c r="D62" s="42" t="str">
        <f t="shared" si="5"/>
        <v/>
      </c>
      <c r="E62" s="34"/>
    </row>
    <row r="63" spans="1:5" ht="9.75" customHeight="1" x14ac:dyDescent="0.3">
      <c r="A63" s="43">
        <v>4215</v>
      </c>
      <c r="B63" s="44" t="s">
        <v>166</v>
      </c>
      <c r="C63" s="434">
        <v>0</v>
      </c>
      <c r="D63" s="42" t="str">
        <f t="shared" si="5"/>
        <v/>
      </c>
      <c r="E63" s="34"/>
    </row>
    <row r="64" spans="1:5" ht="9.75" customHeight="1" x14ac:dyDescent="0.3">
      <c r="A64" s="39">
        <v>4220</v>
      </c>
      <c r="B64" s="40" t="s">
        <v>167</v>
      </c>
      <c r="C64" s="433">
        <v>197070128.46000001</v>
      </c>
      <c r="D64" s="42">
        <f>IFERROR(C64/$C$64,"")</f>
        <v>1</v>
      </c>
      <c r="E64" s="34"/>
    </row>
    <row r="65" spans="1:5" ht="9.75" customHeight="1" x14ac:dyDescent="0.3">
      <c r="A65" s="43">
        <v>4221</v>
      </c>
      <c r="B65" s="44" t="s">
        <v>168</v>
      </c>
      <c r="C65" s="434">
        <v>0</v>
      </c>
      <c r="D65" s="42">
        <f>IFERROR(C65/$C$64,"")</f>
        <v>0</v>
      </c>
      <c r="E65" s="34"/>
    </row>
    <row r="66" spans="1:5" ht="9.75" customHeight="1" x14ac:dyDescent="0.3">
      <c r="A66" s="43">
        <v>4223</v>
      </c>
      <c r="B66" s="44" t="s">
        <v>170</v>
      </c>
      <c r="C66" s="434">
        <v>197070128.46000001</v>
      </c>
      <c r="D66" s="42">
        <f>IFERROR(C66/$C$64,"")</f>
        <v>1</v>
      </c>
      <c r="E66" s="34"/>
    </row>
    <row r="67" spans="1:5" ht="9.75" customHeight="1" x14ac:dyDescent="0.3">
      <c r="A67" s="43">
        <v>4225</v>
      </c>
      <c r="B67" s="44" t="s">
        <v>171</v>
      </c>
      <c r="C67" s="434">
        <v>0</v>
      </c>
      <c r="D67" s="42">
        <f>IFERROR(C67/$C$64,"")</f>
        <v>0</v>
      </c>
      <c r="E67" s="34"/>
    </row>
    <row r="68" spans="1:5" ht="9.75" customHeight="1" x14ac:dyDescent="0.3">
      <c r="A68" s="43">
        <v>4227</v>
      </c>
      <c r="B68" s="44" t="s">
        <v>172</v>
      </c>
      <c r="C68" s="434">
        <v>0</v>
      </c>
      <c r="D68" s="42">
        <f>IFERROR(C68/$C$64,"")</f>
        <v>0</v>
      </c>
      <c r="E68" s="34"/>
    </row>
    <row r="69" spans="1:5" ht="9.75" customHeight="1" x14ac:dyDescent="0.3">
      <c r="A69" s="54">
        <v>4300</v>
      </c>
      <c r="B69" s="40" t="s">
        <v>78</v>
      </c>
      <c r="C69" s="433">
        <v>5070892.45</v>
      </c>
      <c r="D69" s="42"/>
      <c r="E69" s="44"/>
    </row>
    <row r="70" spans="1:5" ht="9.75" customHeight="1" x14ac:dyDescent="0.3">
      <c r="A70" s="54">
        <v>4310</v>
      </c>
      <c r="B70" s="40" t="s">
        <v>173</v>
      </c>
      <c r="C70" s="433">
        <v>4791895.38</v>
      </c>
      <c r="D70" s="42">
        <f>IFERROR(C70/$C$70,"")</f>
        <v>1</v>
      </c>
      <c r="E70" s="44"/>
    </row>
    <row r="71" spans="1:5" ht="9.75" customHeight="1" x14ac:dyDescent="0.3">
      <c r="A71" s="55">
        <v>4311</v>
      </c>
      <c r="B71" s="44" t="s">
        <v>174</v>
      </c>
      <c r="C71" s="434">
        <v>4791895.38</v>
      </c>
      <c r="D71" s="42">
        <f>IFERROR(C71/$C$70,"")</f>
        <v>1</v>
      </c>
      <c r="E71" s="44"/>
    </row>
    <row r="72" spans="1:5" ht="9.75" customHeight="1" x14ac:dyDescent="0.3">
      <c r="A72" s="55">
        <v>4319</v>
      </c>
      <c r="B72" s="44" t="s">
        <v>175</v>
      </c>
      <c r="C72" s="434">
        <v>8236</v>
      </c>
      <c r="D72" s="42">
        <f>IFERROR(C72/$C$70,"")</f>
        <v>1.7187353535251849E-3</v>
      </c>
      <c r="E72" s="44"/>
    </row>
    <row r="73" spans="1:5" ht="9.75" customHeight="1" x14ac:dyDescent="0.3">
      <c r="A73" s="54">
        <v>4320</v>
      </c>
      <c r="B73" s="40" t="s">
        <v>176</v>
      </c>
      <c r="C73" s="433">
        <v>0</v>
      </c>
      <c r="D73" s="42" t="str">
        <f t="shared" ref="D73:D78" si="6">IFERROR(C73/$C$73,"")</f>
        <v/>
      </c>
      <c r="E73" s="44"/>
    </row>
    <row r="74" spans="1:5" ht="9.75" customHeight="1" x14ac:dyDescent="0.3">
      <c r="A74" s="55">
        <v>4321</v>
      </c>
      <c r="B74" s="44" t="s">
        <v>177</v>
      </c>
      <c r="C74" s="434">
        <v>0</v>
      </c>
      <c r="D74" s="42" t="str">
        <f t="shared" si="6"/>
        <v/>
      </c>
      <c r="E74" s="44"/>
    </row>
    <row r="75" spans="1:5" ht="9.75" customHeight="1" x14ac:dyDescent="0.3">
      <c r="A75" s="55">
        <v>4322</v>
      </c>
      <c r="B75" s="44" t="s">
        <v>178</v>
      </c>
      <c r="C75" s="434">
        <v>0</v>
      </c>
      <c r="D75" s="42" t="str">
        <f t="shared" si="6"/>
        <v/>
      </c>
      <c r="E75" s="44"/>
    </row>
    <row r="76" spans="1:5" ht="9.75" customHeight="1" x14ac:dyDescent="0.3">
      <c r="A76" s="55">
        <v>4323</v>
      </c>
      <c r="B76" s="44" t="s">
        <v>179</v>
      </c>
      <c r="C76" s="434">
        <v>0</v>
      </c>
      <c r="D76" s="42" t="str">
        <f t="shared" si="6"/>
        <v/>
      </c>
      <c r="E76" s="44"/>
    </row>
    <row r="77" spans="1:5" ht="9.75" customHeight="1" x14ac:dyDescent="0.3">
      <c r="A77" s="55">
        <v>4324</v>
      </c>
      <c r="B77" s="44" t="s">
        <v>180</v>
      </c>
      <c r="C77" s="434">
        <v>0</v>
      </c>
      <c r="D77" s="42" t="str">
        <f t="shared" si="6"/>
        <v/>
      </c>
      <c r="E77" s="44"/>
    </row>
    <row r="78" spans="1:5" ht="9.75" customHeight="1" x14ac:dyDescent="0.3">
      <c r="A78" s="55">
        <v>4325</v>
      </c>
      <c r="B78" s="44" t="s">
        <v>181</v>
      </c>
      <c r="C78" s="434">
        <v>0</v>
      </c>
      <c r="D78" s="42" t="str">
        <f t="shared" si="6"/>
        <v/>
      </c>
      <c r="E78" s="44"/>
    </row>
    <row r="79" spans="1:5" ht="9.75" customHeight="1" x14ac:dyDescent="0.3">
      <c r="A79" s="54">
        <v>4330</v>
      </c>
      <c r="B79" s="40" t="s">
        <v>182</v>
      </c>
      <c r="C79" s="433">
        <v>0</v>
      </c>
      <c r="D79" s="42" t="str">
        <f>IFERROR(C79/$C$79,"")</f>
        <v/>
      </c>
      <c r="E79" s="44"/>
    </row>
    <row r="80" spans="1:5" ht="9.75" customHeight="1" x14ac:dyDescent="0.3">
      <c r="A80" s="55">
        <v>4331</v>
      </c>
      <c r="B80" s="44" t="s">
        <v>182</v>
      </c>
      <c r="C80" s="434">
        <v>0</v>
      </c>
      <c r="D80" s="42" t="str">
        <f>IFERROR(C80/$C$79,"")</f>
        <v/>
      </c>
      <c r="E80" s="44"/>
    </row>
    <row r="81" spans="1:5" ht="9.75" customHeight="1" x14ac:dyDescent="0.3">
      <c r="A81" s="54">
        <v>4340</v>
      </c>
      <c r="B81" s="40" t="s">
        <v>183</v>
      </c>
      <c r="C81" s="433">
        <v>0</v>
      </c>
      <c r="D81" s="42" t="str">
        <f>IFERROR(C81/$C$81,"")</f>
        <v/>
      </c>
      <c r="E81" s="44"/>
    </row>
    <row r="82" spans="1:5" ht="9.75" customHeight="1" x14ac:dyDescent="0.3">
      <c r="A82" s="55">
        <v>4341</v>
      </c>
      <c r="B82" s="44" t="s">
        <v>183</v>
      </c>
      <c r="C82" s="434">
        <v>0</v>
      </c>
      <c r="D82" s="42" t="str">
        <f>IFERROR(C82/$C$81,"")</f>
        <v/>
      </c>
      <c r="E82" s="44"/>
    </row>
    <row r="83" spans="1:5" ht="9.75" customHeight="1" x14ac:dyDescent="0.3">
      <c r="A83" s="54">
        <v>4390</v>
      </c>
      <c r="B83" s="40" t="s">
        <v>184</v>
      </c>
      <c r="C83" s="433">
        <v>278997.07</v>
      </c>
      <c r="D83" s="42">
        <f t="shared" ref="D83:D90" si="7">IFERROR(C83/$C$83,"")</f>
        <v>1</v>
      </c>
      <c r="E83" s="44"/>
    </row>
    <row r="84" spans="1:5" ht="9.75" customHeight="1" x14ac:dyDescent="0.3">
      <c r="A84" s="55">
        <v>4392</v>
      </c>
      <c r="B84" s="44" t="s">
        <v>185</v>
      </c>
      <c r="C84" s="434">
        <v>0</v>
      </c>
      <c r="D84" s="42">
        <f t="shared" si="7"/>
        <v>0</v>
      </c>
      <c r="E84" s="44"/>
    </row>
    <row r="85" spans="1:5" ht="9.75" customHeight="1" x14ac:dyDescent="0.3">
      <c r="A85" s="55">
        <v>4393</v>
      </c>
      <c r="B85" s="44" t="s">
        <v>186</v>
      </c>
      <c r="C85" s="434">
        <v>0</v>
      </c>
      <c r="D85" s="42">
        <f t="shared" si="7"/>
        <v>0</v>
      </c>
      <c r="E85" s="44"/>
    </row>
    <row r="86" spans="1:5" ht="9.75" customHeight="1" x14ac:dyDescent="0.3">
      <c r="A86" s="55">
        <v>4394</v>
      </c>
      <c r="B86" s="44" t="s">
        <v>187</v>
      </c>
      <c r="C86" s="434">
        <v>0</v>
      </c>
      <c r="D86" s="42">
        <f t="shared" si="7"/>
        <v>0</v>
      </c>
      <c r="E86" s="44"/>
    </row>
    <row r="87" spans="1:5" ht="9.75" customHeight="1" x14ac:dyDescent="0.3">
      <c r="A87" s="55">
        <v>4395</v>
      </c>
      <c r="B87" s="44" t="s">
        <v>188</v>
      </c>
      <c r="C87" s="434">
        <v>0</v>
      </c>
      <c r="D87" s="42">
        <f t="shared" si="7"/>
        <v>0</v>
      </c>
      <c r="E87" s="44"/>
    </row>
    <row r="88" spans="1:5" ht="9.75" customHeight="1" x14ac:dyDescent="0.3">
      <c r="A88" s="55">
        <v>4396</v>
      </c>
      <c r="B88" s="44" t="s">
        <v>189</v>
      </c>
      <c r="C88" s="434">
        <v>0</v>
      </c>
      <c r="D88" s="42">
        <f t="shared" si="7"/>
        <v>0</v>
      </c>
      <c r="E88" s="44"/>
    </row>
    <row r="89" spans="1:5" ht="9.75" customHeight="1" x14ac:dyDescent="0.3">
      <c r="A89" s="55">
        <v>4397</v>
      </c>
      <c r="B89" s="44" t="s">
        <v>190</v>
      </c>
      <c r="C89" s="434">
        <v>0</v>
      </c>
      <c r="D89" s="42">
        <f t="shared" si="7"/>
        <v>0</v>
      </c>
      <c r="E89" s="44"/>
    </row>
    <row r="90" spans="1:5" ht="9.75" customHeight="1" x14ac:dyDescent="0.3">
      <c r="A90" s="55">
        <v>4399</v>
      </c>
      <c r="B90" s="44" t="s">
        <v>184</v>
      </c>
      <c r="C90" s="434">
        <v>278997.07</v>
      </c>
      <c r="D90" s="42">
        <f t="shared" si="7"/>
        <v>1</v>
      </c>
      <c r="E90" s="44"/>
    </row>
    <row r="91" spans="1:5" ht="9.75" customHeight="1" x14ac:dyDescent="0.3">
      <c r="A91" s="34"/>
      <c r="B91" s="34"/>
      <c r="C91" s="34"/>
      <c r="D91" s="35"/>
      <c r="E91" s="34"/>
    </row>
    <row r="92" spans="1:5" ht="9.75" customHeight="1" x14ac:dyDescent="0.3">
      <c r="A92" s="32" t="s">
        <v>191</v>
      </c>
      <c r="B92" s="32"/>
      <c r="C92" s="32"/>
      <c r="D92" s="33"/>
      <c r="E92" s="32"/>
    </row>
    <row r="93" spans="1:5" ht="9.75" customHeight="1" x14ac:dyDescent="0.3">
      <c r="A93" s="36" t="s">
        <v>106</v>
      </c>
      <c r="B93" s="36" t="s">
        <v>107</v>
      </c>
      <c r="C93" s="37" t="s">
        <v>108</v>
      </c>
      <c r="D93" s="38" t="s">
        <v>109</v>
      </c>
      <c r="E93" s="37" t="s">
        <v>110</v>
      </c>
    </row>
    <row r="94" spans="1:5" ht="9.75" customHeight="1" x14ac:dyDescent="0.3">
      <c r="A94" s="54">
        <v>5000</v>
      </c>
      <c r="B94" s="40" t="s">
        <v>80</v>
      </c>
      <c r="C94" s="433">
        <v>231278744.16</v>
      </c>
      <c r="D94" s="435">
        <f>C94/C94</f>
        <v>1</v>
      </c>
      <c r="E94" s="44"/>
    </row>
    <row r="95" spans="1:5" ht="9.75" customHeight="1" x14ac:dyDescent="0.3">
      <c r="A95" s="54">
        <v>5100</v>
      </c>
      <c r="B95" s="40" t="s">
        <v>192</v>
      </c>
      <c r="C95" s="433">
        <v>219134028.74000001</v>
      </c>
      <c r="D95" s="436">
        <f>C95/$C$94</f>
        <v>0.94748883878581514</v>
      </c>
      <c r="E95" s="44"/>
    </row>
    <row r="96" spans="1:5" ht="9.75" customHeight="1" x14ac:dyDescent="0.3">
      <c r="A96" s="54">
        <v>5110</v>
      </c>
      <c r="B96" s="40" t="s">
        <v>193</v>
      </c>
      <c r="C96" s="433">
        <v>426132.85</v>
      </c>
      <c r="D96" s="436">
        <f t="shared" ref="D96:D159" si="8">C96/$C$94</f>
        <v>1.8425076266636883E-3</v>
      </c>
      <c r="E96" s="44"/>
    </row>
    <row r="97" spans="1:5" ht="9.75" customHeight="1" x14ac:dyDescent="0.3">
      <c r="A97" s="55">
        <v>5111</v>
      </c>
      <c r="B97" s="44" t="s">
        <v>194</v>
      </c>
      <c r="C97" s="434">
        <v>0</v>
      </c>
      <c r="D97" s="436">
        <f t="shared" si="8"/>
        <v>0</v>
      </c>
      <c r="E97" s="44"/>
    </row>
    <row r="98" spans="1:5" ht="9.75" customHeight="1" x14ac:dyDescent="0.3">
      <c r="A98" s="55">
        <v>5112</v>
      </c>
      <c r="B98" s="44" t="s">
        <v>196</v>
      </c>
      <c r="C98" s="434">
        <v>426132.85</v>
      </c>
      <c r="D98" s="436">
        <f t="shared" si="8"/>
        <v>1.8425076266636883E-3</v>
      </c>
      <c r="E98" s="44"/>
    </row>
    <row r="99" spans="1:5" ht="9.75" customHeight="1" x14ac:dyDescent="0.3">
      <c r="A99" s="55">
        <v>5113</v>
      </c>
      <c r="B99" s="44" t="s">
        <v>197</v>
      </c>
      <c r="C99" s="434">
        <v>0</v>
      </c>
      <c r="D99" s="436">
        <f t="shared" si="8"/>
        <v>0</v>
      </c>
      <c r="E99" s="44"/>
    </row>
    <row r="100" spans="1:5" ht="9.75" customHeight="1" x14ac:dyDescent="0.3">
      <c r="A100" s="55">
        <v>5114</v>
      </c>
      <c r="B100" s="44" t="s">
        <v>199</v>
      </c>
      <c r="C100" s="434">
        <v>0</v>
      </c>
      <c r="D100" s="436">
        <f t="shared" si="8"/>
        <v>0</v>
      </c>
      <c r="E100" s="44"/>
    </row>
    <row r="101" spans="1:5" ht="11.25" customHeight="1" x14ac:dyDescent="0.3">
      <c r="A101" s="55">
        <v>5115</v>
      </c>
      <c r="B101" s="44" t="s">
        <v>201</v>
      </c>
      <c r="C101" s="434">
        <v>0</v>
      </c>
      <c r="D101" s="436">
        <f t="shared" si="8"/>
        <v>0</v>
      </c>
      <c r="E101" s="44"/>
    </row>
    <row r="102" spans="1:5" ht="9.75" customHeight="1" x14ac:dyDescent="0.3">
      <c r="A102" s="55">
        <v>5116</v>
      </c>
      <c r="B102" s="44" t="s">
        <v>202</v>
      </c>
      <c r="C102" s="434">
        <v>0</v>
      </c>
      <c r="D102" s="436">
        <f t="shared" si="8"/>
        <v>0</v>
      </c>
      <c r="E102" s="44"/>
    </row>
    <row r="103" spans="1:5" ht="9.75" customHeight="1" x14ac:dyDescent="0.3">
      <c r="A103" s="54">
        <v>5120</v>
      </c>
      <c r="B103" s="40" t="s">
        <v>203</v>
      </c>
      <c r="C103" s="433">
        <v>10469448.359999999</v>
      </c>
      <c r="D103" s="436">
        <f t="shared" si="8"/>
        <v>4.5267663476921911E-2</v>
      </c>
      <c r="E103" s="44"/>
    </row>
    <row r="104" spans="1:5" ht="9.75" customHeight="1" x14ac:dyDescent="0.3">
      <c r="A104" s="55">
        <v>5121</v>
      </c>
      <c r="B104" s="44" t="s">
        <v>204</v>
      </c>
      <c r="C104" s="434">
        <v>1459738.03</v>
      </c>
      <c r="D104" s="436">
        <f t="shared" si="8"/>
        <v>6.3115961447375579E-3</v>
      </c>
      <c r="E104" s="44"/>
    </row>
    <row r="105" spans="1:5" ht="9.75" customHeight="1" x14ac:dyDescent="0.3">
      <c r="A105" s="55">
        <v>5122</v>
      </c>
      <c r="B105" s="44" t="s">
        <v>205</v>
      </c>
      <c r="C105" s="434">
        <v>135996.10999999999</v>
      </c>
      <c r="D105" s="436">
        <f t="shared" si="8"/>
        <v>5.8801819637137548E-4</v>
      </c>
      <c r="E105" s="44"/>
    </row>
    <row r="106" spans="1:5" ht="9.75" customHeight="1" x14ac:dyDescent="0.3">
      <c r="A106" s="55">
        <v>5123</v>
      </c>
      <c r="B106" s="44" t="s">
        <v>206</v>
      </c>
      <c r="C106" s="434">
        <v>0</v>
      </c>
      <c r="D106" s="436">
        <f t="shared" si="8"/>
        <v>0</v>
      </c>
      <c r="E106" s="44"/>
    </row>
    <row r="107" spans="1:5" ht="9.75" customHeight="1" x14ac:dyDescent="0.3">
      <c r="A107" s="55">
        <v>5124</v>
      </c>
      <c r="B107" s="44" t="s">
        <v>207</v>
      </c>
      <c r="C107" s="434">
        <v>485515.15</v>
      </c>
      <c r="D107" s="436">
        <f t="shared" si="8"/>
        <v>2.0992640364049962E-3</v>
      </c>
      <c r="E107" s="44"/>
    </row>
    <row r="108" spans="1:5" ht="9.75" customHeight="1" x14ac:dyDescent="0.3">
      <c r="A108" s="55">
        <v>5125</v>
      </c>
      <c r="B108" s="44" t="s">
        <v>208</v>
      </c>
      <c r="C108" s="434">
        <v>52558.47</v>
      </c>
      <c r="D108" s="436">
        <f t="shared" si="8"/>
        <v>2.2725162310480095E-4</v>
      </c>
      <c r="E108" s="44"/>
    </row>
    <row r="109" spans="1:5" ht="9.75" customHeight="1" x14ac:dyDescent="0.3">
      <c r="A109" s="55">
        <v>5126</v>
      </c>
      <c r="B109" s="44" t="s">
        <v>209</v>
      </c>
      <c r="C109" s="434">
        <v>6342235.7000000002</v>
      </c>
      <c r="D109" s="436">
        <f t="shared" si="8"/>
        <v>2.7422475519896478E-2</v>
      </c>
      <c r="E109" s="44"/>
    </row>
    <row r="110" spans="1:5" ht="9.75" customHeight="1" x14ac:dyDescent="0.3">
      <c r="A110" s="55">
        <v>5127</v>
      </c>
      <c r="B110" s="44" t="s">
        <v>210</v>
      </c>
      <c r="C110" s="434">
        <v>867126.06</v>
      </c>
      <c r="D110" s="436">
        <f t="shared" si="8"/>
        <v>3.7492682829517489E-3</v>
      </c>
      <c r="E110" s="44"/>
    </row>
    <row r="111" spans="1:5" ht="9.75" customHeight="1" x14ac:dyDescent="0.3">
      <c r="A111" s="55">
        <v>5128</v>
      </c>
      <c r="B111" s="44" t="s">
        <v>211</v>
      </c>
      <c r="C111" s="434">
        <v>0</v>
      </c>
      <c r="D111" s="436">
        <f t="shared" si="8"/>
        <v>0</v>
      </c>
      <c r="E111" s="44"/>
    </row>
    <row r="112" spans="1:5" ht="9.75" customHeight="1" x14ac:dyDescent="0.3">
      <c r="A112" s="55">
        <v>5129</v>
      </c>
      <c r="B112" s="44" t="s">
        <v>212</v>
      </c>
      <c r="C112" s="434">
        <v>1126278.8400000001</v>
      </c>
      <c r="D112" s="436">
        <f t="shared" si="8"/>
        <v>4.8697896734549622E-3</v>
      </c>
      <c r="E112" s="44"/>
    </row>
    <row r="113" spans="1:5" ht="9.75" customHeight="1" x14ac:dyDescent="0.3">
      <c r="A113" s="54">
        <v>5130</v>
      </c>
      <c r="B113" s="40" t="s">
        <v>213</v>
      </c>
      <c r="C113" s="433">
        <v>208238447.53</v>
      </c>
      <c r="D113" s="436">
        <f t="shared" si="8"/>
        <v>0.90037866768222941</v>
      </c>
      <c r="E113" s="44"/>
    </row>
    <row r="114" spans="1:5" ht="9.75" customHeight="1" x14ac:dyDescent="0.3">
      <c r="A114" s="55">
        <v>5131</v>
      </c>
      <c r="B114" s="44" t="s">
        <v>214</v>
      </c>
      <c r="C114" s="434">
        <v>883244.42999999993</v>
      </c>
      <c r="D114" s="436">
        <f t="shared" si="8"/>
        <v>3.8189606797110857E-3</v>
      </c>
      <c r="E114" s="44"/>
    </row>
    <row r="115" spans="1:5" ht="9.75" customHeight="1" x14ac:dyDescent="0.3">
      <c r="A115" s="55">
        <v>5132</v>
      </c>
      <c r="B115" s="44" t="s">
        <v>215</v>
      </c>
      <c r="C115" s="434">
        <v>850988.03</v>
      </c>
      <c r="D115" s="436">
        <f t="shared" si="8"/>
        <v>3.6794908805423189E-3</v>
      </c>
      <c r="E115" s="44"/>
    </row>
    <row r="116" spans="1:5" ht="9.75" customHeight="1" x14ac:dyDescent="0.3">
      <c r="A116" s="55">
        <v>5133</v>
      </c>
      <c r="B116" s="44" t="s">
        <v>216</v>
      </c>
      <c r="C116" s="434">
        <v>4705357.99</v>
      </c>
      <c r="D116" s="436">
        <f t="shared" si="8"/>
        <v>2.0344965150557916E-2</v>
      </c>
      <c r="E116" s="44"/>
    </row>
    <row r="117" spans="1:5" ht="9.75" customHeight="1" x14ac:dyDescent="0.3">
      <c r="A117" s="55">
        <v>5134</v>
      </c>
      <c r="B117" s="44" t="s">
        <v>218</v>
      </c>
      <c r="C117" s="434">
        <v>3367646.38</v>
      </c>
      <c r="D117" s="436">
        <f t="shared" si="8"/>
        <v>1.4560985239829226E-2</v>
      </c>
      <c r="E117" s="44"/>
    </row>
    <row r="118" spans="1:5" ht="9.75" customHeight="1" x14ac:dyDescent="0.3">
      <c r="A118" s="55">
        <v>5135</v>
      </c>
      <c r="B118" s="44" t="s">
        <v>219</v>
      </c>
      <c r="C118" s="434">
        <v>192220739.25</v>
      </c>
      <c r="D118" s="436">
        <f t="shared" si="8"/>
        <v>0.83112151074731089</v>
      </c>
      <c r="E118" s="44"/>
    </row>
    <row r="119" spans="1:5" ht="9.75" customHeight="1" x14ac:dyDescent="0.3">
      <c r="A119" s="55">
        <v>5136</v>
      </c>
      <c r="B119" s="44" t="s">
        <v>221</v>
      </c>
      <c r="C119" s="434">
        <v>4271397.92</v>
      </c>
      <c r="D119" s="436">
        <f t="shared" si="8"/>
        <v>1.8468614292738557E-2</v>
      </c>
      <c r="E119" s="44"/>
    </row>
    <row r="120" spans="1:5" ht="9.75" customHeight="1" x14ac:dyDescent="0.3">
      <c r="A120" s="55">
        <v>5137</v>
      </c>
      <c r="B120" s="44" t="s">
        <v>222</v>
      </c>
      <c r="C120" s="434">
        <v>362652.14</v>
      </c>
      <c r="D120" s="436">
        <f t="shared" si="8"/>
        <v>1.5680305655288197E-3</v>
      </c>
      <c r="E120" s="44"/>
    </row>
    <row r="121" spans="1:5" ht="9.75" customHeight="1" x14ac:dyDescent="0.3">
      <c r="A121" s="55">
        <v>5138</v>
      </c>
      <c r="B121" s="44" t="s">
        <v>223</v>
      </c>
      <c r="C121" s="434">
        <v>1195088.74</v>
      </c>
      <c r="D121" s="436">
        <f t="shared" si="8"/>
        <v>5.1673090164015703E-3</v>
      </c>
      <c r="E121" s="44"/>
    </row>
    <row r="122" spans="1:5" ht="9.75" customHeight="1" x14ac:dyDescent="0.3">
      <c r="A122" s="55">
        <v>5139</v>
      </c>
      <c r="B122" s="44" t="s">
        <v>224</v>
      </c>
      <c r="C122" s="434">
        <v>381332.65</v>
      </c>
      <c r="D122" s="436">
        <f t="shared" si="8"/>
        <v>1.6488011096090691E-3</v>
      </c>
      <c r="E122" s="44"/>
    </row>
    <row r="123" spans="1:5" ht="9.75" customHeight="1" x14ac:dyDescent="0.3">
      <c r="A123" s="54">
        <v>5200</v>
      </c>
      <c r="B123" s="40" t="s">
        <v>225</v>
      </c>
      <c r="C123" s="433">
        <v>1349996.4</v>
      </c>
      <c r="D123" s="436">
        <f t="shared" si="8"/>
        <v>5.8370967245743276E-3</v>
      </c>
      <c r="E123" s="44"/>
    </row>
    <row r="124" spans="1:5" ht="9.75" customHeight="1" x14ac:dyDescent="0.3">
      <c r="A124" s="54">
        <v>5210</v>
      </c>
      <c r="B124" s="40" t="s">
        <v>226</v>
      </c>
      <c r="C124" s="433">
        <v>0</v>
      </c>
      <c r="D124" s="436">
        <f t="shared" si="8"/>
        <v>0</v>
      </c>
      <c r="E124" s="44"/>
    </row>
    <row r="125" spans="1:5" ht="9.75" customHeight="1" x14ac:dyDescent="0.3">
      <c r="A125" s="55">
        <v>5211</v>
      </c>
      <c r="B125" s="44" t="s">
        <v>228</v>
      </c>
      <c r="C125" s="434">
        <v>0</v>
      </c>
      <c r="D125" s="436">
        <f t="shared" si="8"/>
        <v>0</v>
      </c>
      <c r="E125" s="44"/>
    </row>
    <row r="126" spans="1:5" ht="9.75" customHeight="1" x14ac:dyDescent="0.3">
      <c r="A126" s="55">
        <v>5212</v>
      </c>
      <c r="B126" s="44" t="s">
        <v>229</v>
      </c>
      <c r="C126" s="434">
        <v>0</v>
      </c>
      <c r="D126" s="436">
        <f t="shared" si="8"/>
        <v>0</v>
      </c>
      <c r="E126" s="44"/>
    </row>
    <row r="127" spans="1:5" ht="9.75" customHeight="1" x14ac:dyDescent="0.3">
      <c r="A127" s="54">
        <v>5220</v>
      </c>
      <c r="B127" s="40" t="s">
        <v>230</v>
      </c>
      <c r="C127" s="433">
        <v>0</v>
      </c>
      <c r="D127" s="436">
        <f t="shared" si="8"/>
        <v>0</v>
      </c>
      <c r="E127" s="44"/>
    </row>
    <row r="128" spans="1:5" ht="9.75" customHeight="1" x14ac:dyDescent="0.3">
      <c r="A128" s="55">
        <v>5221</v>
      </c>
      <c r="B128" s="44" t="s">
        <v>231</v>
      </c>
      <c r="C128" s="434">
        <v>0</v>
      </c>
      <c r="D128" s="436">
        <f t="shared" si="8"/>
        <v>0</v>
      </c>
      <c r="E128" s="44"/>
    </row>
    <row r="129" spans="1:5" ht="9.75" customHeight="1" x14ac:dyDescent="0.3">
      <c r="A129" s="55">
        <v>5222</v>
      </c>
      <c r="B129" s="44" t="s">
        <v>232</v>
      </c>
      <c r="C129" s="434">
        <v>0</v>
      </c>
      <c r="D129" s="436">
        <f t="shared" si="8"/>
        <v>0</v>
      </c>
      <c r="E129" s="44"/>
    </row>
    <row r="130" spans="1:5" ht="9.75" customHeight="1" x14ac:dyDescent="0.3">
      <c r="A130" s="54">
        <v>5230</v>
      </c>
      <c r="B130" s="40" t="s">
        <v>170</v>
      </c>
      <c r="C130" s="433">
        <v>0</v>
      </c>
      <c r="D130" s="436">
        <f t="shared" si="8"/>
        <v>0</v>
      </c>
      <c r="E130" s="44"/>
    </row>
    <row r="131" spans="1:5" ht="9.75" customHeight="1" x14ac:dyDescent="0.3">
      <c r="A131" s="55">
        <v>5231</v>
      </c>
      <c r="B131" s="44" t="s">
        <v>233</v>
      </c>
      <c r="C131" s="434">
        <v>0</v>
      </c>
      <c r="D131" s="436">
        <f t="shared" si="8"/>
        <v>0</v>
      </c>
      <c r="E131" s="44"/>
    </row>
    <row r="132" spans="1:5" ht="9.75" customHeight="1" x14ac:dyDescent="0.3">
      <c r="A132" s="55">
        <v>5232</v>
      </c>
      <c r="B132" s="44" t="s">
        <v>234</v>
      </c>
      <c r="C132" s="434">
        <v>0</v>
      </c>
      <c r="D132" s="436">
        <f t="shared" si="8"/>
        <v>0</v>
      </c>
      <c r="E132" s="44"/>
    </row>
    <row r="133" spans="1:5" ht="9.75" customHeight="1" x14ac:dyDescent="0.3">
      <c r="A133" s="54">
        <v>5240</v>
      </c>
      <c r="B133" s="40" t="s">
        <v>235</v>
      </c>
      <c r="C133" s="433">
        <v>1349996.4</v>
      </c>
      <c r="D133" s="436">
        <f t="shared" si="8"/>
        <v>5.8370967245743276E-3</v>
      </c>
      <c r="E133" s="44"/>
    </row>
    <row r="134" spans="1:5" ht="9.75" customHeight="1" x14ac:dyDescent="0.3">
      <c r="A134" s="55">
        <v>5241</v>
      </c>
      <c r="B134" s="44" t="s">
        <v>236</v>
      </c>
      <c r="C134" s="434">
        <v>0</v>
      </c>
      <c r="D134" s="436">
        <f t="shared" si="8"/>
        <v>0</v>
      </c>
      <c r="E134" s="44"/>
    </row>
    <row r="135" spans="1:5" ht="9.75" customHeight="1" x14ac:dyDescent="0.3">
      <c r="A135" s="55">
        <v>5242</v>
      </c>
      <c r="B135" s="44" t="s">
        <v>238</v>
      </c>
      <c r="C135" s="434">
        <v>0</v>
      </c>
      <c r="D135" s="436">
        <f t="shared" si="8"/>
        <v>0</v>
      </c>
      <c r="E135" s="44"/>
    </row>
    <row r="136" spans="1:5" ht="9.75" customHeight="1" x14ac:dyDescent="0.3">
      <c r="A136" s="55">
        <v>5243</v>
      </c>
      <c r="B136" s="44" t="s">
        <v>239</v>
      </c>
      <c r="C136" s="434">
        <v>0</v>
      </c>
      <c r="D136" s="436">
        <f t="shared" si="8"/>
        <v>0</v>
      </c>
      <c r="E136" s="44"/>
    </row>
    <row r="137" spans="1:5" ht="9.75" customHeight="1" x14ac:dyDescent="0.3">
      <c r="A137" s="55">
        <v>5244</v>
      </c>
      <c r="B137" s="44" t="s">
        <v>240</v>
      </c>
      <c r="C137" s="434">
        <v>0</v>
      </c>
      <c r="D137" s="436">
        <f t="shared" si="8"/>
        <v>0</v>
      </c>
      <c r="E137" s="44"/>
    </row>
    <row r="138" spans="1:5" ht="9.75" customHeight="1" x14ac:dyDescent="0.3">
      <c r="A138" s="54">
        <v>5250</v>
      </c>
      <c r="B138" s="40" t="s">
        <v>171</v>
      </c>
      <c r="C138" s="433">
        <v>0</v>
      </c>
      <c r="D138" s="436">
        <f t="shared" si="8"/>
        <v>0</v>
      </c>
      <c r="E138" s="44"/>
    </row>
    <row r="139" spans="1:5" ht="9.75" customHeight="1" x14ac:dyDescent="0.3">
      <c r="A139" s="55">
        <v>5251</v>
      </c>
      <c r="B139" s="44" t="s">
        <v>241</v>
      </c>
      <c r="C139" s="434">
        <v>0</v>
      </c>
      <c r="D139" s="436">
        <f t="shared" si="8"/>
        <v>0</v>
      </c>
      <c r="E139" s="44"/>
    </row>
    <row r="140" spans="1:5" ht="9.75" customHeight="1" x14ac:dyDescent="0.3">
      <c r="A140" s="55">
        <v>5252</v>
      </c>
      <c r="B140" s="44" t="s">
        <v>242</v>
      </c>
      <c r="C140" s="434">
        <v>0</v>
      </c>
      <c r="D140" s="436">
        <f t="shared" si="8"/>
        <v>0</v>
      </c>
      <c r="E140" s="44"/>
    </row>
    <row r="141" spans="1:5" ht="9.75" customHeight="1" x14ac:dyDescent="0.3">
      <c r="A141" s="55">
        <v>5259</v>
      </c>
      <c r="B141" s="44" t="s">
        <v>243</v>
      </c>
      <c r="C141" s="434">
        <v>0</v>
      </c>
      <c r="D141" s="436">
        <f t="shared" si="8"/>
        <v>0</v>
      </c>
      <c r="E141" s="44"/>
    </row>
    <row r="142" spans="1:5" ht="9.75" customHeight="1" x14ac:dyDescent="0.3">
      <c r="A142" s="54">
        <v>5260</v>
      </c>
      <c r="B142" s="40" t="s">
        <v>244</v>
      </c>
      <c r="C142" s="433">
        <v>0</v>
      </c>
      <c r="D142" s="436">
        <f t="shared" si="8"/>
        <v>0</v>
      </c>
      <c r="E142" s="44"/>
    </row>
    <row r="143" spans="1:5" ht="9.75" customHeight="1" x14ac:dyDescent="0.3">
      <c r="A143" s="55">
        <v>5261</v>
      </c>
      <c r="B143" s="44" t="s">
        <v>245</v>
      </c>
      <c r="C143" s="434">
        <v>0</v>
      </c>
      <c r="D143" s="436">
        <f t="shared" si="8"/>
        <v>0</v>
      </c>
      <c r="E143" s="44"/>
    </row>
    <row r="144" spans="1:5" ht="9.75" customHeight="1" x14ac:dyDescent="0.3">
      <c r="A144" s="55">
        <v>5262</v>
      </c>
      <c r="B144" s="44" t="s">
        <v>246</v>
      </c>
      <c r="C144" s="434">
        <v>0</v>
      </c>
      <c r="D144" s="436">
        <f t="shared" si="8"/>
        <v>0</v>
      </c>
      <c r="E144" s="44"/>
    </row>
    <row r="145" spans="1:5" ht="9.75" customHeight="1" x14ac:dyDescent="0.3">
      <c r="A145" s="54">
        <v>5270</v>
      </c>
      <c r="B145" s="40" t="s">
        <v>247</v>
      </c>
      <c r="C145" s="433">
        <v>0</v>
      </c>
      <c r="D145" s="436">
        <f t="shared" si="8"/>
        <v>0</v>
      </c>
      <c r="E145" s="44"/>
    </row>
    <row r="146" spans="1:5" ht="9.75" customHeight="1" x14ac:dyDescent="0.3">
      <c r="A146" s="55">
        <v>5271</v>
      </c>
      <c r="B146" s="44" t="s">
        <v>248</v>
      </c>
      <c r="C146" s="434">
        <v>0</v>
      </c>
      <c r="D146" s="436">
        <f t="shared" si="8"/>
        <v>0</v>
      </c>
      <c r="E146" s="44"/>
    </row>
    <row r="147" spans="1:5" ht="9.75" customHeight="1" x14ac:dyDescent="0.3">
      <c r="A147" s="54">
        <v>5280</v>
      </c>
      <c r="B147" s="40" t="s">
        <v>249</v>
      </c>
      <c r="C147" s="433">
        <v>0</v>
      </c>
      <c r="D147" s="436">
        <f t="shared" si="8"/>
        <v>0</v>
      </c>
      <c r="E147" s="44"/>
    </row>
    <row r="148" spans="1:5" ht="9.75" customHeight="1" x14ac:dyDescent="0.3">
      <c r="A148" s="55">
        <v>5281</v>
      </c>
      <c r="B148" s="44" t="s">
        <v>250</v>
      </c>
      <c r="C148" s="434">
        <v>0</v>
      </c>
      <c r="D148" s="436">
        <f t="shared" si="8"/>
        <v>0</v>
      </c>
      <c r="E148" s="44"/>
    </row>
    <row r="149" spans="1:5" ht="9.75" customHeight="1" x14ac:dyDescent="0.3">
      <c r="A149" s="55">
        <v>5282</v>
      </c>
      <c r="B149" s="44" t="s">
        <v>251</v>
      </c>
      <c r="C149" s="434">
        <v>0</v>
      </c>
      <c r="D149" s="436">
        <f t="shared" si="8"/>
        <v>0</v>
      </c>
      <c r="E149" s="44"/>
    </row>
    <row r="150" spans="1:5" ht="9.75" customHeight="1" x14ac:dyDescent="0.3">
      <c r="A150" s="55">
        <v>5283</v>
      </c>
      <c r="B150" s="44" t="s">
        <v>252</v>
      </c>
      <c r="C150" s="434">
        <v>0</v>
      </c>
      <c r="D150" s="436">
        <f t="shared" si="8"/>
        <v>0</v>
      </c>
      <c r="E150" s="44"/>
    </row>
    <row r="151" spans="1:5" ht="9.75" customHeight="1" x14ac:dyDescent="0.3">
      <c r="A151" s="55">
        <v>5284</v>
      </c>
      <c r="B151" s="44" t="s">
        <v>253</v>
      </c>
      <c r="C151" s="434">
        <v>0</v>
      </c>
      <c r="D151" s="436">
        <f t="shared" si="8"/>
        <v>0</v>
      </c>
      <c r="E151" s="44"/>
    </row>
    <row r="152" spans="1:5" ht="9.75" customHeight="1" x14ac:dyDescent="0.3">
      <c r="A152" s="55">
        <v>5285</v>
      </c>
      <c r="B152" s="44" t="s">
        <v>254</v>
      </c>
      <c r="C152" s="434">
        <v>0</v>
      </c>
      <c r="D152" s="436">
        <f t="shared" si="8"/>
        <v>0</v>
      </c>
      <c r="E152" s="44"/>
    </row>
    <row r="153" spans="1:5" ht="9.75" customHeight="1" x14ac:dyDescent="0.3">
      <c r="A153" s="54">
        <v>5290</v>
      </c>
      <c r="B153" s="40" t="s">
        <v>255</v>
      </c>
      <c r="C153" s="433">
        <v>0</v>
      </c>
      <c r="D153" s="436">
        <f t="shared" si="8"/>
        <v>0</v>
      </c>
      <c r="E153" s="44"/>
    </row>
    <row r="154" spans="1:5" ht="9.75" customHeight="1" x14ac:dyDescent="0.3">
      <c r="A154" s="55">
        <v>5291</v>
      </c>
      <c r="B154" s="44" t="s">
        <v>256</v>
      </c>
      <c r="C154" s="434">
        <v>0</v>
      </c>
      <c r="D154" s="436">
        <f t="shared" si="8"/>
        <v>0</v>
      </c>
      <c r="E154" s="44"/>
    </row>
    <row r="155" spans="1:5" ht="9.75" customHeight="1" x14ac:dyDescent="0.3">
      <c r="A155" s="55">
        <v>5292</v>
      </c>
      <c r="B155" s="44" t="s">
        <v>257</v>
      </c>
      <c r="C155" s="434">
        <v>0</v>
      </c>
      <c r="D155" s="436">
        <f t="shared" si="8"/>
        <v>0</v>
      </c>
      <c r="E155" s="44"/>
    </row>
    <row r="156" spans="1:5" ht="9.75" customHeight="1" x14ac:dyDescent="0.3">
      <c r="A156" s="54">
        <v>5300</v>
      </c>
      <c r="B156" s="40" t="s">
        <v>258</v>
      </c>
      <c r="C156" s="433">
        <v>0</v>
      </c>
      <c r="D156" s="436">
        <f t="shared" si="8"/>
        <v>0</v>
      </c>
      <c r="E156" s="44"/>
    </row>
    <row r="157" spans="1:5" ht="9.75" customHeight="1" x14ac:dyDescent="0.3">
      <c r="A157" s="54">
        <v>5310</v>
      </c>
      <c r="B157" s="40" t="s">
        <v>162</v>
      </c>
      <c r="C157" s="433">
        <v>0</v>
      </c>
      <c r="D157" s="436">
        <f t="shared" si="8"/>
        <v>0</v>
      </c>
      <c r="E157" s="44"/>
    </row>
    <row r="158" spans="1:5" ht="9.75" customHeight="1" x14ac:dyDescent="0.3">
      <c r="A158" s="55">
        <v>5311</v>
      </c>
      <c r="B158" s="44" t="s">
        <v>259</v>
      </c>
      <c r="C158" s="434">
        <v>0</v>
      </c>
      <c r="D158" s="436">
        <f t="shared" si="8"/>
        <v>0</v>
      </c>
      <c r="E158" s="44"/>
    </row>
    <row r="159" spans="1:5" ht="9.75" customHeight="1" x14ac:dyDescent="0.3">
      <c r="A159" s="55">
        <v>5312</v>
      </c>
      <c r="B159" s="44" t="s">
        <v>260</v>
      </c>
      <c r="C159" s="434">
        <v>0</v>
      </c>
      <c r="D159" s="436">
        <f t="shared" si="8"/>
        <v>0</v>
      </c>
      <c r="E159" s="44"/>
    </row>
    <row r="160" spans="1:5" ht="9.75" customHeight="1" x14ac:dyDescent="0.3">
      <c r="A160" s="54">
        <v>5320</v>
      </c>
      <c r="B160" s="40" t="s">
        <v>163</v>
      </c>
      <c r="C160" s="433">
        <v>0</v>
      </c>
      <c r="D160" s="436">
        <f t="shared" ref="D160:D212" si="9">C160/$C$94</f>
        <v>0</v>
      </c>
      <c r="E160" s="44"/>
    </row>
    <row r="161" spans="1:5" ht="9.75" customHeight="1" x14ac:dyDescent="0.3">
      <c r="A161" s="55">
        <v>5321</v>
      </c>
      <c r="B161" s="44" t="s">
        <v>261</v>
      </c>
      <c r="C161" s="434">
        <v>0</v>
      </c>
      <c r="D161" s="436">
        <f t="shared" si="9"/>
        <v>0</v>
      </c>
      <c r="E161" s="44"/>
    </row>
    <row r="162" spans="1:5" ht="9.75" customHeight="1" x14ac:dyDescent="0.3">
      <c r="A162" s="55">
        <v>5322</v>
      </c>
      <c r="B162" s="44" t="s">
        <v>262</v>
      </c>
      <c r="C162" s="434">
        <v>0</v>
      </c>
      <c r="D162" s="436">
        <f t="shared" si="9"/>
        <v>0</v>
      </c>
      <c r="E162" s="44"/>
    </row>
    <row r="163" spans="1:5" ht="9.75" customHeight="1" x14ac:dyDescent="0.3">
      <c r="A163" s="54">
        <v>5330</v>
      </c>
      <c r="B163" s="40" t="s">
        <v>164</v>
      </c>
      <c r="C163" s="433">
        <v>0</v>
      </c>
      <c r="D163" s="436">
        <f t="shared" si="9"/>
        <v>0</v>
      </c>
      <c r="E163" s="44"/>
    </row>
    <row r="164" spans="1:5" ht="9.75" customHeight="1" x14ac:dyDescent="0.3">
      <c r="A164" s="55">
        <v>5331</v>
      </c>
      <c r="B164" s="44" t="s">
        <v>263</v>
      </c>
      <c r="C164" s="434">
        <v>0</v>
      </c>
      <c r="D164" s="436">
        <f t="shared" si="9"/>
        <v>0</v>
      </c>
      <c r="E164" s="44"/>
    </row>
    <row r="165" spans="1:5" ht="9.75" customHeight="1" x14ac:dyDescent="0.3">
      <c r="A165" s="55">
        <v>5332</v>
      </c>
      <c r="B165" s="44" t="s">
        <v>264</v>
      </c>
      <c r="C165" s="434">
        <v>0</v>
      </c>
      <c r="D165" s="436">
        <f t="shared" si="9"/>
        <v>0</v>
      </c>
      <c r="E165" s="44"/>
    </row>
    <row r="166" spans="1:5" ht="9.75" customHeight="1" x14ac:dyDescent="0.3">
      <c r="A166" s="54">
        <v>5400</v>
      </c>
      <c r="B166" s="40" t="s">
        <v>265</v>
      </c>
      <c r="C166" s="433">
        <v>0</v>
      </c>
      <c r="D166" s="436">
        <f t="shared" si="9"/>
        <v>0</v>
      </c>
      <c r="E166" s="44"/>
    </row>
    <row r="167" spans="1:5" ht="9.75" customHeight="1" x14ac:dyDescent="0.3">
      <c r="A167" s="54">
        <v>5410</v>
      </c>
      <c r="B167" s="40" t="s">
        <v>266</v>
      </c>
      <c r="C167" s="433">
        <v>0</v>
      </c>
      <c r="D167" s="436">
        <f t="shared" si="9"/>
        <v>0</v>
      </c>
      <c r="E167" s="44"/>
    </row>
    <row r="168" spans="1:5" ht="9.75" customHeight="1" x14ac:dyDescent="0.3">
      <c r="A168" s="55">
        <v>5411</v>
      </c>
      <c r="B168" s="44" t="s">
        <v>267</v>
      </c>
      <c r="C168" s="434">
        <v>0</v>
      </c>
      <c r="D168" s="436">
        <f t="shared" si="9"/>
        <v>0</v>
      </c>
      <c r="E168" s="44"/>
    </row>
    <row r="169" spans="1:5" ht="9.75" customHeight="1" x14ac:dyDescent="0.3">
      <c r="A169" s="55">
        <v>5412</v>
      </c>
      <c r="B169" s="44" t="s">
        <v>268</v>
      </c>
      <c r="C169" s="434">
        <v>0</v>
      </c>
      <c r="D169" s="436">
        <f t="shared" si="9"/>
        <v>0</v>
      </c>
      <c r="E169" s="44"/>
    </row>
    <row r="170" spans="1:5" ht="9.75" customHeight="1" x14ac:dyDescent="0.3">
      <c r="A170" s="54">
        <v>5420</v>
      </c>
      <c r="B170" s="40" t="s">
        <v>269</v>
      </c>
      <c r="C170" s="433">
        <v>0</v>
      </c>
      <c r="D170" s="436">
        <f t="shared" si="9"/>
        <v>0</v>
      </c>
      <c r="E170" s="44"/>
    </row>
    <row r="171" spans="1:5" ht="9.75" customHeight="1" x14ac:dyDescent="0.3">
      <c r="A171" s="55">
        <v>5421</v>
      </c>
      <c r="B171" s="44" t="s">
        <v>270</v>
      </c>
      <c r="C171" s="434">
        <v>0</v>
      </c>
      <c r="D171" s="436">
        <f t="shared" si="9"/>
        <v>0</v>
      </c>
      <c r="E171" s="44"/>
    </row>
    <row r="172" spans="1:5" ht="9.75" customHeight="1" x14ac:dyDescent="0.3">
      <c r="A172" s="55">
        <v>5422</v>
      </c>
      <c r="B172" s="44" t="s">
        <v>271</v>
      </c>
      <c r="C172" s="434">
        <v>0</v>
      </c>
      <c r="D172" s="436">
        <f t="shared" si="9"/>
        <v>0</v>
      </c>
      <c r="E172" s="44"/>
    </row>
    <row r="173" spans="1:5" ht="9.75" customHeight="1" x14ac:dyDescent="0.3">
      <c r="A173" s="54">
        <v>5430</v>
      </c>
      <c r="B173" s="40" t="s">
        <v>272</v>
      </c>
      <c r="C173" s="433">
        <v>0</v>
      </c>
      <c r="D173" s="436">
        <f t="shared" si="9"/>
        <v>0</v>
      </c>
      <c r="E173" s="44"/>
    </row>
    <row r="174" spans="1:5" ht="9.75" customHeight="1" x14ac:dyDescent="0.3">
      <c r="A174" s="55">
        <v>5431</v>
      </c>
      <c r="B174" s="44" t="s">
        <v>273</v>
      </c>
      <c r="C174" s="434">
        <v>0</v>
      </c>
      <c r="D174" s="436">
        <f t="shared" si="9"/>
        <v>0</v>
      </c>
      <c r="E174" s="44"/>
    </row>
    <row r="175" spans="1:5" ht="9.75" customHeight="1" x14ac:dyDescent="0.3">
      <c r="A175" s="55">
        <v>5432</v>
      </c>
      <c r="B175" s="44" t="s">
        <v>274</v>
      </c>
      <c r="C175" s="434">
        <v>0</v>
      </c>
      <c r="D175" s="436">
        <f t="shared" si="9"/>
        <v>0</v>
      </c>
      <c r="E175" s="44"/>
    </row>
    <row r="176" spans="1:5" ht="9.75" customHeight="1" x14ac:dyDescent="0.3">
      <c r="A176" s="54">
        <v>5440</v>
      </c>
      <c r="B176" s="40" t="s">
        <v>275</v>
      </c>
      <c r="C176" s="433">
        <v>0</v>
      </c>
      <c r="D176" s="436">
        <f t="shared" si="9"/>
        <v>0</v>
      </c>
      <c r="E176" s="44"/>
    </row>
    <row r="177" spans="1:5" ht="9.75" customHeight="1" x14ac:dyDescent="0.3">
      <c r="A177" s="55">
        <v>5441</v>
      </c>
      <c r="B177" s="44" t="s">
        <v>275</v>
      </c>
      <c r="C177" s="434">
        <v>0</v>
      </c>
      <c r="D177" s="436">
        <f t="shared" si="9"/>
        <v>0</v>
      </c>
      <c r="E177" s="44"/>
    </row>
    <row r="178" spans="1:5" ht="9.75" customHeight="1" x14ac:dyDescent="0.3">
      <c r="A178" s="54">
        <v>5450</v>
      </c>
      <c r="B178" s="40" t="s">
        <v>276</v>
      </c>
      <c r="C178" s="433">
        <v>0</v>
      </c>
      <c r="D178" s="436">
        <f t="shared" si="9"/>
        <v>0</v>
      </c>
      <c r="E178" s="44"/>
    </row>
    <row r="179" spans="1:5" ht="9.75" customHeight="1" x14ac:dyDescent="0.3">
      <c r="A179" s="55">
        <v>5451</v>
      </c>
      <c r="B179" s="44" t="s">
        <v>277</v>
      </c>
      <c r="C179" s="434">
        <v>0</v>
      </c>
      <c r="D179" s="436">
        <f t="shared" si="9"/>
        <v>0</v>
      </c>
      <c r="E179" s="44"/>
    </row>
    <row r="180" spans="1:5" ht="9.75" customHeight="1" x14ac:dyDescent="0.3">
      <c r="A180" s="55">
        <v>5452</v>
      </c>
      <c r="B180" s="44" t="s">
        <v>278</v>
      </c>
      <c r="C180" s="434">
        <v>0</v>
      </c>
      <c r="D180" s="436">
        <f t="shared" si="9"/>
        <v>0</v>
      </c>
      <c r="E180" s="44"/>
    </row>
    <row r="181" spans="1:5" ht="9.75" customHeight="1" x14ac:dyDescent="0.3">
      <c r="A181" s="54">
        <v>5500</v>
      </c>
      <c r="B181" s="40" t="s">
        <v>279</v>
      </c>
      <c r="C181" s="433">
        <v>10794719.02</v>
      </c>
      <c r="D181" s="436">
        <f t="shared" si="9"/>
        <v>4.6674064489610638E-2</v>
      </c>
      <c r="E181" s="44"/>
    </row>
    <row r="182" spans="1:5" ht="9.75" customHeight="1" x14ac:dyDescent="0.3">
      <c r="A182" s="54">
        <v>5510</v>
      </c>
      <c r="B182" s="40" t="s">
        <v>280</v>
      </c>
      <c r="C182" s="433">
        <v>10766471.970000001</v>
      </c>
      <c r="D182" s="436">
        <f t="shared" si="9"/>
        <v>4.6551930265375761E-2</v>
      </c>
      <c r="E182" s="44"/>
    </row>
    <row r="183" spans="1:5" ht="9.75" customHeight="1" x14ac:dyDescent="0.3">
      <c r="A183" s="55">
        <v>5511</v>
      </c>
      <c r="B183" s="44" t="s">
        <v>281</v>
      </c>
      <c r="C183" s="434">
        <v>0</v>
      </c>
      <c r="D183" s="436">
        <f t="shared" si="9"/>
        <v>0</v>
      </c>
      <c r="E183" s="44"/>
    </row>
    <row r="184" spans="1:5" ht="9.75" customHeight="1" x14ac:dyDescent="0.3">
      <c r="A184" s="55">
        <v>5512</v>
      </c>
      <c r="B184" s="44" t="s">
        <v>282</v>
      </c>
      <c r="C184" s="434">
        <v>0</v>
      </c>
      <c r="D184" s="436">
        <f t="shared" si="9"/>
        <v>0</v>
      </c>
      <c r="E184" s="44"/>
    </row>
    <row r="185" spans="1:5" ht="9.75" customHeight="1" x14ac:dyDescent="0.3">
      <c r="A185" s="55">
        <v>5513</v>
      </c>
      <c r="B185" s="44" t="s">
        <v>283</v>
      </c>
      <c r="C185" s="434">
        <v>199901.76</v>
      </c>
      <c r="D185" s="436">
        <f t="shared" si="9"/>
        <v>8.6433260750372635E-4</v>
      </c>
      <c r="E185" s="44"/>
    </row>
    <row r="186" spans="1:5" ht="9.75" customHeight="1" x14ac:dyDescent="0.3">
      <c r="A186" s="55">
        <v>5514</v>
      </c>
      <c r="B186" s="44" t="s">
        <v>284</v>
      </c>
      <c r="C186" s="434">
        <v>0</v>
      </c>
      <c r="D186" s="436">
        <f t="shared" si="9"/>
        <v>0</v>
      </c>
      <c r="E186" s="44"/>
    </row>
    <row r="187" spans="1:5" ht="9.75" customHeight="1" x14ac:dyDescent="0.3">
      <c r="A187" s="55">
        <v>5515</v>
      </c>
      <c r="B187" s="44" t="s">
        <v>285</v>
      </c>
      <c r="C187" s="434">
        <v>0</v>
      </c>
      <c r="D187" s="436">
        <f t="shared" si="9"/>
        <v>0</v>
      </c>
      <c r="E187" s="44"/>
    </row>
    <row r="188" spans="1:5" ht="9.75" customHeight="1" x14ac:dyDescent="0.3">
      <c r="A188" s="55">
        <v>5516</v>
      </c>
      <c r="B188" s="44" t="s">
        <v>286</v>
      </c>
      <c r="C188" s="434">
        <v>0</v>
      </c>
      <c r="D188" s="436">
        <f t="shared" si="9"/>
        <v>0</v>
      </c>
      <c r="E188" s="44"/>
    </row>
    <row r="189" spans="1:5" ht="9.75" customHeight="1" x14ac:dyDescent="0.3">
      <c r="A189" s="55">
        <v>5517</v>
      </c>
      <c r="B189" s="44" t="s">
        <v>287</v>
      </c>
      <c r="C189" s="434">
        <v>229680</v>
      </c>
      <c r="D189" s="436">
        <f t="shared" si="9"/>
        <v>9.9308737097390169E-4</v>
      </c>
      <c r="E189" s="44"/>
    </row>
    <row r="190" spans="1:5" ht="9.75" customHeight="1" x14ac:dyDescent="0.3">
      <c r="A190" s="55">
        <v>5518</v>
      </c>
      <c r="B190" s="44" t="s">
        <v>288</v>
      </c>
      <c r="C190" s="434">
        <v>0</v>
      </c>
      <c r="D190" s="436">
        <f t="shared" si="9"/>
        <v>0</v>
      </c>
      <c r="E190" s="44"/>
    </row>
    <row r="191" spans="1:5" ht="9.75" customHeight="1" x14ac:dyDescent="0.3">
      <c r="A191" s="54">
        <v>5520</v>
      </c>
      <c r="B191" s="40" t="s">
        <v>289</v>
      </c>
      <c r="C191" s="433">
        <v>0</v>
      </c>
      <c r="D191" s="436">
        <f t="shared" si="9"/>
        <v>0</v>
      </c>
      <c r="E191" s="44"/>
    </row>
    <row r="192" spans="1:5" ht="9.75" customHeight="1" x14ac:dyDescent="0.3">
      <c r="A192" s="55">
        <v>5521</v>
      </c>
      <c r="B192" s="44" t="s">
        <v>290</v>
      </c>
      <c r="C192" s="434">
        <v>0</v>
      </c>
      <c r="D192" s="436">
        <f t="shared" si="9"/>
        <v>0</v>
      </c>
      <c r="E192" s="44"/>
    </row>
    <row r="193" spans="1:5" ht="9.75" customHeight="1" x14ac:dyDescent="0.3">
      <c r="A193" s="55">
        <v>5522</v>
      </c>
      <c r="B193" s="44" t="s">
        <v>291</v>
      </c>
      <c r="C193" s="434">
        <v>0</v>
      </c>
      <c r="D193" s="436">
        <f t="shared" si="9"/>
        <v>0</v>
      </c>
      <c r="E193" s="44"/>
    </row>
    <row r="194" spans="1:5" ht="9.75" customHeight="1" x14ac:dyDescent="0.3">
      <c r="A194" s="54">
        <v>5530</v>
      </c>
      <c r="B194" s="40" t="s">
        <v>292</v>
      </c>
      <c r="C194" s="433">
        <v>0</v>
      </c>
      <c r="D194" s="436">
        <f t="shared" si="9"/>
        <v>0</v>
      </c>
      <c r="E194" s="44"/>
    </row>
    <row r="195" spans="1:5" ht="9.75" customHeight="1" x14ac:dyDescent="0.3">
      <c r="A195" s="55">
        <v>5531</v>
      </c>
      <c r="B195" s="44" t="s">
        <v>293</v>
      </c>
      <c r="C195" s="434">
        <v>0</v>
      </c>
      <c r="D195" s="436">
        <f t="shared" si="9"/>
        <v>0</v>
      </c>
      <c r="E195" s="44"/>
    </row>
    <row r="196" spans="1:5" ht="9.75" customHeight="1" x14ac:dyDescent="0.3">
      <c r="A196" s="55">
        <v>5532</v>
      </c>
      <c r="B196" s="44" t="s">
        <v>294</v>
      </c>
      <c r="C196" s="434">
        <v>0</v>
      </c>
      <c r="D196" s="436">
        <f t="shared" si="9"/>
        <v>0</v>
      </c>
      <c r="E196" s="44"/>
    </row>
    <row r="197" spans="1:5" ht="9.75" customHeight="1" x14ac:dyDescent="0.3">
      <c r="A197" s="55">
        <v>5533</v>
      </c>
      <c r="B197" s="44" t="s">
        <v>295</v>
      </c>
      <c r="C197" s="434">
        <v>0</v>
      </c>
      <c r="D197" s="436">
        <f t="shared" si="9"/>
        <v>0</v>
      </c>
      <c r="E197" s="44"/>
    </row>
    <row r="198" spans="1:5" ht="9.75" customHeight="1" x14ac:dyDescent="0.3">
      <c r="A198" s="55">
        <v>5534</v>
      </c>
      <c r="B198" s="44" t="s">
        <v>296</v>
      </c>
      <c r="C198" s="434">
        <v>0</v>
      </c>
      <c r="D198" s="436">
        <f t="shared" si="9"/>
        <v>0</v>
      </c>
      <c r="E198" s="44"/>
    </row>
    <row r="199" spans="1:5" ht="9.75" customHeight="1" x14ac:dyDescent="0.3">
      <c r="A199" s="55">
        <v>5535</v>
      </c>
      <c r="B199" s="44" t="s">
        <v>297</v>
      </c>
      <c r="C199" s="434">
        <v>0</v>
      </c>
      <c r="D199" s="436">
        <f t="shared" si="9"/>
        <v>0</v>
      </c>
      <c r="E199" s="44"/>
    </row>
    <row r="200" spans="1:5" ht="9.75" customHeight="1" x14ac:dyDescent="0.3">
      <c r="A200" s="54">
        <v>5590</v>
      </c>
      <c r="B200" s="40" t="s">
        <v>298</v>
      </c>
      <c r="C200" s="433">
        <v>28247.05</v>
      </c>
      <c r="D200" s="436">
        <f t="shared" si="9"/>
        <v>1.2213422423488482E-4</v>
      </c>
      <c r="E200" s="44"/>
    </row>
    <row r="201" spans="1:5" ht="9.75" customHeight="1" x14ac:dyDescent="0.3">
      <c r="A201" s="55">
        <v>5591</v>
      </c>
      <c r="B201" s="44" t="s">
        <v>299</v>
      </c>
      <c r="C201" s="434">
        <v>0</v>
      </c>
      <c r="D201" s="436">
        <f t="shared" si="9"/>
        <v>0</v>
      </c>
      <c r="E201" s="44"/>
    </row>
    <row r="202" spans="1:5" ht="9.75" customHeight="1" x14ac:dyDescent="0.3">
      <c r="A202" s="55">
        <v>5592</v>
      </c>
      <c r="B202" s="44" t="s">
        <v>300</v>
      </c>
      <c r="C202" s="434">
        <v>0</v>
      </c>
      <c r="D202" s="436">
        <f t="shared" si="9"/>
        <v>0</v>
      </c>
      <c r="E202" s="44"/>
    </row>
    <row r="203" spans="1:5" ht="9.75" customHeight="1" x14ac:dyDescent="0.3">
      <c r="A203" s="55">
        <v>5593</v>
      </c>
      <c r="B203" s="44" t="s">
        <v>301</v>
      </c>
      <c r="C203" s="434">
        <v>0</v>
      </c>
      <c r="D203" s="436">
        <f t="shared" si="9"/>
        <v>0</v>
      </c>
      <c r="E203" s="44"/>
    </row>
    <row r="204" spans="1:5" ht="9.75" customHeight="1" x14ac:dyDescent="0.3">
      <c r="A204" s="55">
        <v>5594</v>
      </c>
      <c r="B204" s="44" t="s">
        <v>302</v>
      </c>
      <c r="C204" s="434">
        <v>0</v>
      </c>
      <c r="D204" s="436">
        <f t="shared" si="9"/>
        <v>0</v>
      </c>
      <c r="E204" s="44"/>
    </row>
    <row r="205" spans="1:5" ht="9.75" customHeight="1" x14ac:dyDescent="0.3">
      <c r="A205" s="55">
        <v>5595</v>
      </c>
      <c r="B205" s="44" t="s">
        <v>303</v>
      </c>
      <c r="C205" s="434">
        <v>0</v>
      </c>
      <c r="D205" s="436">
        <f t="shared" si="9"/>
        <v>0</v>
      </c>
      <c r="E205" s="44"/>
    </row>
    <row r="206" spans="1:5" ht="9.75" customHeight="1" x14ac:dyDescent="0.3">
      <c r="A206" s="55">
        <v>5596</v>
      </c>
      <c r="B206" s="44" t="s">
        <v>188</v>
      </c>
      <c r="C206" s="434">
        <v>0</v>
      </c>
      <c r="D206" s="436">
        <f t="shared" si="9"/>
        <v>0</v>
      </c>
      <c r="E206" s="44"/>
    </row>
    <row r="207" spans="1:5" ht="9.75" customHeight="1" x14ac:dyDescent="0.3">
      <c r="A207" s="55">
        <v>5597</v>
      </c>
      <c r="B207" s="44" t="s">
        <v>304</v>
      </c>
      <c r="C207" s="434">
        <v>0</v>
      </c>
      <c r="D207" s="436">
        <f t="shared" si="9"/>
        <v>0</v>
      </c>
      <c r="E207" s="44"/>
    </row>
    <row r="208" spans="1:5" ht="9.75" customHeight="1" x14ac:dyDescent="0.3">
      <c r="A208" s="55">
        <v>5598</v>
      </c>
      <c r="B208" s="44" t="s">
        <v>305</v>
      </c>
      <c r="C208" s="434">
        <v>0</v>
      </c>
      <c r="D208" s="436">
        <f t="shared" si="9"/>
        <v>0</v>
      </c>
      <c r="E208" s="44"/>
    </row>
    <row r="209" spans="1:5" ht="9.75" customHeight="1" x14ac:dyDescent="0.3">
      <c r="A209" s="55">
        <v>5599</v>
      </c>
      <c r="B209" s="44" t="s">
        <v>306</v>
      </c>
      <c r="C209" s="434">
        <v>28247.05</v>
      </c>
      <c r="D209" s="436">
        <f t="shared" si="9"/>
        <v>1.2213422423488482E-4</v>
      </c>
      <c r="E209" s="44"/>
    </row>
    <row r="210" spans="1:5" ht="9.75" customHeight="1" x14ac:dyDescent="0.3">
      <c r="A210" s="54">
        <v>5600</v>
      </c>
      <c r="B210" s="40" t="s">
        <v>307</v>
      </c>
      <c r="C210" s="433">
        <v>0</v>
      </c>
      <c r="D210" s="436">
        <f t="shared" si="9"/>
        <v>0</v>
      </c>
      <c r="E210" s="44"/>
    </row>
    <row r="211" spans="1:5" ht="9.75" customHeight="1" x14ac:dyDescent="0.3">
      <c r="A211" s="54">
        <v>5610</v>
      </c>
      <c r="B211" s="40" t="s">
        <v>308</v>
      </c>
      <c r="C211" s="433">
        <v>0</v>
      </c>
      <c r="D211" s="436">
        <f t="shared" si="9"/>
        <v>0</v>
      </c>
      <c r="E211" s="44"/>
    </row>
    <row r="212" spans="1:5" ht="9.75" customHeight="1" x14ac:dyDescent="0.3">
      <c r="A212" s="55">
        <v>5611</v>
      </c>
      <c r="B212" s="44" t="s">
        <v>309</v>
      </c>
      <c r="C212" s="434">
        <v>0</v>
      </c>
      <c r="D212" s="436">
        <f t="shared" si="9"/>
        <v>0</v>
      </c>
      <c r="E212" s="44"/>
    </row>
    <row r="213" spans="1:5" ht="9.75" customHeight="1" x14ac:dyDescent="0.3">
      <c r="A213" s="34"/>
      <c r="B213" s="34"/>
      <c r="C213" s="34"/>
      <c r="D213" s="35"/>
      <c r="E213" s="34"/>
    </row>
    <row r="214" spans="1:5" ht="9.75" customHeight="1" x14ac:dyDescent="0.3">
      <c r="A214" s="34"/>
      <c r="B214" s="34" t="s">
        <v>310</v>
      </c>
      <c r="C214" s="34"/>
      <c r="D214" s="35"/>
      <c r="E214" s="34"/>
    </row>
  </sheetData>
  <autoFilter ref="A93:C212" xr:uid="{00000000-0009-0000-0000-00006B000000}"/>
  <mergeCells count="4">
    <mergeCell ref="A1:C1"/>
    <mergeCell ref="A2:C2"/>
    <mergeCell ref="A3:C3"/>
    <mergeCell ref="A4:C4"/>
  </mergeCells>
  <dataValidations count="2">
    <dataValidation type="list" showInputMessage="1" showErrorMessage="1" prompt="Escoger el corte de la información, ya se trimestral (1 al 4) o anual (Cuenta Pública)." sqref="E3" xr:uid="{00000000-0002-0000-6B00-000000000000}">
      <formula1>"1,2,3,4,Cuenta Pública"</formula1>
    </dataValidation>
    <dataValidation type="list" showInputMessage="1" showErrorMessage="1" prompt="Escoger el tipo de periodicidad, de acuerdo con su presentación ya sea trimestral en la cuenta pública (Anual)." sqref="E2" xr:uid="{00000000-0002-0000-6B00-000001000000}">
      <formula1>"Trimestral,Anual"</formula1>
    </dataValidation>
  </dataValidations>
  <pageMargins left="0.70866141732283472" right="0.70866141732283472" top="0.74803149606299213" bottom="0.74803149606299213" header="0" footer="0"/>
  <pageSetup scale="65" fitToHeight="0" orientation="portrait" r:id="rId1"/>
  <headerFooter>
    <oddFooter xml:space="preserve">&amp;LSecretaria Del Consejo Directivo del  Siap de León, Gto
Certifico que el Consejo Directivo en sesión de fecha  16  de Febrero DE 2025 aprobó los informes financieros correspondientes a la cuenta anual
del ejercicio 2025.
</oddFooter>
  </headerFooter>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dimension ref="A1:I173"/>
  <sheetViews>
    <sheetView view="pageBreakPreview" topLeftCell="A142" zoomScale="60" zoomScaleNormal="100" zoomScalePageLayoutView="80" workbookViewId="0">
      <selection activeCell="B173" sqref="B173"/>
    </sheetView>
  </sheetViews>
  <sheetFormatPr baseColWidth="10" defaultColWidth="14.44140625" defaultRowHeight="15" customHeight="1" x14ac:dyDescent="0.3"/>
  <cols>
    <col min="1" max="1" width="10" style="29" customWidth="1"/>
    <col min="2" max="2" width="64.5546875" style="29" customWidth="1"/>
    <col min="3" max="3" width="16.44140625" style="29" customWidth="1"/>
    <col min="4" max="4" width="19.109375" style="29" customWidth="1"/>
    <col min="5" max="5" width="24.5546875" style="29" customWidth="1"/>
    <col min="6" max="6" width="22.88671875" style="29" customWidth="1"/>
    <col min="7" max="8" width="16.88671875" style="29" customWidth="1"/>
    <col min="9" max="9" width="3.109375" style="29" customWidth="1"/>
    <col min="10" max="25" width="9.109375" style="29" customWidth="1"/>
    <col min="26" max="16384" width="14.44140625" style="29"/>
  </cols>
  <sheetData>
    <row r="1" spans="1:8" ht="11.25" customHeight="1" x14ac:dyDescent="0.3">
      <c r="A1" s="514" t="s">
        <v>2121</v>
      </c>
      <c r="B1" s="561"/>
      <c r="C1" s="561"/>
      <c r="D1" s="561"/>
      <c r="E1" s="561"/>
      <c r="F1" s="561"/>
      <c r="G1" s="70" t="s">
        <v>99</v>
      </c>
      <c r="H1" s="71">
        <v>2025</v>
      </c>
    </row>
    <row r="2" spans="1:8" ht="11.25" customHeight="1" x14ac:dyDescent="0.3">
      <c r="A2" s="514" t="s">
        <v>311</v>
      </c>
      <c r="B2" s="561"/>
      <c r="C2" s="561"/>
      <c r="D2" s="561"/>
      <c r="E2" s="561"/>
      <c r="F2" s="561"/>
      <c r="G2" s="70" t="s">
        <v>101</v>
      </c>
      <c r="H2" s="71" t="s">
        <v>648</v>
      </c>
    </row>
    <row r="3" spans="1:8" ht="11.25" customHeight="1" x14ac:dyDescent="0.3">
      <c r="A3" s="514" t="s">
        <v>2093</v>
      </c>
      <c r="B3" s="561"/>
      <c r="C3" s="561"/>
      <c r="D3" s="561"/>
      <c r="E3" s="561"/>
      <c r="F3" s="561"/>
      <c r="G3" s="70" t="s">
        <v>102</v>
      </c>
      <c r="H3" s="71" t="s">
        <v>651</v>
      </c>
    </row>
    <row r="4" spans="1:8" ht="11.25" customHeight="1" x14ac:dyDescent="0.3">
      <c r="A4" s="488" t="s">
        <v>103</v>
      </c>
      <c r="B4" s="561"/>
      <c r="C4" s="561"/>
      <c r="D4" s="561"/>
      <c r="E4" s="561"/>
      <c r="F4" s="561"/>
      <c r="G4" s="70"/>
      <c r="H4" s="71"/>
    </row>
    <row r="5" spans="1:8" ht="9.75" customHeight="1" x14ac:dyDescent="0.3">
      <c r="A5" s="31" t="s">
        <v>104</v>
      </c>
      <c r="B5" s="32"/>
      <c r="C5" s="32"/>
      <c r="D5" s="32"/>
      <c r="E5" s="32"/>
      <c r="F5" s="32"/>
      <c r="G5" s="32"/>
      <c r="H5" s="32"/>
    </row>
    <row r="6" spans="1:8" ht="9.75" customHeight="1" x14ac:dyDescent="0.3">
      <c r="A6" s="34"/>
      <c r="B6" s="34"/>
      <c r="C6" s="34"/>
      <c r="D6" s="34"/>
      <c r="E6" s="34"/>
      <c r="F6" s="34"/>
      <c r="G6" s="34"/>
      <c r="H6" s="34"/>
    </row>
    <row r="7" spans="1:8" ht="9.75" customHeight="1" x14ac:dyDescent="0.3">
      <c r="A7" s="32" t="s">
        <v>312</v>
      </c>
      <c r="B7" s="32"/>
      <c r="C7" s="32"/>
      <c r="D7" s="32"/>
      <c r="E7" s="32"/>
      <c r="F7" s="32"/>
      <c r="G7" s="32"/>
      <c r="H7" s="32"/>
    </row>
    <row r="8" spans="1:8" ht="9.75" customHeight="1" x14ac:dyDescent="0.3">
      <c r="A8" s="36" t="s">
        <v>106</v>
      </c>
      <c r="B8" s="36" t="s">
        <v>107</v>
      </c>
      <c r="C8" s="36" t="s">
        <v>108</v>
      </c>
      <c r="D8" s="36" t="s">
        <v>313</v>
      </c>
      <c r="E8" s="36"/>
      <c r="F8" s="36"/>
      <c r="G8" s="36"/>
      <c r="H8" s="36"/>
    </row>
    <row r="9" spans="1:8" ht="9.75" customHeight="1" x14ac:dyDescent="0.3">
      <c r="A9" s="57">
        <v>1114</v>
      </c>
      <c r="B9" s="34" t="s">
        <v>314</v>
      </c>
      <c r="C9" s="253">
        <v>52043347.400000013</v>
      </c>
      <c r="D9" s="34"/>
      <c r="E9" s="34"/>
      <c r="F9" s="34"/>
      <c r="G9" s="34"/>
      <c r="H9" s="34"/>
    </row>
    <row r="10" spans="1:8" ht="9.75" customHeight="1" x14ac:dyDescent="0.3">
      <c r="A10" s="57">
        <v>1115</v>
      </c>
      <c r="B10" s="34" t="s">
        <v>315</v>
      </c>
      <c r="C10" s="253">
        <v>0</v>
      </c>
      <c r="D10" s="34"/>
      <c r="E10" s="34"/>
      <c r="F10" s="34"/>
      <c r="G10" s="34"/>
      <c r="H10" s="34"/>
    </row>
    <row r="11" spans="1:8" ht="9.75" customHeight="1" x14ac:dyDescent="0.3">
      <c r="A11" s="57">
        <v>1121</v>
      </c>
      <c r="B11" s="34" t="s">
        <v>316</v>
      </c>
      <c r="C11" s="253">
        <v>0</v>
      </c>
      <c r="D11" s="34"/>
      <c r="E11" s="34"/>
      <c r="F11" s="34"/>
      <c r="G11" s="34"/>
      <c r="H11" s="34"/>
    </row>
    <row r="12" spans="1:8" ht="9.75" customHeight="1" x14ac:dyDescent="0.3">
      <c r="A12" s="34"/>
      <c r="B12" s="34"/>
      <c r="C12" s="34"/>
      <c r="D12" s="34"/>
      <c r="E12" s="34"/>
      <c r="F12" s="34"/>
      <c r="G12" s="34"/>
      <c r="H12" s="34"/>
    </row>
    <row r="13" spans="1:8" ht="9.75" customHeight="1" x14ac:dyDescent="0.3">
      <c r="A13" s="32" t="s">
        <v>317</v>
      </c>
      <c r="B13" s="32"/>
      <c r="C13" s="32"/>
      <c r="D13" s="32"/>
      <c r="E13" s="32"/>
      <c r="F13" s="32"/>
      <c r="G13" s="32"/>
      <c r="H13" s="32"/>
    </row>
    <row r="14" spans="1:8" ht="9.75" customHeight="1" x14ac:dyDescent="0.3">
      <c r="A14" s="36" t="s">
        <v>106</v>
      </c>
      <c r="B14" s="36" t="s">
        <v>107</v>
      </c>
      <c r="C14" s="36" t="s">
        <v>108</v>
      </c>
      <c r="D14" s="36">
        <f>H1-1</f>
        <v>2024</v>
      </c>
      <c r="E14" s="36">
        <f>D14-1</f>
        <v>2023</v>
      </c>
      <c r="F14" s="36">
        <f>E14-1</f>
        <v>2022</v>
      </c>
      <c r="G14" s="36">
        <f>F14-1</f>
        <v>2021</v>
      </c>
      <c r="H14" s="36" t="s">
        <v>318</v>
      </c>
    </row>
    <row r="15" spans="1:8" ht="9.75" customHeight="1" x14ac:dyDescent="0.3">
      <c r="A15" s="57">
        <v>1122</v>
      </c>
      <c r="B15" s="34" t="s">
        <v>319</v>
      </c>
      <c r="C15" s="253">
        <v>0</v>
      </c>
      <c r="D15" s="253">
        <v>0</v>
      </c>
      <c r="E15" s="58">
        <v>0</v>
      </c>
      <c r="F15" s="58">
        <v>0</v>
      </c>
      <c r="G15" s="58">
        <v>0</v>
      </c>
      <c r="H15" s="34"/>
    </row>
    <row r="16" spans="1:8" ht="9.75" customHeight="1" x14ac:dyDescent="0.3">
      <c r="A16" s="57">
        <v>1124</v>
      </c>
      <c r="B16" s="34" t="s">
        <v>320</v>
      </c>
      <c r="C16" s="253">
        <v>1914114.7516000001</v>
      </c>
      <c r="D16" s="253">
        <v>587359.15119999996</v>
      </c>
      <c r="E16" s="58">
        <v>0</v>
      </c>
      <c r="F16" s="58">
        <v>0</v>
      </c>
      <c r="G16" s="58">
        <v>0</v>
      </c>
      <c r="H16" s="34"/>
    </row>
    <row r="18" spans="1:8" ht="9.75" customHeight="1" x14ac:dyDescent="0.3">
      <c r="A18" s="32" t="s">
        <v>321</v>
      </c>
      <c r="B18" s="32"/>
      <c r="C18" s="32"/>
      <c r="D18" s="32"/>
      <c r="E18" s="32"/>
      <c r="F18" s="32"/>
      <c r="G18" s="32"/>
      <c r="H18" s="32"/>
    </row>
    <row r="19" spans="1:8" ht="9.75" customHeight="1" x14ac:dyDescent="0.3">
      <c r="A19" s="36" t="s">
        <v>106</v>
      </c>
      <c r="B19" s="36" t="s">
        <v>107</v>
      </c>
      <c r="C19" s="36" t="s">
        <v>108</v>
      </c>
      <c r="D19" s="36" t="s">
        <v>322</v>
      </c>
      <c r="E19" s="36" t="s">
        <v>323</v>
      </c>
      <c r="F19" s="36" t="s">
        <v>324</v>
      </c>
      <c r="G19" s="36" t="s">
        <v>325</v>
      </c>
      <c r="H19" s="36" t="s">
        <v>326</v>
      </c>
    </row>
    <row r="20" spans="1:8" ht="9.75" customHeight="1" x14ac:dyDescent="0.3">
      <c r="A20" s="57">
        <v>1123</v>
      </c>
      <c r="B20" s="34" t="s">
        <v>327</v>
      </c>
      <c r="C20" s="253">
        <v>50732.33</v>
      </c>
      <c r="D20" s="253">
        <v>0</v>
      </c>
      <c r="E20" s="253">
        <v>0</v>
      </c>
      <c r="F20" s="253">
        <v>0</v>
      </c>
      <c r="G20" s="253">
        <v>0</v>
      </c>
      <c r="H20" s="34"/>
    </row>
    <row r="21" spans="1:8" ht="9.75" customHeight="1" x14ac:dyDescent="0.3">
      <c r="A21" s="57">
        <v>1125</v>
      </c>
      <c r="B21" s="34" t="s">
        <v>329</v>
      </c>
      <c r="C21" s="253">
        <v>0</v>
      </c>
      <c r="D21" s="253">
        <v>0</v>
      </c>
      <c r="E21" s="253">
        <v>0</v>
      </c>
      <c r="F21" s="253">
        <v>0</v>
      </c>
      <c r="G21" s="253">
        <v>0</v>
      </c>
      <c r="H21" s="34"/>
    </row>
    <row r="22" spans="1:8" ht="9.75" customHeight="1" x14ac:dyDescent="0.3">
      <c r="A22" s="55">
        <v>1126</v>
      </c>
      <c r="B22" s="44" t="s">
        <v>330</v>
      </c>
      <c r="C22" s="253">
        <v>0</v>
      </c>
      <c r="D22" s="253">
        <v>0</v>
      </c>
      <c r="E22" s="253">
        <v>0</v>
      </c>
      <c r="F22" s="253">
        <v>0</v>
      </c>
      <c r="G22" s="253">
        <v>0</v>
      </c>
      <c r="H22" s="34"/>
    </row>
    <row r="23" spans="1:8" ht="9.75" customHeight="1" x14ac:dyDescent="0.3">
      <c r="A23" s="55">
        <v>1129</v>
      </c>
      <c r="B23" s="44" t="s">
        <v>331</v>
      </c>
      <c r="C23" s="253">
        <v>0</v>
      </c>
      <c r="D23" s="253">
        <v>0</v>
      </c>
      <c r="E23" s="253">
        <v>0</v>
      </c>
      <c r="F23" s="253">
        <v>0</v>
      </c>
      <c r="G23" s="253">
        <v>0</v>
      </c>
      <c r="H23" s="34"/>
    </row>
    <row r="24" spans="1:8" ht="9.75" customHeight="1" x14ac:dyDescent="0.3">
      <c r="A24" s="57">
        <v>1131</v>
      </c>
      <c r="B24" s="34" t="s">
        <v>332</v>
      </c>
      <c r="C24" s="253">
        <v>0</v>
      </c>
      <c r="D24" s="253">
        <v>0</v>
      </c>
      <c r="E24" s="253">
        <v>0</v>
      </c>
      <c r="F24" s="253">
        <v>0</v>
      </c>
      <c r="G24" s="253">
        <v>0</v>
      </c>
      <c r="H24" s="34"/>
    </row>
    <row r="25" spans="1:8" ht="9.75" customHeight="1" x14ac:dyDescent="0.3">
      <c r="A25" s="57">
        <v>1132</v>
      </c>
      <c r="B25" s="34" t="s">
        <v>334</v>
      </c>
      <c r="C25" s="253">
        <v>0</v>
      </c>
      <c r="D25" s="253">
        <v>0</v>
      </c>
      <c r="E25" s="253">
        <v>0</v>
      </c>
      <c r="F25" s="253">
        <v>0</v>
      </c>
      <c r="G25" s="253">
        <v>0</v>
      </c>
      <c r="H25" s="34"/>
    </row>
    <row r="26" spans="1:8" ht="9.75" customHeight="1" x14ac:dyDescent="0.3">
      <c r="A26" s="57">
        <v>1133</v>
      </c>
      <c r="B26" s="34" t="s">
        <v>335</v>
      </c>
      <c r="C26" s="253">
        <v>0</v>
      </c>
      <c r="D26" s="253">
        <v>0</v>
      </c>
      <c r="E26" s="253">
        <v>0</v>
      </c>
      <c r="F26" s="253">
        <v>0</v>
      </c>
      <c r="G26" s="253">
        <v>0</v>
      </c>
      <c r="H26" s="34"/>
    </row>
    <row r="27" spans="1:8" ht="9.75" customHeight="1" x14ac:dyDescent="0.3">
      <c r="A27" s="57">
        <v>1134</v>
      </c>
      <c r="B27" s="34" t="s">
        <v>336</v>
      </c>
      <c r="C27" s="253">
        <v>0</v>
      </c>
      <c r="D27" s="253">
        <v>0</v>
      </c>
      <c r="E27" s="253">
        <v>0</v>
      </c>
      <c r="F27" s="253">
        <v>0</v>
      </c>
      <c r="G27" s="253">
        <v>0</v>
      </c>
      <c r="H27" s="34"/>
    </row>
    <row r="28" spans="1:8" ht="9.75" customHeight="1" x14ac:dyDescent="0.3">
      <c r="A28" s="57">
        <v>1139</v>
      </c>
      <c r="B28" s="34" t="s">
        <v>337</v>
      </c>
      <c r="C28" s="253">
        <v>0</v>
      </c>
      <c r="D28" s="253">
        <v>0</v>
      </c>
      <c r="E28" s="253">
        <v>0</v>
      </c>
      <c r="F28" s="253">
        <v>0</v>
      </c>
      <c r="G28" s="253">
        <v>0</v>
      </c>
      <c r="H28" s="34"/>
    </row>
    <row r="29" spans="1:8" ht="9.75" customHeight="1" x14ac:dyDescent="0.3">
      <c r="A29" s="34"/>
      <c r="B29" s="34"/>
      <c r="C29" s="34"/>
      <c r="D29" s="34"/>
      <c r="E29" s="34"/>
      <c r="F29" s="34"/>
      <c r="G29" s="34"/>
      <c r="H29" s="34"/>
    </row>
    <row r="30" spans="1:8" ht="9.75" customHeight="1" x14ac:dyDescent="0.3">
      <c r="A30" s="32" t="s">
        <v>338</v>
      </c>
      <c r="B30" s="32"/>
      <c r="C30" s="32"/>
      <c r="D30" s="32"/>
      <c r="E30" s="32"/>
      <c r="F30" s="32"/>
      <c r="G30" s="32"/>
      <c r="H30" s="32"/>
    </row>
    <row r="31" spans="1:8" ht="9.75" customHeight="1" x14ac:dyDescent="0.3">
      <c r="A31" s="36" t="s">
        <v>106</v>
      </c>
      <c r="B31" s="36" t="s">
        <v>107</v>
      </c>
      <c r="C31" s="36" t="s">
        <v>108</v>
      </c>
      <c r="D31" s="36" t="s">
        <v>339</v>
      </c>
      <c r="E31" s="36" t="s">
        <v>340</v>
      </c>
      <c r="F31" s="36" t="s">
        <v>341</v>
      </c>
      <c r="G31" s="36"/>
      <c r="H31" s="36"/>
    </row>
    <row r="32" spans="1:8" ht="9.75" customHeight="1" x14ac:dyDescent="0.3">
      <c r="A32" s="57">
        <v>1140</v>
      </c>
      <c r="B32" s="34" t="s">
        <v>342</v>
      </c>
      <c r="C32" s="253">
        <v>0</v>
      </c>
      <c r="D32" s="34"/>
      <c r="E32" s="34"/>
      <c r="F32" s="34"/>
      <c r="G32" s="34"/>
      <c r="H32" s="34"/>
    </row>
    <row r="33" spans="1:6" ht="9.75" customHeight="1" x14ac:dyDescent="0.3">
      <c r="A33" s="57">
        <v>1141</v>
      </c>
      <c r="B33" s="34" t="s">
        <v>343</v>
      </c>
      <c r="C33" s="253">
        <v>0</v>
      </c>
      <c r="D33" s="34"/>
      <c r="E33" s="34"/>
      <c r="F33" s="34"/>
    </row>
    <row r="34" spans="1:6" ht="9.75" customHeight="1" x14ac:dyDescent="0.3">
      <c r="A34" s="57">
        <v>1142</v>
      </c>
      <c r="B34" s="34" t="s">
        <v>344</v>
      </c>
      <c r="C34" s="253">
        <v>0</v>
      </c>
      <c r="D34" s="34"/>
      <c r="E34" s="34"/>
      <c r="F34" s="34"/>
    </row>
    <row r="35" spans="1:6" ht="9.75" customHeight="1" x14ac:dyDescent="0.3">
      <c r="A35" s="57">
        <v>1143</v>
      </c>
      <c r="B35" s="34" t="s">
        <v>345</v>
      </c>
      <c r="C35" s="253">
        <v>0</v>
      </c>
      <c r="D35" s="34"/>
      <c r="E35" s="34"/>
      <c r="F35" s="34"/>
    </row>
    <row r="36" spans="1:6" ht="9.75" customHeight="1" x14ac:dyDescent="0.3">
      <c r="A36" s="57">
        <v>1144</v>
      </c>
      <c r="B36" s="34" t="s">
        <v>346</v>
      </c>
      <c r="C36" s="253">
        <v>0</v>
      </c>
      <c r="D36" s="34"/>
      <c r="E36" s="34"/>
      <c r="F36" s="34"/>
    </row>
    <row r="37" spans="1:6" ht="9.75" customHeight="1" x14ac:dyDescent="0.3">
      <c r="A37" s="57">
        <v>1145</v>
      </c>
      <c r="B37" s="34" t="s">
        <v>347</v>
      </c>
      <c r="C37" s="253">
        <v>0</v>
      </c>
      <c r="D37" s="34"/>
      <c r="E37" s="34"/>
      <c r="F37" s="34"/>
    </row>
    <row r="38" spans="1:6" ht="9.75" customHeight="1" x14ac:dyDescent="0.3">
      <c r="A38" s="34"/>
      <c r="B38" s="34"/>
      <c r="C38" s="34"/>
      <c r="D38" s="34"/>
      <c r="E38" s="34"/>
      <c r="F38" s="34"/>
    </row>
    <row r="39" spans="1:6" ht="9.75" customHeight="1" x14ac:dyDescent="0.3">
      <c r="A39" s="32" t="s">
        <v>348</v>
      </c>
      <c r="B39" s="32"/>
      <c r="C39" s="32"/>
      <c r="D39" s="32"/>
      <c r="E39" s="32"/>
      <c r="F39" s="32"/>
    </row>
    <row r="40" spans="1:6" ht="9.75" customHeight="1" x14ac:dyDescent="0.3">
      <c r="A40" s="36" t="s">
        <v>106</v>
      </c>
      <c r="B40" s="36" t="s">
        <v>107</v>
      </c>
      <c r="C40" s="36" t="s">
        <v>108</v>
      </c>
      <c r="D40" s="36" t="s">
        <v>340</v>
      </c>
      <c r="E40" s="36" t="s">
        <v>349</v>
      </c>
      <c r="F40" s="36" t="s">
        <v>341</v>
      </c>
    </row>
    <row r="41" spans="1:6" ht="9.75" customHeight="1" x14ac:dyDescent="0.3">
      <c r="A41" s="57">
        <v>1150</v>
      </c>
      <c r="B41" s="34" t="s">
        <v>350</v>
      </c>
      <c r="C41" s="253">
        <v>0</v>
      </c>
      <c r="D41" s="34"/>
      <c r="E41" s="34"/>
      <c r="F41" s="34"/>
    </row>
    <row r="42" spans="1:6" ht="9.75" customHeight="1" x14ac:dyDescent="0.3">
      <c r="A42" s="57">
        <v>1151</v>
      </c>
      <c r="B42" s="34" t="s">
        <v>351</v>
      </c>
      <c r="C42" s="253">
        <v>0</v>
      </c>
      <c r="D42" s="34"/>
      <c r="E42" s="34"/>
      <c r="F42" s="34"/>
    </row>
    <row r="43" spans="1:6" ht="9.75" customHeight="1" x14ac:dyDescent="0.3">
      <c r="A43" s="34"/>
      <c r="B43" s="34"/>
      <c r="C43" s="34"/>
      <c r="D43" s="34"/>
      <c r="E43" s="34"/>
      <c r="F43" s="34"/>
    </row>
    <row r="44" spans="1:6" ht="9.75" customHeight="1" x14ac:dyDescent="0.3">
      <c r="A44" s="32" t="s">
        <v>354</v>
      </c>
      <c r="B44" s="32"/>
      <c r="C44" s="32"/>
      <c r="D44" s="32"/>
      <c r="E44" s="32"/>
      <c r="F44" s="32"/>
    </row>
    <row r="45" spans="1:6" ht="9.75" customHeight="1" x14ac:dyDescent="0.3">
      <c r="A45" s="36" t="s">
        <v>106</v>
      </c>
      <c r="B45" s="36" t="s">
        <v>107</v>
      </c>
      <c r="C45" s="36" t="s">
        <v>108</v>
      </c>
      <c r="D45" s="36" t="s">
        <v>313</v>
      </c>
      <c r="E45" s="36" t="s">
        <v>326</v>
      </c>
      <c r="F45" s="36"/>
    </row>
    <row r="46" spans="1:6" ht="9.75" customHeight="1" x14ac:dyDescent="0.3">
      <c r="A46" s="57">
        <v>1213</v>
      </c>
      <c r="B46" s="34" t="s">
        <v>355</v>
      </c>
      <c r="C46" s="253">
        <v>0</v>
      </c>
      <c r="D46" s="34"/>
      <c r="E46" s="34"/>
      <c r="F46" s="34"/>
    </row>
    <row r="47" spans="1:6" ht="9.75" customHeight="1" x14ac:dyDescent="0.3">
      <c r="A47" s="34"/>
      <c r="B47" s="34"/>
      <c r="C47" s="34"/>
      <c r="D47" s="34"/>
      <c r="E47" s="34"/>
      <c r="F47" s="34"/>
    </row>
    <row r="48" spans="1:6" ht="9.75" customHeight="1" x14ac:dyDescent="0.3">
      <c r="A48" s="32" t="s">
        <v>356</v>
      </c>
      <c r="B48" s="32"/>
      <c r="C48" s="32"/>
      <c r="D48" s="32"/>
      <c r="E48" s="32"/>
      <c r="F48" s="32"/>
    </row>
    <row r="49" spans="1:9" ht="9.75" customHeight="1" x14ac:dyDescent="0.3">
      <c r="A49" s="36" t="s">
        <v>106</v>
      </c>
      <c r="B49" s="36" t="s">
        <v>107</v>
      </c>
      <c r="C49" s="36" t="s">
        <v>108</v>
      </c>
      <c r="D49" s="36"/>
      <c r="E49" s="36"/>
      <c r="F49" s="36"/>
      <c r="G49" s="36"/>
      <c r="H49" s="36"/>
      <c r="I49" s="34"/>
    </row>
    <row r="50" spans="1:9" ht="9.75" customHeight="1" x14ac:dyDescent="0.3">
      <c r="A50" s="57">
        <v>1211</v>
      </c>
      <c r="B50" s="34" t="s">
        <v>357</v>
      </c>
      <c r="C50" s="253">
        <v>0</v>
      </c>
      <c r="D50" s="34"/>
      <c r="E50" s="34"/>
      <c r="F50" s="34"/>
      <c r="G50" s="34"/>
      <c r="H50" s="34"/>
      <c r="I50" s="34"/>
    </row>
    <row r="51" spans="1:9" ht="9.75" customHeight="1" x14ac:dyDescent="0.3">
      <c r="A51" s="57">
        <v>1212</v>
      </c>
      <c r="B51" s="34" t="s">
        <v>358</v>
      </c>
      <c r="C51" s="253">
        <v>0</v>
      </c>
      <c r="D51" s="34"/>
      <c r="E51" s="34"/>
      <c r="F51" s="34"/>
      <c r="G51" s="34"/>
      <c r="H51" s="34"/>
      <c r="I51" s="34"/>
    </row>
    <row r="52" spans="1:9" ht="9.75" customHeight="1" x14ac:dyDescent="0.3">
      <c r="A52" s="57">
        <v>1214</v>
      </c>
      <c r="B52" s="34" t="s">
        <v>359</v>
      </c>
      <c r="C52" s="253">
        <v>0</v>
      </c>
      <c r="D52" s="34"/>
      <c r="E52" s="34"/>
      <c r="F52" s="34"/>
      <c r="G52" s="34"/>
      <c r="H52" s="34"/>
      <c r="I52" s="34"/>
    </row>
    <row r="53" spans="1:9" ht="9.75" customHeight="1" x14ac:dyDescent="0.3">
      <c r="A53" s="34"/>
      <c r="B53" s="34"/>
      <c r="C53" s="34"/>
      <c r="D53" s="34"/>
      <c r="E53" s="34"/>
      <c r="F53" s="34"/>
      <c r="G53" s="34"/>
      <c r="H53" s="34"/>
      <c r="I53" s="34"/>
    </row>
    <row r="54" spans="1:9" ht="9.75" customHeight="1" x14ac:dyDescent="0.3">
      <c r="A54" s="32" t="s">
        <v>360</v>
      </c>
      <c r="B54" s="32"/>
      <c r="C54" s="32"/>
      <c r="D54" s="32"/>
      <c r="E54" s="32"/>
      <c r="F54" s="32"/>
      <c r="G54" s="32"/>
      <c r="H54" s="32"/>
      <c r="I54" s="32"/>
    </row>
    <row r="55" spans="1:9" ht="9.75" customHeight="1" x14ac:dyDescent="0.3">
      <c r="A55" s="36" t="s">
        <v>106</v>
      </c>
      <c r="B55" s="36" t="s">
        <v>107</v>
      </c>
      <c r="C55" s="36" t="s">
        <v>108</v>
      </c>
      <c r="D55" s="36" t="s">
        <v>361</v>
      </c>
      <c r="E55" s="36" t="s">
        <v>362</v>
      </c>
      <c r="F55" s="36" t="s">
        <v>363</v>
      </c>
      <c r="G55" s="36" t="s">
        <v>364</v>
      </c>
      <c r="H55" s="36" t="s">
        <v>365</v>
      </c>
      <c r="I55" s="36" t="s">
        <v>367</v>
      </c>
    </row>
    <row r="56" spans="1:9" ht="9.75" customHeight="1" x14ac:dyDescent="0.3">
      <c r="A56" s="57">
        <v>1230</v>
      </c>
      <c r="B56" s="34" t="s">
        <v>368</v>
      </c>
      <c r="C56" s="253">
        <v>9287312.8200000003</v>
      </c>
      <c r="D56" s="253">
        <v>0</v>
      </c>
      <c r="E56" s="253">
        <v>0</v>
      </c>
      <c r="F56" s="34"/>
      <c r="G56" s="34"/>
      <c r="H56" s="34"/>
      <c r="I56" s="34"/>
    </row>
    <row r="57" spans="1:9" ht="9.75" customHeight="1" x14ac:dyDescent="0.3">
      <c r="A57" s="57">
        <v>1231</v>
      </c>
      <c r="B57" s="34" t="s">
        <v>369</v>
      </c>
      <c r="C57" s="253">
        <v>6258494.8899999997</v>
      </c>
      <c r="D57" s="437">
        <v>0</v>
      </c>
      <c r="E57" s="437">
        <v>0</v>
      </c>
      <c r="F57" s="34"/>
      <c r="G57" s="34"/>
      <c r="H57" s="34"/>
      <c r="I57" s="34"/>
    </row>
    <row r="58" spans="1:9" ht="9.75" customHeight="1" x14ac:dyDescent="0.3">
      <c r="A58" s="57">
        <v>1232</v>
      </c>
      <c r="B58" s="34" t="s">
        <v>370</v>
      </c>
      <c r="C58" s="253">
        <v>0</v>
      </c>
      <c r="D58" s="437">
        <v>0</v>
      </c>
      <c r="E58" s="437">
        <v>0</v>
      </c>
      <c r="F58" s="34"/>
      <c r="G58" s="34"/>
      <c r="H58" s="34"/>
      <c r="I58" s="34"/>
    </row>
    <row r="59" spans="1:9" ht="9.75" customHeight="1" x14ac:dyDescent="0.3">
      <c r="A59" s="57">
        <v>1233</v>
      </c>
      <c r="B59" s="34" t="s">
        <v>371</v>
      </c>
      <c r="C59" s="253">
        <v>3028817.93</v>
      </c>
      <c r="D59" s="437">
        <v>199901.76</v>
      </c>
      <c r="E59" s="437">
        <v>-1172652.3799999999</v>
      </c>
      <c r="F59" s="34"/>
      <c r="G59" s="34"/>
      <c r="H59" s="34"/>
      <c r="I59" s="34"/>
    </row>
    <row r="60" spans="1:9" ht="9.75" customHeight="1" x14ac:dyDescent="0.3">
      <c r="A60" s="57">
        <v>1234</v>
      </c>
      <c r="B60" s="34" t="s">
        <v>374</v>
      </c>
      <c r="C60" s="253">
        <v>0</v>
      </c>
      <c r="D60" s="437">
        <v>0</v>
      </c>
      <c r="E60" s="437">
        <v>0</v>
      </c>
      <c r="F60" s="34"/>
      <c r="G60" s="34"/>
      <c r="H60" s="34"/>
      <c r="I60" s="34"/>
    </row>
    <row r="61" spans="1:9" ht="9.75" customHeight="1" x14ac:dyDescent="0.3">
      <c r="A61" s="57">
        <v>1235</v>
      </c>
      <c r="B61" s="34" t="s">
        <v>375</v>
      </c>
      <c r="C61" s="253">
        <v>0</v>
      </c>
      <c r="D61" s="437">
        <v>0</v>
      </c>
      <c r="E61" s="437">
        <v>0</v>
      </c>
      <c r="F61" s="34"/>
      <c r="G61" s="34"/>
      <c r="H61" s="34"/>
      <c r="I61" s="34"/>
    </row>
    <row r="62" spans="1:9" ht="9.75" customHeight="1" x14ac:dyDescent="0.3">
      <c r="A62" s="57">
        <v>1236</v>
      </c>
      <c r="B62" s="34" t="s">
        <v>376</v>
      </c>
      <c r="C62" s="253">
        <v>0</v>
      </c>
      <c r="D62" s="437">
        <v>0</v>
      </c>
      <c r="E62" s="437">
        <v>0</v>
      </c>
      <c r="F62" s="34"/>
      <c r="G62" s="34"/>
      <c r="H62" s="34"/>
      <c r="I62" s="34"/>
    </row>
    <row r="63" spans="1:9" ht="9.75" customHeight="1" x14ac:dyDescent="0.3">
      <c r="A63" s="57">
        <v>1239</v>
      </c>
      <c r="B63" s="34" t="s">
        <v>377</v>
      </c>
      <c r="C63" s="253">
        <v>0</v>
      </c>
      <c r="D63" s="437">
        <v>0</v>
      </c>
      <c r="E63" s="437">
        <v>0</v>
      </c>
      <c r="F63" s="34"/>
      <c r="G63" s="34"/>
      <c r="H63" s="34"/>
      <c r="I63" s="34"/>
    </row>
    <row r="64" spans="1:9" ht="9.75" customHeight="1" x14ac:dyDescent="0.3">
      <c r="A64" s="57">
        <v>1240</v>
      </c>
      <c r="B64" s="34" t="s">
        <v>378</v>
      </c>
      <c r="C64" s="253">
        <v>112986523.66</v>
      </c>
      <c r="D64" s="437">
        <v>10336890.210000001</v>
      </c>
      <c r="E64" s="437">
        <v>-83662652.859999999</v>
      </c>
      <c r="F64" s="34"/>
      <c r="G64" s="34"/>
      <c r="H64" s="34"/>
      <c r="I64" s="34"/>
    </row>
    <row r="65" spans="1:9" ht="9.75" customHeight="1" x14ac:dyDescent="0.3">
      <c r="A65" s="57">
        <v>1241</v>
      </c>
      <c r="B65" s="34" t="s">
        <v>379</v>
      </c>
      <c r="C65" s="253">
        <v>5618269.9100000001</v>
      </c>
      <c r="D65" s="438">
        <v>409630.69</v>
      </c>
      <c r="E65" s="437">
        <v>-5013817.53</v>
      </c>
      <c r="F65" s="439"/>
      <c r="G65" s="34"/>
      <c r="H65" s="34"/>
      <c r="I65" s="34"/>
    </row>
    <row r="66" spans="1:9" ht="9.75" customHeight="1" x14ac:dyDescent="0.3">
      <c r="A66" s="57">
        <v>1242</v>
      </c>
      <c r="B66" s="34" t="s">
        <v>380</v>
      </c>
      <c r="C66" s="253">
        <v>223400.59</v>
      </c>
      <c r="D66" s="437">
        <v>0</v>
      </c>
      <c r="E66" s="437">
        <v>0</v>
      </c>
      <c r="F66" s="34"/>
      <c r="G66" s="34"/>
      <c r="H66" s="34"/>
      <c r="I66" s="34"/>
    </row>
    <row r="67" spans="1:9" ht="9.75" customHeight="1" x14ac:dyDescent="0.3">
      <c r="A67" s="57">
        <v>1243</v>
      </c>
      <c r="B67" s="34" t="s">
        <v>381</v>
      </c>
      <c r="C67" s="253">
        <v>95808</v>
      </c>
      <c r="D67" s="437">
        <v>20332.86</v>
      </c>
      <c r="E67" s="437">
        <v>-108194.64</v>
      </c>
      <c r="F67" s="34"/>
      <c r="G67" s="34"/>
      <c r="H67" s="34"/>
      <c r="I67" s="34"/>
    </row>
    <row r="68" spans="1:9" ht="9.75" customHeight="1" x14ac:dyDescent="0.3">
      <c r="A68" s="57">
        <v>1244</v>
      </c>
      <c r="B68" s="34" t="s">
        <v>382</v>
      </c>
      <c r="C68" s="253">
        <v>79525595.669999987</v>
      </c>
      <c r="D68" s="437">
        <v>8719389.25</v>
      </c>
      <c r="E68" s="437">
        <v>-58563820.079999998</v>
      </c>
      <c r="F68" s="34"/>
      <c r="G68" s="34"/>
      <c r="H68" s="34"/>
      <c r="I68" s="34"/>
    </row>
    <row r="69" spans="1:9" ht="9.75" customHeight="1" x14ac:dyDescent="0.3">
      <c r="A69" s="57">
        <v>1245</v>
      </c>
      <c r="B69" s="34" t="s">
        <v>384</v>
      </c>
      <c r="C69" s="253">
        <v>0</v>
      </c>
      <c r="D69" s="440">
        <v>0</v>
      </c>
      <c r="E69" s="440">
        <v>-5776.14</v>
      </c>
      <c r="F69" s="34"/>
      <c r="G69" s="34"/>
      <c r="H69" s="34"/>
      <c r="I69" s="34"/>
    </row>
    <row r="70" spans="1:9" ht="9.75" customHeight="1" x14ac:dyDescent="0.3">
      <c r="A70" s="57">
        <v>1246</v>
      </c>
      <c r="B70" s="34" t="s">
        <v>385</v>
      </c>
      <c r="C70" s="253">
        <v>27523449.489999998</v>
      </c>
      <c r="D70" s="437">
        <v>1187537.4099999999</v>
      </c>
      <c r="E70" s="437">
        <v>-19971044.469999999</v>
      </c>
      <c r="F70" s="34"/>
      <c r="G70" s="34"/>
      <c r="H70" s="34"/>
      <c r="I70" s="34"/>
    </row>
    <row r="71" spans="1:9" ht="9.75" customHeight="1" x14ac:dyDescent="0.3">
      <c r="A71" s="57">
        <v>1247</v>
      </c>
      <c r="B71" s="34" t="s">
        <v>386</v>
      </c>
      <c r="C71" s="253">
        <v>0</v>
      </c>
      <c r="D71" s="437">
        <v>0</v>
      </c>
      <c r="E71" s="437"/>
      <c r="F71" s="34"/>
      <c r="G71" s="34"/>
      <c r="H71" s="34"/>
      <c r="I71" s="34"/>
    </row>
    <row r="72" spans="1:9" ht="9.75" customHeight="1" x14ac:dyDescent="0.3">
      <c r="A72" s="57">
        <v>1248</v>
      </c>
      <c r="B72" s="34" t="s">
        <v>387</v>
      </c>
      <c r="C72" s="253">
        <v>0</v>
      </c>
      <c r="D72" s="437">
        <v>0</v>
      </c>
      <c r="E72" s="437">
        <v>0</v>
      </c>
      <c r="F72" s="34"/>
      <c r="G72" s="34"/>
      <c r="H72" s="34"/>
      <c r="I72" s="34"/>
    </row>
    <row r="73" spans="1:9" ht="9.75" customHeight="1" x14ac:dyDescent="0.3">
      <c r="A73" s="34"/>
      <c r="B73" s="34"/>
      <c r="C73" s="34"/>
      <c r="D73" s="34"/>
      <c r="E73" s="34"/>
      <c r="F73" s="34"/>
      <c r="G73" s="34"/>
      <c r="H73" s="34"/>
      <c r="I73" s="34"/>
    </row>
    <row r="74" spans="1:9" ht="9.75" customHeight="1" x14ac:dyDescent="0.3">
      <c r="A74" s="32" t="s">
        <v>388</v>
      </c>
      <c r="B74" s="32"/>
      <c r="C74" s="32"/>
      <c r="D74" s="32"/>
      <c r="E74" s="32"/>
      <c r="F74" s="32"/>
      <c r="G74" s="32"/>
      <c r="H74" s="34"/>
      <c r="I74" s="34"/>
    </row>
    <row r="75" spans="1:9" ht="9.75" customHeight="1" x14ac:dyDescent="0.3">
      <c r="A75" s="36" t="s">
        <v>106</v>
      </c>
      <c r="B75" s="36" t="s">
        <v>107</v>
      </c>
      <c r="C75" s="36" t="s">
        <v>108</v>
      </c>
      <c r="D75" s="36" t="s">
        <v>389</v>
      </c>
      <c r="E75" s="36" t="s">
        <v>390</v>
      </c>
      <c r="F75" s="36" t="s">
        <v>391</v>
      </c>
      <c r="G75" s="36" t="s">
        <v>392</v>
      </c>
      <c r="H75" s="34"/>
      <c r="I75" s="34"/>
    </row>
    <row r="76" spans="1:9" ht="9.75" customHeight="1" x14ac:dyDescent="0.3">
      <c r="A76" s="57">
        <v>1250</v>
      </c>
      <c r="B76" s="34" t="s">
        <v>393</v>
      </c>
      <c r="C76" s="253">
        <v>6064271.46</v>
      </c>
      <c r="D76" s="253">
        <v>229680</v>
      </c>
      <c r="E76" s="253">
        <v>-3246933.4</v>
      </c>
      <c r="F76" s="34"/>
      <c r="G76" s="34"/>
      <c r="H76" s="34"/>
      <c r="I76" s="34"/>
    </row>
    <row r="77" spans="1:9" ht="9.75" customHeight="1" x14ac:dyDescent="0.3">
      <c r="A77" s="57">
        <v>1251</v>
      </c>
      <c r="B77" s="34" t="s">
        <v>394</v>
      </c>
      <c r="C77" s="253">
        <v>6064271.46</v>
      </c>
      <c r="D77" s="253">
        <v>229680</v>
      </c>
      <c r="E77" s="253">
        <v>-3246933.4</v>
      </c>
      <c r="F77" s="34"/>
      <c r="G77" s="34"/>
      <c r="H77" s="34"/>
      <c r="I77" s="34"/>
    </row>
    <row r="78" spans="1:9" ht="9.75" customHeight="1" x14ac:dyDescent="0.3">
      <c r="A78" s="57">
        <v>1252</v>
      </c>
      <c r="B78" s="34" t="s">
        <v>396</v>
      </c>
      <c r="C78" s="253">
        <v>0</v>
      </c>
      <c r="D78" s="58">
        <v>0</v>
      </c>
      <c r="E78" s="58">
        <v>0</v>
      </c>
      <c r="F78" s="34"/>
      <c r="G78" s="34"/>
      <c r="H78" s="34"/>
      <c r="I78" s="34"/>
    </row>
    <row r="79" spans="1:9" ht="9.75" customHeight="1" x14ac:dyDescent="0.3">
      <c r="A79" s="57">
        <v>1253</v>
      </c>
      <c r="B79" s="34" t="s">
        <v>397</v>
      </c>
      <c r="C79" s="253">
        <v>0</v>
      </c>
      <c r="D79" s="58">
        <v>0</v>
      </c>
      <c r="E79" s="58">
        <v>0</v>
      </c>
      <c r="F79" s="34"/>
      <c r="G79" s="34"/>
      <c r="H79" s="34"/>
      <c r="I79" s="34"/>
    </row>
    <row r="80" spans="1:9" ht="9.75" customHeight="1" x14ac:dyDescent="0.3">
      <c r="A80" s="57">
        <v>1254</v>
      </c>
      <c r="B80" s="34" t="s">
        <v>398</v>
      </c>
      <c r="C80" s="253">
        <v>0</v>
      </c>
      <c r="D80" s="58">
        <v>0</v>
      </c>
      <c r="E80" s="58">
        <v>0</v>
      </c>
      <c r="F80" s="34"/>
      <c r="G80" s="34"/>
      <c r="H80" s="34"/>
      <c r="I80" s="34"/>
    </row>
    <row r="81" spans="1:7" ht="9.75" customHeight="1" x14ac:dyDescent="0.3">
      <c r="A81" s="57">
        <v>1259</v>
      </c>
      <c r="B81" s="34" t="s">
        <v>399</v>
      </c>
      <c r="C81" s="253">
        <v>0</v>
      </c>
      <c r="D81" s="58">
        <v>0</v>
      </c>
      <c r="E81" s="58">
        <v>0</v>
      </c>
      <c r="F81" s="34"/>
      <c r="G81" s="34"/>
    </row>
    <row r="82" spans="1:7" ht="9.75" customHeight="1" x14ac:dyDescent="0.3">
      <c r="A82" s="57">
        <v>1270</v>
      </c>
      <c r="B82" s="34" t="s">
        <v>400</v>
      </c>
      <c r="C82" s="253">
        <v>0</v>
      </c>
      <c r="D82" s="68"/>
      <c r="E82" s="68"/>
      <c r="F82" s="34"/>
      <c r="G82" s="34"/>
    </row>
    <row r="83" spans="1:7" ht="9.75" customHeight="1" x14ac:dyDescent="0.3">
      <c r="A83" s="57">
        <v>1271</v>
      </c>
      <c r="B83" s="34" t="s">
        <v>401</v>
      </c>
      <c r="C83" s="253">
        <v>0</v>
      </c>
      <c r="D83" s="68"/>
      <c r="E83" s="68"/>
      <c r="F83" s="34"/>
      <c r="G83" s="34"/>
    </row>
    <row r="84" spans="1:7" ht="9.75" customHeight="1" x14ac:dyDescent="0.3">
      <c r="A84" s="57">
        <v>1272</v>
      </c>
      <c r="B84" s="34" t="s">
        <v>402</v>
      </c>
      <c r="C84" s="253">
        <v>0</v>
      </c>
      <c r="D84" s="68"/>
      <c r="E84" s="68"/>
      <c r="F84" s="34"/>
      <c r="G84" s="34"/>
    </row>
    <row r="85" spans="1:7" ht="9.75" customHeight="1" x14ac:dyDescent="0.3">
      <c r="A85" s="57">
        <v>1273</v>
      </c>
      <c r="B85" s="34" t="s">
        <v>403</v>
      </c>
      <c r="C85" s="253">
        <v>0</v>
      </c>
      <c r="D85" s="68"/>
      <c r="E85" s="68"/>
      <c r="F85" s="34"/>
      <c r="G85" s="34"/>
    </row>
    <row r="86" spans="1:7" ht="9.75" customHeight="1" x14ac:dyDescent="0.3">
      <c r="A86" s="57">
        <v>1274</v>
      </c>
      <c r="B86" s="34" t="s">
        <v>404</v>
      </c>
      <c r="C86" s="253">
        <v>0</v>
      </c>
      <c r="D86" s="68"/>
      <c r="E86" s="68"/>
      <c r="F86" s="34"/>
      <c r="G86" s="34"/>
    </row>
    <row r="87" spans="1:7" ht="9.75" customHeight="1" x14ac:dyDescent="0.3">
      <c r="A87" s="57">
        <v>1275</v>
      </c>
      <c r="B87" s="34" t="s">
        <v>405</v>
      </c>
      <c r="C87" s="253">
        <v>0</v>
      </c>
      <c r="D87" s="68"/>
      <c r="E87" s="68"/>
      <c r="F87" s="34"/>
      <c r="G87" s="34"/>
    </row>
    <row r="88" spans="1:7" ht="9.75" customHeight="1" x14ac:dyDescent="0.3">
      <c r="A88" s="57">
        <v>1279</v>
      </c>
      <c r="B88" s="34" t="s">
        <v>406</v>
      </c>
      <c r="C88" s="253">
        <v>0</v>
      </c>
      <c r="D88" s="68"/>
      <c r="E88" s="68"/>
      <c r="F88" s="34"/>
      <c r="G88" s="34"/>
    </row>
    <row r="89" spans="1:7" ht="9.75" customHeight="1" x14ac:dyDescent="0.3">
      <c r="A89" s="34"/>
      <c r="B89" s="34"/>
      <c r="C89" s="34"/>
      <c r="D89" s="34"/>
      <c r="E89" s="34"/>
      <c r="F89" s="34"/>
      <c r="G89" s="34"/>
    </row>
    <row r="90" spans="1:7" ht="9.75" customHeight="1" x14ac:dyDescent="0.3">
      <c r="A90" s="32" t="s">
        <v>407</v>
      </c>
      <c r="B90" s="32"/>
      <c r="C90" s="32"/>
      <c r="D90" s="32"/>
      <c r="E90" s="32"/>
      <c r="F90" s="32"/>
      <c r="G90" s="32"/>
    </row>
    <row r="91" spans="1:7" ht="9.75" customHeight="1" x14ac:dyDescent="0.3">
      <c r="A91" s="36" t="s">
        <v>106</v>
      </c>
      <c r="B91" s="36" t="s">
        <v>107</v>
      </c>
      <c r="C91" s="36" t="s">
        <v>108</v>
      </c>
      <c r="D91" s="36" t="s">
        <v>365</v>
      </c>
      <c r="E91" s="36"/>
      <c r="F91" s="36"/>
      <c r="G91" s="36"/>
    </row>
    <row r="92" spans="1:7" ht="9.75" customHeight="1" x14ac:dyDescent="0.3">
      <c r="A92" s="57">
        <v>1160</v>
      </c>
      <c r="B92" s="34" t="s">
        <v>408</v>
      </c>
      <c r="C92" s="253">
        <v>0</v>
      </c>
      <c r="D92" s="34"/>
      <c r="E92" s="34"/>
      <c r="F92" s="34"/>
      <c r="G92" s="34"/>
    </row>
    <row r="93" spans="1:7" ht="9.75" customHeight="1" x14ac:dyDescent="0.3">
      <c r="A93" s="57">
        <v>1161</v>
      </c>
      <c r="B93" s="34" t="s">
        <v>409</v>
      </c>
      <c r="C93" s="253">
        <v>0</v>
      </c>
      <c r="D93" s="34"/>
      <c r="E93" s="34"/>
      <c r="F93" s="34"/>
      <c r="G93" s="34"/>
    </row>
    <row r="94" spans="1:7" ht="9.75" customHeight="1" x14ac:dyDescent="0.3">
      <c r="A94" s="57">
        <v>1162</v>
      </c>
      <c r="B94" s="34" t="s">
        <v>410</v>
      </c>
      <c r="C94" s="253">
        <v>0</v>
      </c>
      <c r="D94" s="34"/>
      <c r="E94" s="34"/>
      <c r="F94" s="34"/>
      <c r="G94" s="34"/>
    </row>
    <row r="95" spans="1:7" ht="9.75" customHeight="1" x14ac:dyDescent="0.3">
      <c r="A95" s="34"/>
      <c r="B95" s="34"/>
      <c r="C95" s="34"/>
      <c r="D95" s="34"/>
      <c r="E95" s="34"/>
      <c r="F95" s="34"/>
      <c r="G95" s="34"/>
    </row>
    <row r="96" spans="1:7" ht="9.75" customHeight="1" x14ac:dyDescent="0.3">
      <c r="A96" s="32" t="s">
        <v>411</v>
      </c>
      <c r="B96" s="32"/>
      <c r="C96" s="32"/>
      <c r="D96" s="32"/>
      <c r="E96" s="32"/>
      <c r="F96" s="32"/>
      <c r="G96" s="32"/>
    </row>
    <row r="97" spans="1:8" ht="9.75" customHeight="1" x14ac:dyDescent="0.3">
      <c r="A97" s="36" t="s">
        <v>106</v>
      </c>
      <c r="B97" s="36" t="s">
        <v>107</v>
      </c>
      <c r="C97" s="36" t="s">
        <v>108</v>
      </c>
      <c r="D97" s="36" t="s">
        <v>326</v>
      </c>
      <c r="E97" s="36"/>
      <c r="F97" s="36"/>
      <c r="G97" s="36"/>
      <c r="H97" s="36"/>
    </row>
    <row r="98" spans="1:8" ht="9.75" customHeight="1" x14ac:dyDescent="0.3">
      <c r="A98" s="57">
        <v>1190</v>
      </c>
      <c r="B98" s="34" t="s">
        <v>412</v>
      </c>
      <c r="C98" s="253">
        <v>350000</v>
      </c>
      <c r="D98" s="34"/>
      <c r="E98" s="34"/>
      <c r="F98" s="34"/>
      <c r="G98" s="34"/>
      <c r="H98" s="34"/>
    </row>
    <row r="99" spans="1:8" ht="9.75" customHeight="1" x14ac:dyDescent="0.3">
      <c r="A99" s="57">
        <v>1191</v>
      </c>
      <c r="B99" s="34" t="s">
        <v>413</v>
      </c>
      <c r="C99" s="253">
        <v>350000</v>
      </c>
      <c r="D99" s="34"/>
      <c r="E99" s="34"/>
      <c r="F99" s="34"/>
      <c r="G99" s="34"/>
      <c r="H99" s="34"/>
    </row>
    <row r="100" spans="1:8" ht="9.75" customHeight="1" x14ac:dyDescent="0.3">
      <c r="A100" s="57">
        <v>1192</v>
      </c>
      <c r="B100" s="34" t="s">
        <v>414</v>
      </c>
      <c r="C100" s="253">
        <v>0</v>
      </c>
      <c r="D100" s="34"/>
      <c r="E100" s="34"/>
      <c r="F100" s="34"/>
      <c r="G100" s="34"/>
      <c r="H100" s="34"/>
    </row>
    <row r="101" spans="1:8" ht="9.75" customHeight="1" x14ac:dyDescent="0.3">
      <c r="A101" s="57">
        <v>1193</v>
      </c>
      <c r="B101" s="34" t="s">
        <v>415</v>
      </c>
      <c r="C101" s="253">
        <v>0</v>
      </c>
      <c r="D101" s="34"/>
      <c r="E101" s="34"/>
      <c r="F101" s="34"/>
      <c r="G101" s="34"/>
      <c r="H101" s="34"/>
    </row>
    <row r="102" spans="1:8" ht="9.75" customHeight="1" x14ac:dyDescent="0.3">
      <c r="A102" s="57">
        <v>1194</v>
      </c>
      <c r="B102" s="34" t="s">
        <v>416</v>
      </c>
      <c r="C102" s="253">
        <v>0</v>
      </c>
      <c r="D102" s="34"/>
      <c r="E102" s="34"/>
      <c r="F102" s="34"/>
      <c r="G102" s="34"/>
      <c r="H102" s="34"/>
    </row>
    <row r="103" spans="1:8" ht="9.75" customHeight="1" x14ac:dyDescent="0.3">
      <c r="A103" s="57">
        <v>1290</v>
      </c>
      <c r="B103" s="34" t="s">
        <v>417</v>
      </c>
      <c r="C103" s="253">
        <v>0</v>
      </c>
      <c r="D103" s="34"/>
      <c r="E103" s="34"/>
      <c r="F103" s="34"/>
      <c r="G103" s="34"/>
      <c r="H103" s="34"/>
    </row>
    <row r="104" spans="1:8" ht="9.75" customHeight="1" x14ac:dyDescent="0.3">
      <c r="A104" s="57">
        <v>1291</v>
      </c>
      <c r="B104" s="34" t="s">
        <v>418</v>
      </c>
      <c r="C104" s="253">
        <v>0</v>
      </c>
      <c r="D104" s="34"/>
      <c r="E104" s="34"/>
      <c r="F104" s="34"/>
      <c r="G104" s="34"/>
      <c r="H104" s="34"/>
    </row>
    <row r="105" spans="1:8" ht="9.75" customHeight="1" x14ac:dyDescent="0.3">
      <c r="A105" s="57">
        <v>1292</v>
      </c>
      <c r="B105" s="34" t="s">
        <v>419</v>
      </c>
      <c r="C105" s="253">
        <v>0</v>
      </c>
      <c r="D105" s="34"/>
      <c r="E105" s="34"/>
      <c r="F105" s="34"/>
      <c r="G105" s="34"/>
      <c r="H105" s="34"/>
    </row>
    <row r="106" spans="1:8" ht="9.75" customHeight="1" x14ac:dyDescent="0.3">
      <c r="A106" s="57">
        <v>1293</v>
      </c>
      <c r="B106" s="34" t="s">
        <v>420</v>
      </c>
      <c r="C106" s="253">
        <v>0</v>
      </c>
      <c r="D106" s="34"/>
      <c r="E106" s="34"/>
      <c r="F106" s="34"/>
      <c r="G106" s="34"/>
      <c r="H106" s="34"/>
    </row>
    <row r="107" spans="1:8" ht="9.75" customHeight="1" x14ac:dyDescent="0.3">
      <c r="A107" s="34"/>
      <c r="B107" s="34"/>
      <c r="C107" s="34"/>
      <c r="D107" s="34"/>
      <c r="E107" s="34"/>
      <c r="F107" s="34"/>
      <c r="G107" s="34"/>
      <c r="H107" s="34"/>
    </row>
    <row r="108" spans="1:8" ht="9.75" customHeight="1" x14ac:dyDescent="0.3">
      <c r="A108" s="32" t="s">
        <v>422</v>
      </c>
      <c r="B108" s="32"/>
      <c r="C108" s="32"/>
      <c r="D108" s="32"/>
      <c r="E108" s="32"/>
      <c r="F108" s="32"/>
      <c r="G108" s="32"/>
      <c r="H108" s="32"/>
    </row>
    <row r="109" spans="1:8" ht="9.75" customHeight="1" x14ac:dyDescent="0.3">
      <c r="A109" s="36" t="s">
        <v>106</v>
      </c>
      <c r="B109" s="36" t="s">
        <v>107</v>
      </c>
      <c r="C109" s="36" t="s">
        <v>108</v>
      </c>
      <c r="D109" s="36" t="s">
        <v>322</v>
      </c>
      <c r="E109" s="36" t="s">
        <v>323</v>
      </c>
      <c r="F109" s="36" t="s">
        <v>324</v>
      </c>
      <c r="G109" s="36" t="s">
        <v>423</v>
      </c>
      <c r="H109" s="36" t="s">
        <v>424</v>
      </c>
    </row>
    <row r="110" spans="1:8" ht="9.75" customHeight="1" x14ac:dyDescent="0.3">
      <c r="A110" s="57">
        <v>2110</v>
      </c>
      <c r="B110" s="34" t="s">
        <v>425</v>
      </c>
      <c r="C110" s="253">
        <v>8767071.1103999987</v>
      </c>
      <c r="D110" s="253">
        <v>0</v>
      </c>
      <c r="E110" s="253">
        <v>0</v>
      </c>
      <c r="F110" s="253">
        <v>0</v>
      </c>
      <c r="G110" s="253">
        <v>0</v>
      </c>
      <c r="H110" s="34"/>
    </row>
    <row r="111" spans="1:8" ht="9.75" customHeight="1" x14ac:dyDescent="0.3">
      <c r="A111" s="57">
        <v>2111</v>
      </c>
      <c r="B111" s="34" t="s">
        <v>426</v>
      </c>
      <c r="C111" s="253">
        <v>0</v>
      </c>
      <c r="D111" s="253">
        <v>0</v>
      </c>
      <c r="E111" s="253">
        <v>0</v>
      </c>
      <c r="F111" s="253">
        <v>0</v>
      </c>
      <c r="G111" s="253">
        <v>0</v>
      </c>
      <c r="H111" s="34"/>
    </row>
    <row r="112" spans="1:8" ht="9.75" customHeight="1" x14ac:dyDescent="0.3">
      <c r="A112" s="57">
        <v>2112</v>
      </c>
      <c r="B112" s="34" t="s">
        <v>428</v>
      </c>
      <c r="C112" s="253">
        <v>8668090.7479999997</v>
      </c>
      <c r="D112" s="253">
        <v>0</v>
      </c>
      <c r="E112" s="253">
        <v>0</v>
      </c>
      <c r="F112" s="253">
        <v>0</v>
      </c>
      <c r="G112" s="253">
        <v>0</v>
      </c>
      <c r="H112" s="34"/>
    </row>
    <row r="113" spans="1:8" ht="9.75" customHeight="1" x14ac:dyDescent="0.3">
      <c r="A113" s="57">
        <v>2113</v>
      </c>
      <c r="B113" s="34" t="s">
        <v>429</v>
      </c>
      <c r="C113" s="253">
        <v>0</v>
      </c>
      <c r="D113" s="253">
        <v>0</v>
      </c>
      <c r="E113" s="253">
        <v>0</v>
      </c>
      <c r="F113" s="253">
        <v>0</v>
      </c>
      <c r="G113" s="253">
        <v>0</v>
      </c>
      <c r="H113" s="34"/>
    </row>
    <row r="114" spans="1:8" ht="9.75" customHeight="1" x14ac:dyDescent="0.3">
      <c r="A114" s="57">
        <v>2114</v>
      </c>
      <c r="B114" s="34" t="s">
        <v>430</v>
      </c>
      <c r="C114" s="253">
        <v>0</v>
      </c>
      <c r="D114" s="253">
        <v>0</v>
      </c>
      <c r="E114" s="253">
        <v>0</v>
      </c>
      <c r="F114" s="253">
        <v>0</v>
      </c>
      <c r="G114" s="253">
        <v>0</v>
      </c>
      <c r="H114" s="34"/>
    </row>
    <row r="115" spans="1:8" ht="9.75" customHeight="1" x14ac:dyDescent="0.3">
      <c r="A115" s="57">
        <v>2115</v>
      </c>
      <c r="B115" s="34" t="s">
        <v>431</v>
      </c>
      <c r="C115" s="253">
        <v>0</v>
      </c>
      <c r="D115" s="253">
        <v>0</v>
      </c>
      <c r="E115" s="253">
        <v>0</v>
      </c>
      <c r="F115" s="253">
        <v>0</v>
      </c>
      <c r="G115" s="253">
        <v>0</v>
      </c>
      <c r="H115" s="34"/>
    </row>
    <row r="116" spans="1:8" ht="9.75" customHeight="1" x14ac:dyDescent="0.3">
      <c r="A116" s="57">
        <v>2116</v>
      </c>
      <c r="B116" s="34" t="s">
        <v>432</v>
      </c>
      <c r="C116" s="253">
        <v>0</v>
      </c>
      <c r="D116" s="253">
        <v>0</v>
      </c>
      <c r="E116" s="253">
        <v>0</v>
      </c>
      <c r="F116" s="253">
        <v>0</v>
      </c>
      <c r="G116" s="253">
        <v>0</v>
      </c>
      <c r="H116" s="34"/>
    </row>
    <row r="117" spans="1:8" ht="9.75" customHeight="1" x14ac:dyDescent="0.3">
      <c r="A117" s="57">
        <v>2117</v>
      </c>
      <c r="B117" s="34" t="s">
        <v>433</v>
      </c>
      <c r="C117" s="253">
        <v>98980.362399999998</v>
      </c>
      <c r="D117" s="253">
        <v>0</v>
      </c>
      <c r="E117" s="253">
        <v>0</v>
      </c>
      <c r="F117" s="253">
        <v>0</v>
      </c>
      <c r="G117" s="253">
        <v>0</v>
      </c>
      <c r="H117" s="34"/>
    </row>
    <row r="118" spans="1:8" ht="9.75" customHeight="1" x14ac:dyDescent="0.3">
      <c r="A118" s="57">
        <v>2118</v>
      </c>
      <c r="B118" s="34" t="s">
        <v>434</v>
      </c>
      <c r="C118" s="253">
        <v>0</v>
      </c>
      <c r="D118" s="253">
        <v>0</v>
      </c>
      <c r="E118" s="253">
        <v>0</v>
      </c>
      <c r="F118" s="253">
        <v>0</v>
      </c>
      <c r="G118" s="253">
        <v>0</v>
      </c>
      <c r="H118" s="34"/>
    </row>
    <row r="119" spans="1:8" ht="9.75" customHeight="1" x14ac:dyDescent="0.3">
      <c r="A119" s="57">
        <v>2119</v>
      </c>
      <c r="B119" s="34" t="s">
        <v>435</v>
      </c>
      <c r="C119" s="253">
        <v>0</v>
      </c>
      <c r="D119" s="253">
        <v>0</v>
      </c>
      <c r="E119" s="253">
        <v>0</v>
      </c>
      <c r="F119" s="253">
        <v>0</v>
      </c>
      <c r="G119" s="253">
        <v>0</v>
      </c>
      <c r="H119" s="34"/>
    </row>
    <row r="120" spans="1:8" ht="9.75" customHeight="1" x14ac:dyDescent="0.3">
      <c r="A120" s="57">
        <v>2120</v>
      </c>
      <c r="B120" s="34" t="s">
        <v>436</v>
      </c>
      <c r="C120" s="253">
        <v>0</v>
      </c>
      <c r="D120" s="253">
        <v>0</v>
      </c>
      <c r="E120" s="253">
        <v>0</v>
      </c>
      <c r="F120" s="253">
        <v>0</v>
      </c>
      <c r="G120" s="253">
        <v>0</v>
      </c>
      <c r="H120" s="34"/>
    </row>
    <row r="121" spans="1:8" ht="9.75" customHeight="1" x14ac:dyDescent="0.3">
      <c r="A121" s="57">
        <v>2121</v>
      </c>
      <c r="B121" s="34" t="s">
        <v>437</v>
      </c>
      <c r="C121" s="253">
        <v>0</v>
      </c>
      <c r="D121" s="253">
        <v>0</v>
      </c>
      <c r="E121" s="253">
        <v>0</v>
      </c>
      <c r="F121" s="253">
        <v>0</v>
      </c>
      <c r="G121" s="253">
        <v>0</v>
      </c>
      <c r="H121" s="34"/>
    </row>
    <row r="122" spans="1:8" ht="9.75" customHeight="1" x14ac:dyDescent="0.3">
      <c r="A122" s="57">
        <v>2122</v>
      </c>
      <c r="B122" s="34" t="s">
        <v>438</v>
      </c>
      <c r="C122" s="253">
        <v>0</v>
      </c>
      <c r="D122" s="253">
        <v>0</v>
      </c>
      <c r="E122" s="253">
        <v>0</v>
      </c>
      <c r="F122" s="253">
        <v>0</v>
      </c>
      <c r="G122" s="253">
        <v>0</v>
      </c>
      <c r="H122" s="34"/>
    </row>
    <row r="123" spans="1:8" ht="9.75" customHeight="1" x14ac:dyDescent="0.3">
      <c r="A123" s="57">
        <v>2129</v>
      </c>
      <c r="B123" s="34" t="s">
        <v>439</v>
      </c>
      <c r="C123" s="253">
        <v>0</v>
      </c>
      <c r="D123" s="253">
        <v>0</v>
      </c>
      <c r="E123" s="253">
        <v>0</v>
      </c>
      <c r="F123" s="253">
        <v>0</v>
      </c>
      <c r="G123" s="253">
        <v>0</v>
      </c>
      <c r="H123" s="34"/>
    </row>
    <row r="124" spans="1:8" ht="9.75" customHeight="1" x14ac:dyDescent="0.3">
      <c r="A124" s="34"/>
      <c r="B124" s="34"/>
      <c r="C124" s="34"/>
      <c r="D124" s="34"/>
      <c r="E124" s="34"/>
      <c r="F124" s="34"/>
      <c r="G124" s="34"/>
      <c r="H124" s="34"/>
    </row>
    <row r="125" spans="1:8" ht="9.75" customHeight="1" x14ac:dyDescent="0.3">
      <c r="A125" s="32" t="s">
        <v>440</v>
      </c>
      <c r="B125" s="32"/>
      <c r="C125" s="32"/>
      <c r="D125" s="32"/>
      <c r="E125" s="32"/>
      <c r="F125" s="32"/>
      <c r="G125" s="32"/>
      <c r="H125" s="32"/>
    </row>
    <row r="126" spans="1:8" ht="9.75" customHeight="1" x14ac:dyDescent="0.3">
      <c r="A126" s="36" t="s">
        <v>106</v>
      </c>
      <c r="B126" s="36" t="s">
        <v>107</v>
      </c>
      <c r="C126" s="36" t="s">
        <v>108</v>
      </c>
      <c r="D126" s="36" t="s">
        <v>441</v>
      </c>
      <c r="E126" s="36" t="s">
        <v>326</v>
      </c>
      <c r="F126" s="36"/>
      <c r="G126" s="36"/>
      <c r="H126" s="36"/>
    </row>
    <row r="127" spans="1:8" ht="9.75" customHeight="1" x14ac:dyDescent="0.3">
      <c r="A127" s="57">
        <v>2160</v>
      </c>
      <c r="B127" s="34" t="s">
        <v>442</v>
      </c>
      <c r="C127" s="253">
        <v>0</v>
      </c>
      <c r="D127" s="34"/>
      <c r="E127" s="34"/>
      <c r="F127" s="34"/>
      <c r="G127" s="34"/>
      <c r="H127" s="34"/>
    </row>
    <row r="128" spans="1:8" ht="9.75" customHeight="1" x14ac:dyDescent="0.3">
      <c r="A128" s="57">
        <v>2161</v>
      </c>
      <c r="B128" s="34" t="s">
        <v>443</v>
      </c>
      <c r="C128" s="253">
        <v>0</v>
      </c>
      <c r="D128" s="34"/>
      <c r="E128" s="34"/>
      <c r="F128" s="34"/>
      <c r="G128" s="34"/>
      <c r="H128" s="34"/>
    </row>
    <row r="129" spans="1:5" ht="9.75" customHeight="1" x14ac:dyDescent="0.3">
      <c r="A129" s="57">
        <v>2162</v>
      </c>
      <c r="B129" s="34" t="s">
        <v>444</v>
      </c>
      <c r="C129" s="253">
        <v>0</v>
      </c>
      <c r="D129" s="34"/>
      <c r="E129" s="34"/>
    </row>
    <row r="130" spans="1:5" ht="9.75" customHeight="1" x14ac:dyDescent="0.3">
      <c r="A130" s="57">
        <v>2163</v>
      </c>
      <c r="B130" s="34" t="s">
        <v>445</v>
      </c>
      <c r="C130" s="253">
        <v>0</v>
      </c>
      <c r="D130" s="34"/>
      <c r="E130" s="34"/>
    </row>
    <row r="131" spans="1:5" ht="9.75" customHeight="1" x14ac:dyDescent="0.3">
      <c r="A131" s="57">
        <v>2164</v>
      </c>
      <c r="B131" s="34" t="s">
        <v>446</v>
      </c>
      <c r="C131" s="253">
        <v>0</v>
      </c>
      <c r="D131" s="34"/>
      <c r="E131" s="34"/>
    </row>
    <row r="132" spans="1:5" ht="9.75" customHeight="1" x14ac:dyDescent="0.3">
      <c r="A132" s="57">
        <v>2165</v>
      </c>
      <c r="B132" s="34" t="s">
        <v>447</v>
      </c>
      <c r="C132" s="253">
        <v>0</v>
      </c>
      <c r="D132" s="34"/>
      <c r="E132" s="34"/>
    </row>
    <row r="133" spans="1:5" ht="9.75" customHeight="1" x14ac:dyDescent="0.3">
      <c r="A133" s="57">
        <v>2166</v>
      </c>
      <c r="B133" s="34" t="s">
        <v>448</v>
      </c>
      <c r="C133" s="253">
        <v>0</v>
      </c>
      <c r="D133" s="34"/>
      <c r="E133" s="34"/>
    </row>
    <row r="134" spans="1:5" ht="9.75" customHeight="1" x14ac:dyDescent="0.3">
      <c r="A134" s="57">
        <v>2250</v>
      </c>
      <c r="B134" s="34" t="s">
        <v>449</v>
      </c>
      <c r="C134" s="253">
        <v>0</v>
      </c>
      <c r="D134" s="34"/>
      <c r="E134" s="34"/>
    </row>
    <row r="135" spans="1:5" ht="9.75" customHeight="1" x14ac:dyDescent="0.3">
      <c r="A135" s="57">
        <v>2251</v>
      </c>
      <c r="B135" s="34" t="s">
        <v>450</v>
      </c>
      <c r="C135" s="253">
        <v>0</v>
      </c>
      <c r="D135" s="34"/>
      <c r="E135" s="34"/>
    </row>
    <row r="136" spans="1:5" ht="9.75" customHeight="1" x14ac:dyDescent="0.3">
      <c r="A136" s="57">
        <v>2252</v>
      </c>
      <c r="B136" s="34" t="s">
        <v>451</v>
      </c>
      <c r="C136" s="253">
        <v>0</v>
      </c>
      <c r="D136" s="34"/>
      <c r="E136" s="34"/>
    </row>
    <row r="137" spans="1:5" ht="9.75" customHeight="1" x14ac:dyDescent="0.3">
      <c r="A137" s="57">
        <v>2253</v>
      </c>
      <c r="B137" s="34" t="s">
        <v>452</v>
      </c>
      <c r="C137" s="253">
        <v>0</v>
      </c>
      <c r="D137" s="34"/>
      <c r="E137" s="34"/>
    </row>
    <row r="138" spans="1:5" ht="9.75" customHeight="1" x14ac:dyDescent="0.3">
      <c r="A138" s="57">
        <v>2254</v>
      </c>
      <c r="B138" s="34" t="s">
        <v>453</v>
      </c>
      <c r="C138" s="253">
        <v>0</v>
      </c>
      <c r="D138" s="34"/>
      <c r="E138" s="34"/>
    </row>
    <row r="139" spans="1:5" ht="9.75" customHeight="1" x14ac:dyDescent="0.3">
      <c r="A139" s="57">
        <v>2255</v>
      </c>
      <c r="B139" s="34" t="s">
        <v>454</v>
      </c>
      <c r="C139" s="253">
        <v>0</v>
      </c>
      <c r="D139" s="34"/>
      <c r="E139" s="34"/>
    </row>
    <row r="140" spans="1:5" ht="9.75" customHeight="1" x14ac:dyDescent="0.3">
      <c r="A140" s="57">
        <v>2256</v>
      </c>
      <c r="B140" s="34" t="s">
        <v>455</v>
      </c>
      <c r="C140" s="253">
        <v>0</v>
      </c>
      <c r="D140" s="34"/>
      <c r="E140" s="34"/>
    </row>
    <row r="141" spans="1:5" ht="9.75" customHeight="1" x14ac:dyDescent="0.3">
      <c r="A141" s="34"/>
      <c r="B141" s="34"/>
      <c r="C141" s="34"/>
      <c r="D141" s="34"/>
      <c r="E141" s="34"/>
    </row>
    <row r="142" spans="1:5" ht="9.75" customHeight="1" x14ac:dyDescent="0.3">
      <c r="A142" s="32" t="s">
        <v>456</v>
      </c>
      <c r="B142" s="32"/>
      <c r="C142" s="32"/>
      <c r="D142" s="32"/>
      <c r="E142" s="32"/>
    </row>
    <row r="143" spans="1:5" ht="9.75" customHeight="1" x14ac:dyDescent="0.3">
      <c r="A143" s="69" t="s">
        <v>106</v>
      </c>
      <c r="B143" s="69" t="s">
        <v>107</v>
      </c>
      <c r="C143" s="69" t="s">
        <v>108</v>
      </c>
      <c r="D143" s="36" t="s">
        <v>441</v>
      </c>
      <c r="E143" s="36" t="s">
        <v>326</v>
      </c>
    </row>
    <row r="144" spans="1:5" ht="9.75" customHeight="1" x14ac:dyDescent="0.3">
      <c r="A144" s="57">
        <v>2150</v>
      </c>
      <c r="B144" s="34" t="s">
        <v>457</v>
      </c>
      <c r="C144" s="253">
        <v>0</v>
      </c>
      <c r="D144" s="34"/>
      <c r="E144" s="34"/>
    </row>
    <row r="145" spans="1:5" ht="9.75" customHeight="1" x14ac:dyDescent="0.3">
      <c r="A145" s="57">
        <v>2151</v>
      </c>
      <c r="B145" s="34" t="s">
        <v>458</v>
      </c>
      <c r="C145" s="253">
        <v>0</v>
      </c>
      <c r="D145" s="34"/>
      <c r="E145" s="34"/>
    </row>
    <row r="146" spans="1:5" ht="9.75" customHeight="1" x14ac:dyDescent="0.3">
      <c r="A146" s="57">
        <v>2152</v>
      </c>
      <c r="B146" s="34" t="s">
        <v>459</v>
      </c>
      <c r="C146" s="253">
        <v>0</v>
      </c>
      <c r="D146" s="34"/>
      <c r="E146" s="34"/>
    </row>
    <row r="147" spans="1:5" ht="9.75" customHeight="1" x14ac:dyDescent="0.3">
      <c r="A147" s="57">
        <v>2159</v>
      </c>
      <c r="B147" s="34" t="s">
        <v>460</v>
      </c>
      <c r="C147" s="253">
        <v>0</v>
      </c>
      <c r="D147" s="34"/>
      <c r="E147" s="34"/>
    </row>
    <row r="148" spans="1:5" ht="9.75" customHeight="1" x14ac:dyDescent="0.3">
      <c r="A148" s="57">
        <v>2240</v>
      </c>
      <c r="B148" s="34" t="s">
        <v>461</v>
      </c>
      <c r="C148" s="253">
        <v>0</v>
      </c>
      <c r="D148" s="34"/>
      <c r="E148" s="34"/>
    </row>
    <row r="149" spans="1:5" ht="9.75" customHeight="1" x14ac:dyDescent="0.3">
      <c r="A149" s="57">
        <v>2241</v>
      </c>
      <c r="B149" s="34" t="s">
        <v>462</v>
      </c>
      <c r="C149" s="253">
        <v>0</v>
      </c>
      <c r="D149" s="34"/>
      <c r="E149" s="34"/>
    </row>
    <row r="150" spans="1:5" ht="9.75" customHeight="1" x14ac:dyDescent="0.3">
      <c r="A150" s="57">
        <v>2242</v>
      </c>
      <c r="B150" s="34" t="s">
        <v>463</v>
      </c>
      <c r="C150" s="253">
        <v>0</v>
      </c>
      <c r="D150" s="34"/>
      <c r="E150" s="34"/>
    </row>
    <row r="151" spans="1:5" ht="9.75" customHeight="1" x14ac:dyDescent="0.3">
      <c r="A151" s="57">
        <v>2249</v>
      </c>
      <c r="B151" s="34" t="s">
        <v>464</v>
      </c>
      <c r="C151" s="253">
        <v>0</v>
      </c>
      <c r="D151" s="34"/>
      <c r="E151" s="34"/>
    </row>
    <row r="152" spans="1:5" ht="9.75" customHeight="1" x14ac:dyDescent="0.3">
      <c r="A152" s="57"/>
      <c r="B152" s="34"/>
      <c r="C152" s="58"/>
      <c r="D152" s="34"/>
      <c r="E152" s="34"/>
    </row>
    <row r="153" spans="1:5" ht="9.75" customHeight="1" x14ac:dyDescent="0.3">
      <c r="A153" s="32" t="s">
        <v>465</v>
      </c>
      <c r="B153" s="32"/>
      <c r="C153" s="32"/>
      <c r="D153" s="32"/>
      <c r="E153" s="32"/>
    </row>
    <row r="154" spans="1:5" ht="9.75" customHeight="1" x14ac:dyDescent="0.3">
      <c r="A154" s="69" t="s">
        <v>106</v>
      </c>
      <c r="B154" s="69" t="s">
        <v>107</v>
      </c>
      <c r="C154" s="69" t="s">
        <v>108</v>
      </c>
      <c r="D154" s="36" t="s">
        <v>441</v>
      </c>
      <c r="E154" s="36" t="s">
        <v>326</v>
      </c>
    </row>
    <row r="155" spans="1:5" ht="9.75" customHeight="1" x14ac:dyDescent="0.3">
      <c r="A155" s="57">
        <v>2170</v>
      </c>
      <c r="B155" s="34" t="s">
        <v>466</v>
      </c>
      <c r="C155" s="253">
        <v>0</v>
      </c>
      <c r="D155" s="34"/>
      <c r="E155" s="34"/>
    </row>
    <row r="156" spans="1:5" ht="9.75" customHeight="1" x14ac:dyDescent="0.3">
      <c r="A156" s="57">
        <v>2171</v>
      </c>
      <c r="B156" s="34" t="s">
        <v>467</v>
      </c>
      <c r="C156" s="253">
        <v>0</v>
      </c>
      <c r="D156" s="34"/>
      <c r="E156" s="34"/>
    </row>
    <row r="157" spans="1:5" ht="9.75" customHeight="1" x14ac:dyDescent="0.3">
      <c r="A157" s="57">
        <v>2172</v>
      </c>
      <c r="B157" s="34" t="s">
        <v>468</v>
      </c>
      <c r="C157" s="253">
        <v>0</v>
      </c>
      <c r="D157" s="34"/>
      <c r="E157" s="34"/>
    </row>
    <row r="158" spans="1:5" ht="9.75" customHeight="1" x14ac:dyDescent="0.3">
      <c r="A158" s="57">
        <v>2179</v>
      </c>
      <c r="B158" s="34" t="s">
        <v>469</v>
      </c>
      <c r="C158" s="253">
        <v>0</v>
      </c>
      <c r="D158" s="34"/>
      <c r="E158" s="34"/>
    </row>
    <row r="159" spans="1:5" ht="9.75" customHeight="1" x14ac:dyDescent="0.3">
      <c r="A159" s="57">
        <v>2260</v>
      </c>
      <c r="B159" s="34" t="s">
        <v>470</v>
      </c>
      <c r="C159" s="253">
        <v>0</v>
      </c>
      <c r="D159" s="34"/>
      <c r="E159" s="34"/>
    </row>
    <row r="160" spans="1:5" ht="9.75" customHeight="1" x14ac:dyDescent="0.3">
      <c r="A160" s="57">
        <v>2261</v>
      </c>
      <c r="B160" s="34" t="s">
        <v>471</v>
      </c>
      <c r="C160" s="253">
        <v>0</v>
      </c>
      <c r="D160" s="34"/>
      <c r="E160" s="34"/>
    </row>
    <row r="161" spans="1:5" ht="9.75" customHeight="1" x14ac:dyDescent="0.3">
      <c r="A161" s="57">
        <v>2262</v>
      </c>
      <c r="B161" s="34" t="s">
        <v>472</v>
      </c>
      <c r="C161" s="253">
        <v>0</v>
      </c>
      <c r="D161" s="34"/>
      <c r="E161" s="34"/>
    </row>
    <row r="162" spans="1:5" ht="9.75" customHeight="1" x14ac:dyDescent="0.3">
      <c r="A162" s="57">
        <v>2263</v>
      </c>
      <c r="B162" s="34" t="s">
        <v>473</v>
      </c>
      <c r="C162" s="253">
        <v>0</v>
      </c>
      <c r="D162" s="34"/>
      <c r="E162" s="34"/>
    </row>
    <row r="163" spans="1:5" ht="9.75" customHeight="1" x14ac:dyDescent="0.3">
      <c r="A163" s="57">
        <v>2269</v>
      </c>
      <c r="B163" s="34" t="s">
        <v>474</v>
      </c>
      <c r="C163" s="253">
        <v>0</v>
      </c>
      <c r="D163" s="34"/>
      <c r="E163" s="34"/>
    </row>
    <row r="164" spans="1:5" ht="9.75" customHeight="1" x14ac:dyDescent="0.3">
      <c r="A164" s="34"/>
      <c r="B164" s="34"/>
      <c r="C164" s="34"/>
      <c r="D164" s="34"/>
      <c r="E164" s="34"/>
    </row>
    <row r="165" spans="1:5" ht="9.75" customHeight="1" x14ac:dyDescent="0.3">
      <c r="A165" s="32" t="s">
        <v>475</v>
      </c>
      <c r="B165" s="32"/>
      <c r="C165" s="32"/>
      <c r="D165" s="32"/>
      <c r="E165" s="32"/>
    </row>
    <row r="166" spans="1:5" ht="9.75" customHeight="1" x14ac:dyDescent="0.3">
      <c r="A166" s="69" t="s">
        <v>106</v>
      </c>
      <c r="B166" s="69" t="s">
        <v>107</v>
      </c>
      <c r="C166" s="69" t="s">
        <v>108</v>
      </c>
      <c r="D166" s="36" t="s">
        <v>441</v>
      </c>
      <c r="E166" s="36" t="s">
        <v>326</v>
      </c>
    </row>
    <row r="167" spans="1:5" ht="9.75" customHeight="1" x14ac:dyDescent="0.3">
      <c r="A167" s="57">
        <v>2190</v>
      </c>
      <c r="B167" s="34" t="s">
        <v>476</v>
      </c>
      <c r="C167" s="253">
        <v>0</v>
      </c>
      <c r="D167" s="34"/>
      <c r="E167" s="34"/>
    </row>
    <row r="168" spans="1:5" ht="9.75" customHeight="1" x14ac:dyDescent="0.3">
      <c r="A168" s="57">
        <v>2191</v>
      </c>
      <c r="B168" s="34" t="s">
        <v>477</v>
      </c>
      <c r="C168" s="253">
        <v>0</v>
      </c>
      <c r="D168" s="34"/>
      <c r="E168" s="34"/>
    </row>
    <row r="169" spans="1:5" ht="9.75" customHeight="1" x14ac:dyDescent="0.3">
      <c r="A169" s="57">
        <v>2192</v>
      </c>
      <c r="B169" s="34" t="s">
        <v>478</v>
      </c>
      <c r="C169" s="253">
        <v>0</v>
      </c>
      <c r="D169" s="34"/>
      <c r="E169" s="34"/>
    </row>
    <row r="170" spans="1:5" ht="9.75" customHeight="1" x14ac:dyDescent="0.3">
      <c r="A170" s="57">
        <v>2199</v>
      </c>
      <c r="B170" s="34" t="s">
        <v>479</v>
      </c>
      <c r="C170" s="253">
        <v>0</v>
      </c>
      <c r="D170" s="34"/>
      <c r="E170" s="34"/>
    </row>
    <row r="171" spans="1:5" ht="9.75" customHeight="1" x14ac:dyDescent="0.3">
      <c r="A171" s="34"/>
      <c r="B171" s="34"/>
      <c r="C171" s="34"/>
      <c r="D171" s="34"/>
      <c r="E171" s="34"/>
    </row>
    <row r="172" spans="1:5" ht="9.75" customHeight="1" x14ac:dyDescent="0.3">
      <c r="A172" s="34"/>
      <c r="B172" s="34"/>
      <c r="C172" s="34"/>
      <c r="D172" s="34"/>
      <c r="E172" s="34"/>
    </row>
    <row r="173" spans="1:5" ht="9.75" customHeight="1" x14ac:dyDescent="0.3">
      <c r="A173" s="34"/>
      <c r="B173" s="34" t="s">
        <v>310</v>
      </c>
      <c r="C173" s="34"/>
      <c r="D173" s="34"/>
      <c r="E173" s="34"/>
    </row>
  </sheetData>
  <mergeCells count="4">
    <mergeCell ref="A1:F1"/>
    <mergeCell ref="A2:F2"/>
    <mergeCell ref="A3:F3"/>
    <mergeCell ref="A4:F4"/>
  </mergeCells>
  <pageMargins left="0.25" right="0.25" top="0.75" bottom="0.75" header="0.3" footer="0.3"/>
  <pageSetup scale="68" fitToWidth="0"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J173"/>
  <sheetViews>
    <sheetView view="pageBreakPreview" topLeftCell="A139" zoomScale="60" zoomScaleNormal="100" workbookViewId="0">
      <selection activeCell="A140" sqref="A140"/>
    </sheetView>
  </sheetViews>
  <sheetFormatPr baseColWidth="10" defaultColWidth="14.44140625" defaultRowHeight="14.4" x14ac:dyDescent="0.3"/>
  <cols>
    <col min="1" max="1" width="10" style="29" customWidth="1"/>
    <col min="2" max="2" width="64.5546875" style="29" customWidth="1"/>
    <col min="3" max="3" width="16.44140625" style="29" customWidth="1"/>
    <col min="4" max="4" width="19.109375" style="29" customWidth="1"/>
    <col min="5" max="5" width="24.5546875" style="29" customWidth="1"/>
    <col min="6" max="6" width="22.88671875" style="29" customWidth="1"/>
    <col min="7" max="8" width="16.88671875" style="29" customWidth="1"/>
    <col min="9" max="9" width="13.88671875" style="29" customWidth="1"/>
    <col min="10" max="10" width="23.88671875" style="29" customWidth="1"/>
    <col min="11" max="26" width="9.109375" style="29" customWidth="1"/>
    <col min="27" max="16384" width="14.44140625" style="29"/>
  </cols>
  <sheetData>
    <row r="1" spans="1:8" x14ac:dyDescent="0.3">
      <c r="A1" s="514" t="s">
        <v>654</v>
      </c>
      <c r="B1" s="501"/>
      <c r="C1" s="501"/>
      <c r="D1" s="501"/>
      <c r="E1" s="501"/>
      <c r="F1" s="501"/>
      <c r="G1" s="70" t="s">
        <v>99</v>
      </c>
      <c r="H1" s="71">
        <v>2025</v>
      </c>
    </row>
    <row r="2" spans="1:8" x14ac:dyDescent="0.3">
      <c r="A2" s="514" t="s">
        <v>311</v>
      </c>
      <c r="B2" s="501"/>
      <c r="C2" s="501"/>
      <c r="D2" s="501"/>
      <c r="E2" s="501"/>
      <c r="F2" s="501"/>
      <c r="G2" s="70" t="s">
        <v>101</v>
      </c>
      <c r="H2" s="71" t="s">
        <v>648</v>
      </c>
    </row>
    <row r="3" spans="1:8" x14ac:dyDescent="0.3">
      <c r="A3" s="514" t="s">
        <v>655</v>
      </c>
      <c r="B3" s="501"/>
      <c r="C3" s="501"/>
      <c r="D3" s="501"/>
      <c r="E3" s="501"/>
      <c r="F3" s="501"/>
      <c r="G3" s="70" t="s">
        <v>102</v>
      </c>
      <c r="H3" s="71" t="s">
        <v>651</v>
      </c>
    </row>
    <row r="4" spans="1:8" x14ac:dyDescent="0.3">
      <c r="A4" s="488" t="s">
        <v>103</v>
      </c>
      <c r="B4" s="501"/>
      <c r="C4" s="501"/>
      <c r="D4" s="501"/>
      <c r="E4" s="501"/>
      <c r="F4" s="501"/>
      <c r="G4" s="70"/>
      <c r="H4" s="71"/>
    </row>
    <row r="5" spans="1:8" x14ac:dyDescent="0.3">
      <c r="A5" s="31" t="s">
        <v>104</v>
      </c>
      <c r="B5" s="32"/>
      <c r="C5" s="32"/>
      <c r="D5" s="32"/>
      <c r="E5" s="32"/>
      <c r="F5" s="32"/>
      <c r="G5" s="32"/>
      <c r="H5" s="32"/>
    </row>
    <row r="6" spans="1:8" x14ac:dyDescent="0.3">
      <c r="A6" s="34"/>
      <c r="B6" s="34"/>
      <c r="C6" s="34"/>
      <c r="D6" s="34"/>
      <c r="E6" s="34"/>
      <c r="F6" s="34"/>
      <c r="G6" s="34"/>
      <c r="H6" s="34"/>
    </row>
    <row r="7" spans="1:8" x14ac:dyDescent="0.3">
      <c r="A7" s="32" t="s">
        <v>312</v>
      </c>
      <c r="B7" s="32"/>
      <c r="C7" s="32"/>
      <c r="D7" s="32"/>
      <c r="E7" s="32"/>
      <c r="F7" s="32"/>
      <c r="G7" s="32"/>
      <c r="H7" s="32"/>
    </row>
    <row r="8" spans="1:8" x14ac:dyDescent="0.3">
      <c r="A8" s="36" t="s">
        <v>106</v>
      </c>
      <c r="B8" s="36" t="s">
        <v>107</v>
      </c>
      <c r="C8" s="36" t="s">
        <v>108</v>
      </c>
      <c r="D8" s="36" t="s">
        <v>313</v>
      </c>
      <c r="E8" s="36"/>
      <c r="F8" s="36"/>
      <c r="G8" s="36"/>
      <c r="H8" s="36"/>
    </row>
    <row r="9" spans="1:8" x14ac:dyDescent="0.3">
      <c r="A9" s="57">
        <v>1114</v>
      </c>
      <c r="B9" s="34" t="s">
        <v>314</v>
      </c>
      <c r="C9" s="58">
        <v>10836963.52</v>
      </c>
      <c r="D9" s="34"/>
      <c r="E9" s="34"/>
      <c r="F9" s="34"/>
      <c r="G9" s="34"/>
      <c r="H9" s="34"/>
    </row>
    <row r="10" spans="1:8" x14ac:dyDescent="0.3">
      <c r="A10" s="57">
        <v>1115</v>
      </c>
      <c r="B10" s="34" t="s">
        <v>315</v>
      </c>
      <c r="C10" s="58">
        <v>0</v>
      </c>
      <c r="D10" s="34"/>
      <c r="E10" s="34"/>
      <c r="F10" s="34"/>
      <c r="G10" s="34"/>
      <c r="H10" s="34"/>
    </row>
    <row r="11" spans="1:8" x14ac:dyDescent="0.3">
      <c r="A11" s="57">
        <v>1121</v>
      </c>
      <c r="B11" s="34" t="s">
        <v>316</v>
      </c>
      <c r="C11" s="58">
        <v>0</v>
      </c>
      <c r="D11" s="34"/>
      <c r="E11" s="34"/>
      <c r="F11" s="34"/>
      <c r="G11" s="34"/>
      <c r="H11" s="34"/>
    </row>
    <row r="12" spans="1:8" x14ac:dyDescent="0.3">
      <c r="A12" s="34"/>
      <c r="B12" s="34"/>
      <c r="C12" s="34"/>
      <c r="D12" s="34"/>
      <c r="E12" s="34"/>
      <c r="F12" s="34"/>
      <c r="G12" s="34"/>
      <c r="H12" s="34"/>
    </row>
    <row r="13" spans="1:8" x14ac:dyDescent="0.3">
      <c r="A13" s="32" t="s">
        <v>317</v>
      </c>
      <c r="B13" s="32"/>
      <c r="C13" s="32"/>
      <c r="D13" s="32"/>
      <c r="E13" s="32"/>
      <c r="F13" s="32"/>
      <c r="G13" s="32"/>
      <c r="H13" s="32"/>
    </row>
    <row r="14" spans="1:8" x14ac:dyDescent="0.3">
      <c r="A14" s="36" t="s">
        <v>106</v>
      </c>
      <c r="B14" s="36" t="s">
        <v>107</v>
      </c>
      <c r="C14" s="36" t="s">
        <v>108</v>
      </c>
      <c r="D14" s="36">
        <f>H1-1</f>
        <v>2024</v>
      </c>
      <c r="E14" s="36">
        <f t="shared" ref="E14:G14" si="0">D14-1</f>
        <v>2023</v>
      </c>
      <c r="F14" s="36">
        <f t="shared" si="0"/>
        <v>2022</v>
      </c>
      <c r="G14" s="36">
        <f t="shared" si="0"/>
        <v>2021</v>
      </c>
      <c r="H14" s="36" t="s">
        <v>318</v>
      </c>
    </row>
    <row r="15" spans="1:8" x14ac:dyDescent="0.3">
      <c r="A15" s="57">
        <v>1122</v>
      </c>
      <c r="B15" s="34" t="s">
        <v>319</v>
      </c>
      <c r="C15" s="58">
        <v>0</v>
      </c>
      <c r="D15" s="58">
        <v>0</v>
      </c>
      <c r="E15" s="58">
        <v>0</v>
      </c>
      <c r="F15" s="58">
        <v>0</v>
      </c>
      <c r="G15" s="58">
        <v>0</v>
      </c>
      <c r="H15" s="34"/>
    </row>
    <row r="16" spans="1:8" x14ac:dyDescent="0.3">
      <c r="A16" s="57">
        <v>1124</v>
      </c>
      <c r="B16" s="34" t="s">
        <v>320</v>
      </c>
      <c r="C16" s="58">
        <v>0</v>
      </c>
      <c r="D16" s="58">
        <v>0</v>
      </c>
      <c r="E16" s="58">
        <v>0</v>
      </c>
      <c r="F16" s="58">
        <v>0</v>
      </c>
      <c r="G16" s="58">
        <v>0</v>
      </c>
      <c r="H16" s="34"/>
    </row>
    <row r="18" spans="1:8" x14ac:dyDescent="0.3">
      <c r="A18" s="32" t="s">
        <v>321</v>
      </c>
      <c r="B18" s="32"/>
      <c r="C18" s="32"/>
      <c r="D18" s="32"/>
      <c r="E18" s="32"/>
      <c r="F18" s="32"/>
      <c r="G18" s="32"/>
      <c r="H18" s="32"/>
    </row>
    <row r="19" spans="1:8" x14ac:dyDescent="0.3">
      <c r="A19" s="36" t="s">
        <v>106</v>
      </c>
      <c r="B19" s="36" t="s">
        <v>107</v>
      </c>
      <c r="C19" s="36" t="s">
        <v>108</v>
      </c>
      <c r="D19" s="36" t="s">
        <v>322</v>
      </c>
      <c r="E19" s="36" t="s">
        <v>323</v>
      </c>
      <c r="F19" s="36" t="s">
        <v>324</v>
      </c>
      <c r="G19" s="36" t="s">
        <v>325</v>
      </c>
      <c r="H19" s="36" t="s">
        <v>326</v>
      </c>
    </row>
    <row r="20" spans="1:8" x14ac:dyDescent="0.3">
      <c r="A20" s="57">
        <v>1123</v>
      </c>
      <c r="B20" s="34" t="s">
        <v>327</v>
      </c>
      <c r="C20" s="58">
        <v>174145.32</v>
      </c>
      <c r="D20" s="58">
        <v>37620.5</v>
      </c>
      <c r="E20" s="58">
        <v>0</v>
      </c>
      <c r="F20" s="58">
        <v>106155.62</v>
      </c>
      <c r="G20" s="58">
        <v>30369.200000000001</v>
      </c>
      <c r="H20" s="34"/>
    </row>
    <row r="21" spans="1:8" x14ac:dyDescent="0.3">
      <c r="A21" s="57">
        <v>1125</v>
      </c>
      <c r="B21" s="34" t="s">
        <v>329</v>
      </c>
      <c r="C21" s="58">
        <v>0</v>
      </c>
      <c r="D21" s="58">
        <v>0</v>
      </c>
      <c r="E21" s="58">
        <v>0</v>
      </c>
      <c r="F21" s="58">
        <v>0</v>
      </c>
      <c r="G21" s="58">
        <v>0</v>
      </c>
      <c r="H21" s="34"/>
    </row>
    <row r="22" spans="1:8" x14ac:dyDescent="0.3">
      <c r="A22" s="55">
        <v>1126</v>
      </c>
      <c r="B22" s="44" t="s">
        <v>330</v>
      </c>
      <c r="C22" s="58">
        <v>0</v>
      </c>
      <c r="D22" s="58">
        <v>0</v>
      </c>
      <c r="E22" s="58">
        <v>0</v>
      </c>
      <c r="F22" s="58">
        <v>0</v>
      </c>
      <c r="G22" s="58">
        <v>0</v>
      </c>
      <c r="H22" s="34"/>
    </row>
    <row r="23" spans="1:8" x14ac:dyDescent="0.3">
      <c r="A23" s="55">
        <v>1129</v>
      </c>
      <c r="B23" s="44" t="s">
        <v>331</v>
      </c>
      <c r="C23" s="58">
        <v>0</v>
      </c>
      <c r="D23" s="58">
        <v>0</v>
      </c>
      <c r="E23" s="58">
        <v>0</v>
      </c>
      <c r="F23" s="58">
        <v>0</v>
      </c>
      <c r="G23" s="58">
        <v>0</v>
      </c>
      <c r="H23" s="34"/>
    </row>
    <row r="24" spans="1:8" x14ac:dyDescent="0.3">
      <c r="A24" s="57">
        <v>1131</v>
      </c>
      <c r="B24" s="34" t="s">
        <v>332</v>
      </c>
      <c r="C24" s="58">
        <v>0</v>
      </c>
      <c r="D24" s="58">
        <v>0</v>
      </c>
      <c r="E24" s="58">
        <v>0</v>
      </c>
      <c r="F24" s="58">
        <v>0</v>
      </c>
      <c r="G24" s="58">
        <v>0</v>
      </c>
      <c r="H24" s="34"/>
    </row>
    <row r="25" spans="1:8" x14ac:dyDescent="0.3">
      <c r="A25" s="57">
        <v>1132</v>
      </c>
      <c r="B25" s="34" t="s">
        <v>334</v>
      </c>
      <c r="C25" s="58">
        <v>0</v>
      </c>
      <c r="D25" s="58">
        <v>0</v>
      </c>
      <c r="E25" s="58">
        <v>0</v>
      </c>
      <c r="F25" s="58">
        <v>0</v>
      </c>
      <c r="G25" s="58">
        <v>0</v>
      </c>
      <c r="H25" s="34"/>
    </row>
    <row r="26" spans="1:8" x14ac:dyDescent="0.3">
      <c r="A26" s="57">
        <v>1133</v>
      </c>
      <c r="B26" s="34" t="s">
        <v>335</v>
      </c>
      <c r="C26" s="58">
        <v>0</v>
      </c>
      <c r="D26" s="58">
        <v>0</v>
      </c>
      <c r="E26" s="58">
        <v>0</v>
      </c>
      <c r="F26" s="58">
        <v>0</v>
      </c>
      <c r="G26" s="58">
        <v>0</v>
      </c>
      <c r="H26" s="34"/>
    </row>
    <row r="27" spans="1:8" x14ac:dyDescent="0.3">
      <c r="A27" s="57">
        <v>1134</v>
      </c>
      <c r="B27" s="34" t="s">
        <v>336</v>
      </c>
      <c r="C27" s="58">
        <v>0</v>
      </c>
      <c r="D27" s="58">
        <v>0</v>
      </c>
      <c r="E27" s="58">
        <v>0</v>
      </c>
      <c r="F27" s="58">
        <v>0</v>
      </c>
      <c r="G27" s="58">
        <v>0</v>
      </c>
      <c r="H27" s="34"/>
    </row>
    <row r="28" spans="1:8" x14ac:dyDescent="0.3">
      <c r="A28" s="57">
        <v>1139</v>
      </c>
      <c r="B28" s="34" t="s">
        <v>337</v>
      </c>
      <c r="C28" s="58">
        <v>0</v>
      </c>
      <c r="D28" s="58">
        <v>0</v>
      </c>
      <c r="E28" s="58">
        <v>0</v>
      </c>
      <c r="F28" s="58">
        <v>0</v>
      </c>
      <c r="G28" s="58">
        <v>0</v>
      </c>
      <c r="H28" s="34"/>
    </row>
    <row r="29" spans="1:8" x14ac:dyDescent="0.3">
      <c r="A29" s="34"/>
      <c r="B29" s="34"/>
      <c r="C29" s="34"/>
      <c r="D29" s="34"/>
      <c r="E29" s="34"/>
      <c r="F29" s="34"/>
      <c r="G29" s="34"/>
      <c r="H29" s="34"/>
    </row>
    <row r="30" spans="1:8" x14ac:dyDescent="0.3">
      <c r="A30" s="32" t="s">
        <v>338</v>
      </c>
      <c r="B30" s="32"/>
      <c r="C30" s="32"/>
      <c r="D30" s="32"/>
      <c r="E30" s="32"/>
      <c r="F30" s="32"/>
      <c r="G30" s="32"/>
      <c r="H30" s="32"/>
    </row>
    <row r="31" spans="1:8" x14ac:dyDescent="0.3">
      <c r="A31" s="36" t="s">
        <v>106</v>
      </c>
      <c r="B31" s="36" t="s">
        <v>107</v>
      </c>
      <c r="C31" s="36" t="s">
        <v>108</v>
      </c>
      <c r="D31" s="36" t="s">
        <v>339</v>
      </c>
      <c r="E31" s="36" t="s">
        <v>340</v>
      </c>
      <c r="F31" s="36" t="s">
        <v>341</v>
      </c>
      <c r="G31" s="36"/>
      <c r="H31" s="36"/>
    </row>
    <row r="32" spans="1:8" x14ac:dyDescent="0.3">
      <c r="A32" s="57">
        <v>1140</v>
      </c>
      <c r="B32" s="34" t="s">
        <v>342</v>
      </c>
      <c r="C32" s="58">
        <v>0</v>
      </c>
      <c r="D32" s="34"/>
      <c r="E32" s="34"/>
      <c r="F32" s="34"/>
      <c r="G32" s="34"/>
      <c r="H32" s="34"/>
    </row>
    <row r="33" spans="1:6" x14ac:dyDescent="0.3">
      <c r="A33" s="57">
        <v>1141</v>
      </c>
      <c r="B33" s="34" t="s">
        <v>343</v>
      </c>
      <c r="C33" s="58">
        <v>0</v>
      </c>
      <c r="D33" s="34"/>
      <c r="E33" s="34"/>
      <c r="F33" s="34"/>
    </row>
    <row r="34" spans="1:6" x14ac:dyDescent="0.3">
      <c r="A34" s="57">
        <v>1142</v>
      </c>
      <c r="B34" s="34" t="s">
        <v>344</v>
      </c>
      <c r="C34" s="58">
        <v>0</v>
      </c>
      <c r="D34" s="34"/>
      <c r="E34" s="34"/>
      <c r="F34" s="34"/>
    </row>
    <row r="35" spans="1:6" x14ac:dyDescent="0.3">
      <c r="A35" s="57">
        <v>1143</v>
      </c>
      <c r="B35" s="34" t="s">
        <v>345</v>
      </c>
      <c r="C35" s="58">
        <v>0</v>
      </c>
      <c r="D35" s="34"/>
      <c r="E35" s="34"/>
      <c r="F35" s="34"/>
    </row>
    <row r="36" spans="1:6" x14ac:dyDescent="0.3">
      <c r="A36" s="57">
        <v>1144</v>
      </c>
      <c r="B36" s="34" t="s">
        <v>346</v>
      </c>
      <c r="C36" s="58">
        <v>0</v>
      </c>
      <c r="D36" s="34"/>
      <c r="E36" s="34"/>
      <c r="F36" s="34"/>
    </row>
    <row r="37" spans="1:6" x14ac:dyDescent="0.3">
      <c r="A37" s="57">
        <v>1145</v>
      </c>
      <c r="B37" s="34" t="s">
        <v>347</v>
      </c>
      <c r="C37" s="58">
        <v>0</v>
      </c>
      <c r="D37" s="34"/>
      <c r="E37" s="34"/>
      <c r="F37" s="34"/>
    </row>
    <row r="38" spans="1:6" x14ac:dyDescent="0.3">
      <c r="A38" s="34"/>
      <c r="B38" s="34"/>
      <c r="C38" s="34"/>
      <c r="D38" s="34"/>
      <c r="E38" s="34"/>
      <c r="F38" s="34"/>
    </row>
    <row r="39" spans="1:6" x14ac:dyDescent="0.3">
      <c r="A39" s="32" t="s">
        <v>348</v>
      </c>
      <c r="B39" s="32"/>
      <c r="C39" s="32"/>
      <c r="D39" s="32"/>
      <c r="E39" s="32"/>
      <c r="F39" s="32"/>
    </row>
    <row r="40" spans="1:6" x14ac:dyDescent="0.3">
      <c r="A40" s="36" t="s">
        <v>106</v>
      </c>
      <c r="B40" s="36" t="s">
        <v>107</v>
      </c>
      <c r="C40" s="36" t="s">
        <v>108</v>
      </c>
      <c r="D40" s="36" t="s">
        <v>340</v>
      </c>
      <c r="E40" s="36" t="s">
        <v>349</v>
      </c>
      <c r="F40" s="36" t="s">
        <v>341</v>
      </c>
    </row>
    <row r="41" spans="1:6" x14ac:dyDescent="0.3">
      <c r="A41" s="57">
        <v>1150</v>
      </c>
      <c r="B41" s="34" t="s">
        <v>350</v>
      </c>
      <c r="C41" s="58">
        <v>602855.36</v>
      </c>
      <c r="D41" s="34"/>
      <c r="E41" s="34"/>
      <c r="F41" s="34"/>
    </row>
    <row r="42" spans="1:6" x14ac:dyDescent="0.3">
      <c r="A42" s="57">
        <v>1151</v>
      </c>
      <c r="B42" s="34" t="s">
        <v>351</v>
      </c>
      <c r="C42" s="58">
        <v>602855.36</v>
      </c>
      <c r="D42" s="34"/>
      <c r="E42" s="34"/>
      <c r="F42" s="34"/>
    </row>
    <row r="43" spans="1:6" x14ac:dyDescent="0.3">
      <c r="A43" s="34"/>
      <c r="B43" s="34"/>
      <c r="C43" s="34"/>
      <c r="D43" s="34"/>
      <c r="E43" s="34"/>
      <c r="F43" s="34"/>
    </row>
    <row r="44" spans="1:6" x14ac:dyDescent="0.3">
      <c r="A44" s="32" t="s">
        <v>354</v>
      </c>
      <c r="B44" s="32"/>
      <c r="C44" s="32"/>
      <c r="D44" s="32"/>
      <c r="E44" s="32"/>
      <c r="F44" s="32"/>
    </row>
    <row r="45" spans="1:6" x14ac:dyDescent="0.3">
      <c r="A45" s="36" t="s">
        <v>106</v>
      </c>
      <c r="B45" s="36" t="s">
        <v>107</v>
      </c>
      <c r="C45" s="36" t="s">
        <v>108</v>
      </c>
      <c r="D45" s="36" t="s">
        <v>313</v>
      </c>
      <c r="E45" s="36" t="s">
        <v>326</v>
      </c>
      <c r="F45" s="36"/>
    </row>
    <row r="46" spans="1:6" x14ac:dyDescent="0.3">
      <c r="A46" s="57">
        <v>1213</v>
      </c>
      <c r="B46" s="34" t="s">
        <v>355</v>
      </c>
      <c r="C46" s="58">
        <v>0</v>
      </c>
      <c r="D46" s="34"/>
      <c r="E46" s="34"/>
      <c r="F46" s="34"/>
    </row>
    <row r="47" spans="1:6" x14ac:dyDescent="0.3">
      <c r="A47" s="34"/>
      <c r="B47" s="34"/>
      <c r="C47" s="34"/>
      <c r="D47" s="34"/>
      <c r="E47" s="34"/>
      <c r="F47" s="34"/>
    </row>
    <row r="48" spans="1:6" x14ac:dyDescent="0.3">
      <c r="A48" s="32" t="s">
        <v>356</v>
      </c>
      <c r="B48" s="32"/>
      <c r="C48" s="32"/>
      <c r="D48" s="32"/>
      <c r="E48" s="32"/>
      <c r="F48" s="32"/>
    </row>
    <row r="49" spans="1:10" x14ac:dyDescent="0.3">
      <c r="A49" s="36" t="s">
        <v>106</v>
      </c>
      <c r="B49" s="36" t="s">
        <v>107</v>
      </c>
      <c r="C49" s="36" t="s">
        <v>108</v>
      </c>
      <c r="D49" s="36"/>
      <c r="E49" s="36"/>
      <c r="F49" s="36"/>
      <c r="G49" s="36"/>
      <c r="H49" s="36"/>
      <c r="I49" s="34"/>
      <c r="J49" s="34"/>
    </row>
    <row r="50" spans="1:10" x14ac:dyDescent="0.3">
      <c r="A50" s="57">
        <v>1211</v>
      </c>
      <c r="B50" s="34" t="s">
        <v>357</v>
      </c>
      <c r="C50" s="58">
        <v>0</v>
      </c>
      <c r="D50" s="34"/>
      <c r="E50" s="34"/>
      <c r="F50" s="34"/>
      <c r="G50" s="34"/>
      <c r="H50" s="34"/>
      <c r="I50" s="34"/>
      <c r="J50" s="34"/>
    </row>
    <row r="51" spans="1:10" x14ac:dyDescent="0.3">
      <c r="A51" s="57">
        <v>1212</v>
      </c>
      <c r="B51" s="34" t="s">
        <v>358</v>
      </c>
      <c r="C51" s="58">
        <v>0</v>
      </c>
      <c r="D51" s="34"/>
      <c r="E51" s="34"/>
      <c r="F51" s="34"/>
      <c r="G51" s="34"/>
      <c r="H51" s="34"/>
      <c r="I51" s="34"/>
      <c r="J51" s="34"/>
    </row>
    <row r="52" spans="1:10" x14ac:dyDescent="0.3">
      <c r="A52" s="57">
        <v>1214</v>
      </c>
      <c r="B52" s="34" t="s">
        <v>359</v>
      </c>
      <c r="C52" s="58">
        <v>0</v>
      </c>
      <c r="D52" s="34"/>
      <c r="E52" s="34"/>
      <c r="F52" s="34"/>
      <c r="G52" s="34"/>
      <c r="H52" s="34"/>
      <c r="I52" s="34"/>
      <c r="J52" s="34"/>
    </row>
    <row r="53" spans="1:10" x14ac:dyDescent="0.3">
      <c r="A53" s="34"/>
      <c r="B53" s="34"/>
      <c r="C53" s="34"/>
      <c r="D53" s="34"/>
      <c r="E53" s="34"/>
      <c r="F53" s="34"/>
      <c r="G53" s="34"/>
      <c r="H53" s="34"/>
      <c r="I53" s="34"/>
      <c r="J53" s="34"/>
    </row>
    <row r="54" spans="1:10" x14ac:dyDescent="0.3">
      <c r="A54" s="32" t="s">
        <v>360</v>
      </c>
      <c r="B54" s="32"/>
      <c r="C54" s="32"/>
      <c r="D54" s="32"/>
      <c r="E54" s="32"/>
      <c r="F54" s="32"/>
      <c r="G54" s="32"/>
      <c r="H54" s="32"/>
      <c r="I54" s="32"/>
      <c r="J54" s="32"/>
    </row>
    <row r="55" spans="1:10" x14ac:dyDescent="0.3">
      <c r="A55" s="36" t="s">
        <v>106</v>
      </c>
      <c r="B55" s="36" t="s">
        <v>107</v>
      </c>
      <c r="C55" s="36" t="s">
        <v>108</v>
      </c>
      <c r="D55" s="36" t="s">
        <v>361</v>
      </c>
      <c r="E55" s="36" t="s">
        <v>362</v>
      </c>
      <c r="F55" s="36" t="s">
        <v>363</v>
      </c>
      <c r="G55" s="36" t="s">
        <v>364</v>
      </c>
      <c r="H55" s="36" t="s">
        <v>365</v>
      </c>
      <c r="I55" s="36" t="s">
        <v>366</v>
      </c>
      <c r="J55" s="36" t="s">
        <v>367</v>
      </c>
    </row>
    <row r="56" spans="1:10" x14ac:dyDescent="0.3">
      <c r="A56" s="57">
        <v>1230</v>
      </c>
      <c r="B56" s="34" t="s">
        <v>368</v>
      </c>
      <c r="C56" s="58">
        <v>0</v>
      </c>
      <c r="D56" s="58">
        <v>0</v>
      </c>
      <c r="E56" s="58">
        <v>0</v>
      </c>
      <c r="F56" s="34"/>
      <c r="G56" s="34"/>
      <c r="H56" s="34"/>
      <c r="I56" s="34"/>
      <c r="J56" s="34"/>
    </row>
    <row r="57" spans="1:10" x14ac:dyDescent="0.3">
      <c r="A57" s="57">
        <v>1231</v>
      </c>
      <c r="B57" s="34" t="s">
        <v>369</v>
      </c>
      <c r="C57" s="58">
        <v>0</v>
      </c>
      <c r="D57" s="68"/>
      <c r="E57" s="68"/>
      <c r="F57" s="34"/>
      <c r="G57" s="34"/>
      <c r="H57" s="34"/>
      <c r="I57" s="34"/>
      <c r="J57" s="34"/>
    </row>
    <row r="58" spans="1:10" x14ac:dyDescent="0.3">
      <c r="A58" s="57">
        <v>1232</v>
      </c>
      <c r="B58" s="34" t="s">
        <v>370</v>
      </c>
      <c r="C58" s="58">
        <v>0</v>
      </c>
      <c r="D58" s="58">
        <v>0</v>
      </c>
      <c r="E58" s="58">
        <v>0</v>
      </c>
      <c r="F58" s="34"/>
      <c r="G58" s="34"/>
      <c r="H58" s="34"/>
      <c r="I58" s="34"/>
      <c r="J58" s="34"/>
    </row>
    <row r="59" spans="1:10" x14ac:dyDescent="0.3">
      <c r="A59" s="57">
        <v>1233</v>
      </c>
      <c r="B59" s="34" t="s">
        <v>371</v>
      </c>
      <c r="C59" s="58">
        <v>0</v>
      </c>
      <c r="D59" s="58">
        <v>0</v>
      </c>
      <c r="E59" s="58">
        <v>0</v>
      </c>
      <c r="F59" s="34"/>
      <c r="G59" s="34"/>
      <c r="H59" s="34"/>
      <c r="I59" s="34"/>
      <c r="J59" s="34"/>
    </row>
    <row r="60" spans="1:10" x14ac:dyDescent="0.3">
      <c r="A60" s="57">
        <v>1234</v>
      </c>
      <c r="B60" s="34" t="s">
        <v>374</v>
      </c>
      <c r="C60" s="58">
        <v>0</v>
      </c>
      <c r="D60" s="58">
        <v>0</v>
      </c>
      <c r="E60" s="58">
        <v>0</v>
      </c>
      <c r="F60" s="34"/>
      <c r="G60" s="34"/>
      <c r="H60" s="34"/>
      <c r="I60" s="34"/>
      <c r="J60" s="34"/>
    </row>
    <row r="61" spans="1:10" x14ac:dyDescent="0.3">
      <c r="A61" s="57">
        <v>1235</v>
      </c>
      <c r="B61" s="34" t="s">
        <v>375</v>
      </c>
      <c r="C61" s="58">
        <v>0</v>
      </c>
      <c r="D61" s="58">
        <v>0</v>
      </c>
      <c r="E61" s="58">
        <v>0</v>
      </c>
      <c r="F61" s="34"/>
      <c r="G61" s="34"/>
      <c r="H61" s="34"/>
      <c r="I61" s="34"/>
      <c r="J61" s="34"/>
    </row>
    <row r="62" spans="1:10" x14ac:dyDescent="0.3">
      <c r="A62" s="57">
        <v>1236</v>
      </c>
      <c r="B62" s="34" t="s">
        <v>376</v>
      </c>
      <c r="C62" s="58">
        <v>0</v>
      </c>
      <c r="D62" s="58">
        <v>0</v>
      </c>
      <c r="E62" s="58">
        <v>0</v>
      </c>
      <c r="F62" s="34"/>
      <c r="G62" s="34"/>
      <c r="H62" s="34"/>
      <c r="I62" s="34"/>
      <c r="J62" s="34"/>
    </row>
    <row r="63" spans="1:10" x14ac:dyDescent="0.3">
      <c r="A63" s="57">
        <v>1239</v>
      </c>
      <c r="B63" s="34" t="s">
        <v>377</v>
      </c>
      <c r="C63" s="58">
        <v>0</v>
      </c>
      <c r="D63" s="58">
        <v>0</v>
      </c>
      <c r="E63" s="58">
        <v>0</v>
      </c>
      <c r="F63" s="34"/>
      <c r="G63" s="34"/>
      <c r="H63" s="34"/>
      <c r="I63" s="34"/>
      <c r="J63" s="34"/>
    </row>
    <row r="64" spans="1:10" x14ac:dyDescent="0.3">
      <c r="A64" s="57">
        <v>1240</v>
      </c>
      <c r="B64" s="34" t="s">
        <v>378</v>
      </c>
      <c r="C64" s="58">
        <v>39822004.780000001</v>
      </c>
      <c r="D64" s="58">
        <v>3283423.91</v>
      </c>
      <c r="E64" s="58">
        <v>26979031.25</v>
      </c>
      <c r="F64" s="34"/>
      <c r="G64" s="34"/>
      <c r="H64" s="34"/>
      <c r="I64" s="34"/>
      <c r="J64" s="34"/>
    </row>
    <row r="65" spans="1:10" x14ac:dyDescent="0.3">
      <c r="A65" s="57">
        <v>1241</v>
      </c>
      <c r="B65" s="34" t="s">
        <v>379</v>
      </c>
      <c r="C65" s="58">
        <v>4851132.79</v>
      </c>
      <c r="D65" s="58">
        <v>326515.7</v>
      </c>
      <c r="E65" s="58">
        <v>3707085.2</v>
      </c>
      <c r="F65" s="34"/>
      <c r="G65" s="34"/>
      <c r="H65" s="34"/>
      <c r="I65" s="34"/>
      <c r="J65" s="34"/>
    </row>
    <row r="66" spans="1:10" x14ac:dyDescent="0.3">
      <c r="A66" s="57">
        <v>1242</v>
      </c>
      <c r="B66" s="34" t="s">
        <v>380</v>
      </c>
      <c r="C66" s="58">
        <v>9141488.4100000001</v>
      </c>
      <c r="D66" s="58">
        <v>767752.61</v>
      </c>
      <c r="E66" s="58">
        <v>5927692.7800000003</v>
      </c>
      <c r="F66" s="34"/>
      <c r="G66" s="34"/>
      <c r="H66" s="34"/>
      <c r="I66" s="34"/>
      <c r="J66" s="34"/>
    </row>
    <row r="67" spans="1:10" x14ac:dyDescent="0.3">
      <c r="A67" s="57">
        <v>1243</v>
      </c>
      <c r="B67" s="34" t="s">
        <v>381</v>
      </c>
      <c r="C67" s="58">
        <v>442410.44</v>
      </c>
      <c r="D67" s="58">
        <v>41751.82</v>
      </c>
      <c r="E67" s="58">
        <v>312597.83</v>
      </c>
      <c r="F67" s="34"/>
      <c r="G67" s="34"/>
      <c r="H67" s="34"/>
      <c r="I67" s="34"/>
      <c r="J67" s="34"/>
    </row>
    <row r="68" spans="1:10" x14ac:dyDescent="0.3">
      <c r="A68" s="57">
        <v>1244</v>
      </c>
      <c r="B68" s="34" t="s">
        <v>382</v>
      </c>
      <c r="C68" s="58">
        <v>6876762.4199999999</v>
      </c>
      <c r="D68" s="58">
        <v>875247.6</v>
      </c>
      <c r="E68" s="58">
        <v>3663183.73</v>
      </c>
      <c r="F68" s="34"/>
      <c r="G68" s="34"/>
      <c r="H68" s="34"/>
      <c r="I68" s="34"/>
      <c r="J68" s="34"/>
    </row>
    <row r="69" spans="1:10" x14ac:dyDescent="0.3">
      <c r="A69" s="57">
        <v>1245</v>
      </c>
      <c r="B69" s="34" t="s">
        <v>384</v>
      </c>
      <c r="C69" s="58">
        <v>0</v>
      </c>
      <c r="D69" s="58">
        <v>0</v>
      </c>
      <c r="E69" s="58">
        <v>0</v>
      </c>
      <c r="F69" s="34"/>
      <c r="G69" s="34"/>
      <c r="H69" s="34"/>
      <c r="I69" s="34"/>
      <c r="J69" s="34"/>
    </row>
    <row r="70" spans="1:10" x14ac:dyDescent="0.3">
      <c r="A70" s="57">
        <v>1246</v>
      </c>
      <c r="B70" s="34" t="s">
        <v>385</v>
      </c>
      <c r="C70" s="58">
        <v>18510210.719999999</v>
      </c>
      <c r="D70" s="58">
        <v>1272156.1800000002</v>
      </c>
      <c r="E70" s="58">
        <v>13368471.710000001</v>
      </c>
      <c r="F70" s="34"/>
      <c r="G70" s="34"/>
      <c r="H70" s="34"/>
      <c r="I70" s="34"/>
      <c r="J70" s="34"/>
    </row>
    <row r="71" spans="1:10" x14ac:dyDescent="0.3">
      <c r="A71" s="57">
        <v>1247</v>
      </c>
      <c r="B71" s="34" t="s">
        <v>386</v>
      </c>
      <c r="C71" s="58">
        <v>0</v>
      </c>
      <c r="D71" s="58">
        <v>0</v>
      </c>
      <c r="E71" s="58">
        <v>0</v>
      </c>
      <c r="F71" s="34"/>
      <c r="G71" s="34"/>
      <c r="H71" s="34"/>
      <c r="I71" s="34"/>
      <c r="J71" s="34"/>
    </row>
    <row r="72" spans="1:10" x14ac:dyDescent="0.3">
      <c r="A72" s="57">
        <v>1248</v>
      </c>
      <c r="B72" s="34" t="s">
        <v>387</v>
      </c>
      <c r="C72" s="58">
        <v>0</v>
      </c>
      <c r="D72" s="58">
        <v>0</v>
      </c>
      <c r="E72" s="58">
        <v>0</v>
      </c>
      <c r="F72" s="34"/>
      <c r="G72" s="34"/>
      <c r="H72" s="34"/>
      <c r="I72" s="34"/>
      <c r="J72" s="34"/>
    </row>
    <row r="73" spans="1:10" x14ac:dyDescent="0.3">
      <c r="A73" s="34"/>
      <c r="B73" s="34"/>
      <c r="C73" s="34"/>
      <c r="D73" s="34"/>
      <c r="E73" s="34"/>
      <c r="F73" s="34"/>
      <c r="G73" s="34"/>
      <c r="H73" s="34"/>
      <c r="I73" s="34"/>
      <c r="J73" s="34"/>
    </row>
    <row r="74" spans="1:10" x14ac:dyDescent="0.3">
      <c r="A74" s="32" t="s">
        <v>388</v>
      </c>
      <c r="B74" s="32"/>
      <c r="C74" s="32"/>
      <c r="D74" s="32"/>
      <c r="E74" s="32"/>
      <c r="F74" s="32"/>
      <c r="G74" s="32"/>
      <c r="H74" s="34"/>
      <c r="I74" s="34"/>
      <c r="J74" s="34"/>
    </row>
    <row r="75" spans="1:10" x14ac:dyDescent="0.3">
      <c r="A75" s="36" t="s">
        <v>106</v>
      </c>
      <c r="B75" s="36" t="s">
        <v>107</v>
      </c>
      <c r="C75" s="36" t="s">
        <v>108</v>
      </c>
      <c r="D75" s="36" t="s">
        <v>389</v>
      </c>
      <c r="E75" s="36" t="s">
        <v>390</v>
      </c>
      <c r="F75" s="36" t="s">
        <v>391</v>
      </c>
      <c r="G75" s="36" t="s">
        <v>392</v>
      </c>
      <c r="H75" s="34"/>
      <c r="I75" s="34"/>
      <c r="J75" s="34"/>
    </row>
    <row r="76" spans="1:10" x14ac:dyDescent="0.3">
      <c r="A76" s="57">
        <v>1250</v>
      </c>
      <c r="B76" s="34" t="s">
        <v>393</v>
      </c>
      <c r="C76" s="58">
        <v>680062.56</v>
      </c>
      <c r="D76" s="58">
        <v>18790.37</v>
      </c>
      <c r="E76" s="58">
        <v>583423.73</v>
      </c>
      <c r="F76" s="34"/>
      <c r="G76" s="34"/>
      <c r="H76" s="34"/>
      <c r="I76" s="34"/>
      <c r="J76" s="34"/>
    </row>
    <row r="77" spans="1:10" x14ac:dyDescent="0.3">
      <c r="A77" s="57">
        <v>1251</v>
      </c>
      <c r="B77" s="34" t="s">
        <v>394</v>
      </c>
      <c r="C77" s="58">
        <v>680062.56</v>
      </c>
      <c r="D77" s="58">
        <v>18790.37</v>
      </c>
      <c r="E77" s="58">
        <v>583423.73</v>
      </c>
      <c r="F77" s="34"/>
      <c r="G77" s="34"/>
      <c r="H77" s="34"/>
      <c r="I77" s="34"/>
      <c r="J77" s="34"/>
    </row>
    <row r="78" spans="1:10" x14ac:dyDescent="0.3">
      <c r="A78" s="57">
        <v>1252</v>
      </c>
      <c r="B78" s="34" t="s">
        <v>396</v>
      </c>
      <c r="C78" s="58">
        <v>0</v>
      </c>
      <c r="D78" s="58">
        <v>0</v>
      </c>
      <c r="E78" s="58">
        <v>0</v>
      </c>
      <c r="F78" s="34"/>
      <c r="G78" s="34"/>
      <c r="H78" s="34"/>
      <c r="I78" s="34"/>
      <c r="J78" s="34"/>
    </row>
    <row r="79" spans="1:10" x14ac:dyDescent="0.3">
      <c r="A79" s="57">
        <v>1253</v>
      </c>
      <c r="B79" s="34" t="s">
        <v>397</v>
      </c>
      <c r="C79" s="58">
        <v>0</v>
      </c>
      <c r="D79" s="58">
        <v>0</v>
      </c>
      <c r="E79" s="58">
        <v>0</v>
      </c>
      <c r="F79" s="34"/>
      <c r="G79" s="34"/>
      <c r="H79" s="34"/>
      <c r="I79" s="34"/>
      <c r="J79" s="34"/>
    </row>
    <row r="80" spans="1:10" x14ac:dyDescent="0.3">
      <c r="A80" s="57">
        <v>1254</v>
      </c>
      <c r="B80" s="34" t="s">
        <v>398</v>
      </c>
      <c r="C80" s="58">
        <v>0</v>
      </c>
      <c r="D80" s="58">
        <v>0</v>
      </c>
      <c r="E80" s="58">
        <v>0</v>
      </c>
      <c r="F80" s="34"/>
      <c r="G80" s="34"/>
      <c r="H80" s="34"/>
      <c r="I80" s="34"/>
      <c r="J80" s="34"/>
    </row>
    <row r="81" spans="1:7" x14ac:dyDescent="0.3">
      <c r="A81" s="57">
        <v>1259</v>
      </c>
      <c r="B81" s="34" t="s">
        <v>399</v>
      </c>
      <c r="C81" s="58">
        <v>0</v>
      </c>
      <c r="D81" s="58">
        <v>0</v>
      </c>
      <c r="E81" s="58">
        <v>0</v>
      </c>
      <c r="F81" s="34"/>
      <c r="G81" s="34"/>
    </row>
    <row r="82" spans="1:7" x14ac:dyDescent="0.3">
      <c r="A82" s="57">
        <v>1270</v>
      </c>
      <c r="B82" s="34" t="s">
        <v>400</v>
      </c>
      <c r="C82" s="58">
        <v>0</v>
      </c>
      <c r="D82" s="68"/>
      <c r="E82" s="68"/>
      <c r="F82" s="34"/>
      <c r="G82" s="34"/>
    </row>
    <row r="83" spans="1:7" x14ac:dyDescent="0.3">
      <c r="A83" s="57">
        <v>1271</v>
      </c>
      <c r="B83" s="34" t="s">
        <v>401</v>
      </c>
      <c r="C83" s="58">
        <v>0</v>
      </c>
      <c r="D83" s="68"/>
      <c r="E83" s="68"/>
      <c r="F83" s="34"/>
      <c r="G83" s="34"/>
    </row>
    <row r="84" spans="1:7" x14ac:dyDescent="0.3">
      <c r="A84" s="57">
        <v>1272</v>
      </c>
      <c r="B84" s="34" t="s">
        <v>402</v>
      </c>
      <c r="C84" s="58">
        <v>0</v>
      </c>
      <c r="D84" s="68"/>
      <c r="E84" s="68"/>
      <c r="F84" s="34"/>
      <c r="G84" s="34"/>
    </row>
    <row r="85" spans="1:7" x14ac:dyDescent="0.3">
      <c r="A85" s="57">
        <v>1273</v>
      </c>
      <c r="B85" s="34" t="s">
        <v>403</v>
      </c>
      <c r="C85" s="58">
        <v>0</v>
      </c>
      <c r="D85" s="68"/>
      <c r="E85" s="68"/>
      <c r="F85" s="34"/>
      <c r="G85" s="34"/>
    </row>
    <row r="86" spans="1:7" x14ac:dyDescent="0.3">
      <c r="A86" s="57">
        <v>1274</v>
      </c>
      <c r="B86" s="34" t="s">
        <v>404</v>
      </c>
      <c r="C86" s="58">
        <v>0</v>
      </c>
      <c r="D86" s="68"/>
      <c r="E86" s="68"/>
      <c r="F86" s="34"/>
      <c r="G86" s="34"/>
    </row>
    <row r="87" spans="1:7" x14ac:dyDescent="0.3">
      <c r="A87" s="57">
        <v>1275</v>
      </c>
      <c r="B87" s="34" t="s">
        <v>405</v>
      </c>
      <c r="C87" s="58">
        <v>0</v>
      </c>
      <c r="D87" s="68"/>
      <c r="E87" s="68"/>
      <c r="F87" s="34"/>
      <c r="G87" s="34"/>
    </row>
    <row r="88" spans="1:7" x14ac:dyDescent="0.3">
      <c r="A88" s="57">
        <v>1279</v>
      </c>
      <c r="B88" s="34" t="s">
        <v>406</v>
      </c>
      <c r="C88" s="58">
        <v>0</v>
      </c>
      <c r="D88" s="68"/>
      <c r="E88" s="68"/>
      <c r="F88" s="34"/>
      <c r="G88" s="34"/>
    </row>
    <row r="89" spans="1:7" x14ac:dyDescent="0.3">
      <c r="A89" s="34"/>
      <c r="B89" s="34"/>
      <c r="C89" s="34"/>
      <c r="D89" s="34"/>
      <c r="E89" s="34"/>
      <c r="F89" s="34"/>
      <c r="G89" s="34"/>
    </row>
    <row r="90" spans="1:7" x14ac:dyDescent="0.3">
      <c r="A90" s="32" t="s">
        <v>407</v>
      </c>
      <c r="B90" s="32"/>
      <c r="C90" s="32"/>
      <c r="D90" s="32"/>
      <c r="E90" s="32"/>
      <c r="F90" s="32"/>
      <c r="G90" s="32"/>
    </row>
    <row r="91" spans="1:7" x14ac:dyDescent="0.3">
      <c r="A91" s="36" t="s">
        <v>106</v>
      </c>
      <c r="B91" s="36" t="s">
        <v>107</v>
      </c>
      <c r="C91" s="36" t="s">
        <v>108</v>
      </c>
      <c r="D91" s="36" t="s">
        <v>365</v>
      </c>
      <c r="E91" s="36"/>
      <c r="F91" s="36"/>
      <c r="G91" s="36"/>
    </row>
    <row r="92" spans="1:7" x14ac:dyDescent="0.3">
      <c r="A92" s="57">
        <v>1160</v>
      </c>
      <c r="B92" s="34" t="s">
        <v>408</v>
      </c>
      <c r="C92" s="58">
        <v>0</v>
      </c>
      <c r="D92" s="34"/>
      <c r="E92" s="34"/>
      <c r="F92" s="34"/>
      <c r="G92" s="34"/>
    </row>
    <row r="93" spans="1:7" x14ac:dyDescent="0.3">
      <c r="A93" s="57">
        <v>1161</v>
      </c>
      <c r="B93" s="34" t="s">
        <v>409</v>
      </c>
      <c r="C93" s="58">
        <v>0</v>
      </c>
      <c r="D93" s="34"/>
      <c r="E93" s="34"/>
      <c r="F93" s="34"/>
      <c r="G93" s="34"/>
    </row>
    <row r="94" spans="1:7" x14ac:dyDescent="0.3">
      <c r="A94" s="57">
        <v>1162</v>
      </c>
      <c r="B94" s="34" t="s">
        <v>410</v>
      </c>
      <c r="C94" s="58">
        <v>0</v>
      </c>
      <c r="D94" s="34"/>
      <c r="E94" s="34"/>
      <c r="F94" s="34"/>
      <c r="G94" s="34"/>
    </row>
    <row r="95" spans="1:7" x14ac:dyDescent="0.3">
      <c r="A95" s="34"/>
      <c r="B95" s="34"/>
      <c r="C95" s="34"/>
      <c r="D95" s="34"/>
      <c r="E95" s="34"/>
      <c r="F95" s="34"/>
      <c r="G95" s="34"/>
    </row>
    <row r="96" spans="1:7" x14ac:dyDescent="0.3">
      <c r="A96" s="32" t="s">
        <v>411</v>
      </c>
      <c r="B96" s="32"/>
      <c r="C96" s="32"/>
      <c r="D96" s="32"/>
      <c r="E96" s="32"/>
      <c r="F96" s="32"/>
      <c r="G96" s="32"/>
    </row>
    <row r="97" spans="1:8" x14ac:dyDescent="0.3">
      <c r="A97" s="36" t="s">
        <v>106</v>
      </c>
      <c r="B97" s="36" t="s">
        <v>107</v>
      </c>
      <c r="C97" s="36" t="s">
        <v>108</v>
      </c>
      <c r="D97" s="36" t="s">
        <v>326</v>
      </c>
      <c r="E97" s="36"/>
      <c r="F97" s="36"/>
      <c r="G97" s="36"/>
      <c r="H97" s="36"/>
    </row>
    <row r="98" spans="1:8" x14ac:dyDescent="0.3">
      <c r="A98" s="57">
        <v>1190</v>
      </c>
      <c r="B98" s="34" t="s">
        <v>412</v>
      </c>
      <c r="C98" s="58">
        <v>0</v>
      </c>
      <c r="D98" s="34"/>
      <c r="E98" s="34"/>
      <c r="F98" s="34"/>
      <c r="G98" s="34"/>
      <c r="H98" s="34"/>
    </row>
    <row r="99" spans="1:8" x14ac:dyDescent="0.3">
      <c r="A99" s="57">
        <v>1191</v>
      </c>
      <c r="B99" s="34" t="s">
        <v>413</v>
      </c>
      <c r="C99" s="58">
        <v>0</v>
      </c>
      <c r="D99" s="34"/>
      <c r="E99" s="34"/>
      <c r="F99" s="34"/>
      <c r="G99" s="34"/>
      <c r="H99" s="34"/>
    </row>
    <row r="100" spans="1:8" x14ac:dyDescent="0.3">
      <c r="A100" s="57">
        <v>1192</v>
      </c>
      <c r="B100" s="34" t="s">
        <v>414</v>
      </c>
      <c r="C100" s="58">
        <v>0</v>
      </c>
      <c r="D100" s="34"/>
      <c r="E100" s="34"/>
      <c r="F100" s="34"/>
      <c r="G100" s="34"/>
      <c r="H100" s="34"/>
    </row>
    <row r="101" spans="1:8" x14ac:dyDescent="0.3">
      <c r="A101" s="57">
        <v>1193</v>
      </c>
      <c r="B101" s="34" t="s">
        <v>415</v>
      </c>
      <c r="C101" s="58">
        <v>0</v>
      </c>
      <c r="D101" s="34"/>
      <c r="E101" s="34"/>
      <c r="F101" s="34"/>
      <c r="G101" s="34"/>
      <c r="H101" s="34"/>
    </row>
    <row r="102" spans="1:8" x14ac:dyDescent="0.3">
      <c r="A102" s="57">
        <v>1194</v>
      </c>
      <c r="B102" s="34" t="s">
        <v>416</v>
      </c>
      <c r="C102" s="58">
        <v>0</v>
      </c>
      <c r="D102" s="34"/>
      <c r="E102" s="34"/>
      <c r="F102" s="34"/>
      <c r="G102" s="34"/>
      <c r="H102" s="34"/>
    </row>
    <row r="103" spans="1:8" x14ac:dyDescent="0.3">
      <c r="A103" s="57">
        <v>1290</v>
      </c>
      <c r="B103" s="34" t="s">
        <v>417</v>
      </c>
      <c r="C103" s="58">
        <v>0</v>
      </c>
      <c r="D103" s="34"/>
      <c r="E103" s="34"/>
      <c r="F103" s="34"/>
      <c r="G103" s="34"/>
      <c r="H103" s="34"/>
    </row>
    <row r="104" spans="1:8" x14ac:dyDescent="0.3">
      <c r="A104" s="57">
        <v>1291</v>
      </c>
      <c r="B104" s="34" t="s">
        <v>418</v>
      </c>
      <c r="C104" s="58">
        <v>0</v>
      </c>
      <c r="D104" s="34"/>
      <c r="E104" s="34"/>
      <c r="F104" s="34"/>
      <c r="G104" s="34"/>
      <c r="H104" s="34"/>
    </row>
    <row r="105" spans="1:8" x14ac:dyDescent="0.3">
      <c r="A105" s="57">
        <v>1292</v>
      </c>
      <c r="B105" s="34" t="s">
        <v>419</v>
      </c>
      <c r="C105" s="58">
        <v>0</v>
      </c>
      <c r="D105" s="34"/>
      <c r="E105" s="34"/>
      <c r="F105" s="34"/>
      <c r="G105" s="34"/>
      <c r="H105" s="34"/>
    </row>
    <row r="106" spans="1:8" x14ac:dyDescent="0.3">
      <c r="A106" s="57">
        <v>1293</v>
      </c>
      <c r="B106" s="34" t="s">
        <v>420</v>
      </c>
      <c r="C106" s="58">
        <v>0</v>
      </c>
      <c r="D106" s="34"/>
      <c r="E106" s="34"/>
      <c r="F106" s="34"/>
      <c r="G106" s="34"/>
      <c r="H106" s="34"/>
    </row>
    <row r="107" spans="1:8" x14ac:dyDescent="0.3">
      <c r="A107" s="34"/>
      <c r="B107" s="34"/>
      <c r="C107" s="34"/>
      <c r="D107" s="34"/>
      <c r="E107" s="34"/>
      <c r="F107" s="34"/>
      <c r="G107" s="34"/>
      <c r="H107" s="34"/>
    </row>
    <row r="108" spans="1:8" x14ac:dyDescent="0.3">
      <c r="A108" s="32" t="s">
        <v>422</v>
      </c>
      <c r="B108" s="32"/>
      <c r="C108" s="32"/>
      <c r="D108" s="32"/>
      <c r="E108" s="32"/>
      <c r="F108" s="32"/>
      <c r="G108" s="32"/>
      <c r="H108" s="32"/>
    </row>
    <row r="109" spans="1:8" x14ac:dyDescent="0.3">
      <c r="A109" s="36" t="s">
        <v>106</v>
      </c>
      <c r="B109" s="36" t="s">
        <v>107</v>
      </c>
      <c r="C109" s="36" t="s">
        <v>108</v>
      </c>
      <c r="D109" s="36" t="s">
        <v>322</v>
      </c>
      <c r="E109" s="36" t="s">
        <v>323</v>
      </c>
      <c r="F109" s="36" t="s">
        <v>324</v>
      </c>
      <c r="G109" s="36" t="s">
        <v>423</v>
      </c>
      <c r="H109" s="36" t="s">
        <v>424</v>
      </c>
    </row>
    <row r="110" spans="1:8" x14ac:dyDescent="0.3">
      <c r="A110" s="57">
        <v>2110</v>
      </c>
      <c r="B110" s="34" t="s">
        <v>425</v>
      </c>
      <c r="C110" s="58">
        <v>9044404.2300000004</v>
      </c>
      <c r="D110" s="58">
        <v>0</v>
      </c>
      <c r="E110" s="58">
        <v>0</v>
      </c>
      <c r="F110" s="58">
        <v>0</v>
      </c>
      <c r="G110" s="58">
        <v>0</v>
      </c>
      <c r="H110" s="34"/>
    </row>
    <row r="111" spans="1:8" x14ac:dyDescent="0.3">
      <c r="A111" s="57">
        <v>2111</v>
      </c>
      <c r="B111" s="34" t="s">
        <v>426</v>
      </c>
      <c r="C111" s="58">
        <v>769417.29</v>
      </c>
      <c r="D111" s="58">
        <v>769417.29</v>
      </c>
      <c r="E111" s="58">
        <v>0</v>
      </c>
      <c r="F111" s="58">
        <v>0</v>
      </c>
      <c r="G111" s="58">
        <v>0</v>
      </c>
      <c r="H111" s="34"/>
    </row>
    <row r="112" spans="1:8" x14ac:dyDescent="0.3">
      <c r="A112" s="57">
        <v>2112</v>
      </c>
      <c r="B112" s="34" t="s">
        <v>428</v>
      </c>
      <c r="C112" s="58">
        <v>2516194.5299999998</v>
      </c>
      <c r="D112" s="58">
        <v>2353995.4699999997</v>
      </c>
      <c r="E112" s="58">
        <v>0</v>
      </c>
      <c r="F112" s="58">
        <v>0</v>
      </c>
      <c r="G112" s="58">
        <v>162199.06</v>
      </c>
      <c r="H112" s="34"/>
    </row>
    <row r="113" spans="1:8" x14ac:dyDescent="0.3">
      <c r="A113" s="57">
        <v>2113</v>
      </c>
      <c r="B113" s="34" t="s">
        <v>429</v>
      </c>
      <c r="C113" s="58">
        <v>0</v>
      </c>
      <c r="D113" s="58">
        <v>0</v>
      </c>
      <c r="E113" s="58">
        <v>0</v>
      </c>
      <c r="F113" s="58">
        <v>0</v>
      </c>
      <c r="G113" s="58">
        <v>0</v>
      </c>
      <c r="H113" s="34"/>
    </row>
    <row r="114" spans="1:8" x14ac:dyDescent="0.3">
      <c r="A114" s="57">
        <v>2114</v>
      </c>
      <c r="B114" s="34" t="s">
        <v>430</v>
      </c>
      <c r="C114" s="58">
        <v>0</v>
      </c>
      <c r="D114" s="58">
        <v>0</v>
      </c>
      <c r="E114" s="58">
        <v>0</v>
      </c>
      <c r="F114" s="58">
        <v>0</v>
      </c>
      <c r="G114" s="58">
        <v>0</v>
      </c>
      <c r="H114" s="34"/>
    </row>
    <row r="115" spans="1:8" x14ac:dyDescent="0.3">
      <c r="A115" s="57">
        <v>2115</v>
      </c>
      <c r="B115" s="34" t="s">
        <v>431</v>
      </c>
      <c r="C115" s="58">
        <v>0</v>
      </c>
      <c r="D115" s="58">
        <v>0</v>
      </c>
      <c r="E115" s="58">
        <v>0</v>
      </c>
      <c r="F115" s="58">
        <v>0</v>
      </c>
      <c r="G115" s="58">
        <v>0</v>
      </c>
      <c r="H115" s="34"/>
    </row>
    <row r="116" spans="1:8" x14ac:dyDescent="0.3">
      <c r="A116" s="57">
        <v>2116</v>
      </c>
      <c r="B116" s="34" t="s">
        <v>432</v>
      </c>
      <c r="C116" s="58">
        <v>0</v>
      </c>
      <c r="D116" s="58">
        <v>0</v>
      </c>
      <c r="E116" s="58">
        <v>0</v>
      </c>
      <c r="F116" s="58">
        <v>0</v>
      </c>
      <c r="G116" s="58">
        <v>0</v>
      </c>
      <c r="H116" s="34"/>
    </row>
    <row r="117" spans="1:8" x14ac:dyDescent="0.3">
      <c r="A117" s="57">
        <v>2117</v>
      </c>
      <c r="B117" s="34" t="s">
        <v>433</v>
      </c>
      <c r="C117" s="58">
        <v>3598171.39</v>
      </c>
      <c r="D117" s="58">
        <v>3598171.39</v>
      </c>
      <c r="E117" s="58">
        <v>0</v>
      </c>
      <c r="F117" s="58">
        <v>0</v>
      </c>
      <c r="G117" s="58">
        <v>0</v>
      </c>
      <c r="H117" s="34"/>
    </row>
    <row r="118" spans="1:8" x14ac:dyDescent="0.3">
      <c r="A118" s="57">
        <v>2118</v>
      </c>
      <c r="B118" s="34" t="s">
        <v>434</v>
      </c>
      <c r="C118" s="58">
        <v>0</v>
      </c>
      <c r="D118" s="58">
        <v>0</v>
      </c>
      <c r="E118" s="58">
        <v>0</v>
      </c>
      <c r="F118" s="58">
        <v>0</v>
      </c>
      <c r="G118" s="58">
        <v>0</v>
      </c>
      <c r="H118" s="34"/>
    </row>
    <row r="119" spans="1:8" x14ac:dyDescent="0.3">
      <c r="A119" s="57">
        <v>2119</v>
      </c>
      <c r="B119" s="34" t="s">
        <v>435</v>
      </c>
      <c r="C119" s="58">
        <v>2160621.02</v>
      </c>
      <c r="D119" s="58">
        <v>2070480.18</v>
      </c>
      <c r="E119" s="58">
        <v>0</v>
      </c>
      <c r="F119" s="58">
        <v>8906.380000000001</v>
      </c>
      <c r="G119" s="58">
        <v>81234.460000000006</v>
      </c>
      <c r="H119" s="34"/>
    </row>
    <row r="120" spans="1:8" x14ac:dyDescent="0.3">
      <c r="A120" s="57">
        <v>2120</v>
      </c>
      <c r="B120" s="34" t="s">
        <v>436</v>
      </c>
      <c r="C120" s="58">
        <v>0</v>
      </c>
      <c r="D120" s="58">
        <v>0</v>
      </c>
      <c r="E120" s="58">
        <v>0</v>
      </c>
      <c r="F120" s="58">
        <v>0</v>
      </c>
      <c r="G120" s="58">
        <v>0</v>
      </c>
      <c r="H120" s="34"/>
    </row>
    <row r="121" spans="1:8" x14ac:dyDescent="0.3">
      <c r="A121" s="57">
        <v>2121</v>
      </c>
      <c r="B121" s="34" t="s">
        <v>437</v>
      </c>
      <c r="C121" s="58">
        <v>0</v>
      </c>
      <c r="D121" s="58">
        <v>0</v>
      </c>
      <c r="E121" s="58">
        <v>0</v>
      </c>
      <c r="F121" s="58">
        <v>0</v>
      </c>
      <c r="G121" s="58">
        <v>0</v>
      </c>
      <c r="H121" s="34"/>
    </row>
    <row r="122" spans="1:8" x14ac:dyDescent="0.3">
      <c r="A122" s="57">
        <v>2122</v>
      </c>
      <c r="B122" s="34" t="s">
        <v>438</v>
      </c>
      <c r="C122" s="58">
        <v>0</v>
      </c>
      <c r="D122" s="58">
        <v>0</v>
      </c>
      <c r="E122" s="58">
        <v>0</v>
      </c>
      <c r="F122" s="58">
        <v>0</v>
      </c>
      <c r="G122" s="58">
        <v>0</v>
      </c>
      <c r="H122" s="34"/>
    </row>
    <row r="123" spans="1:8" x14ac:dyDescent="0.3">
      <c r="A123" s="57">
        <v>2129</v>
      </c>
      <c r="B123" s="34" t="s">
        <v>439</v>
      </c>
      <c r="C123" s="58">
        <v>0</v>
      </c>
      <c r="D123" s="58">
        <v>0</v>
      </c>
      <c r="E123" s="58">
        <v>0</v>
      </c>
      <c r="F123" s="58">
        <v>0</v>
      </c>
      <c r="G123" s="58">
        <v>0</v>
      </c>
      <c r="H123" s="34"/>
    </row>
    <row r="124" spans="1:8" x14ac:dyDescent="0.3">
      <c r="A124" s="34"/>
      <c r="B124" s="34"/>
      <c r="C124" s="34"/>
      <c r="D124" s="34"/>
      <c r="E124" s="34"/>
      <c r="F124" s="34"/>
      <c r="G124" s="34"/>
      <c r="H124" s="34"/>
    </row>
    <row r="125" spans="1:8" x14ac:dyDescent="0.3">
      <c r="A125" s="32" t="s">
        <v>440</v>
      </c>
      <c r="B125" s="32"/>
      <c r="C125" s="32"/>
      <c r="D125" s="32"/>
      <c r="E125" s="32"/>
      <c r="F125" s="32"/>
      <c r="G125" s="32"/>
      <c r="H125" s="32"/>
    </row>
    <row r="126" spans="1:8" x14ac:dyDescent="0.3">
      <c r="A126" s="36" t="s">
        <v>106</v>
      </c>
      <c r="B126" s="36" t="s">
        <v>107</v>
      </c>
      <c r="C126" s="36" t="s">
        <v>108</v>
      </c>
      <c r="D126" s="36" t="s">
        <v>441</v>
      </c>
      <c r="E126" s="36" t="s">
        <v>326</v>
      </c>
      <c r="F126" s="36"/>
      <c r="G126" s="36"/>
      <c r="H126" s="36"/>
    </row>
    <row r="127" spans="1:8" x14ac:dyDescent="0.3">
      <c r="A127" s="57">
        <v>2160</v>
      </c>
      <c r="B127" s="34" t="s">
        <v>442</v>
      </c>
      <c r="C127" s="58">
        <v>0</v>
      </c>
      <c r="D127" s="34"/>
      <c r="E127" s="34"/>
      <c r="F127" s="34"/>
      <c r="G127" s="34"/>
      <c r="H127" s="34"/>
    </row>
    <row r="128" spans="1:8" x14ac:dyDescent="0.3">
      <c r="A128" s="57">
        <v>2161</v>
      </c>
      <c r="B128" s="34" t="s">
        <v>443</v>
      </c>
      <c r="C128" s="58">
        <v>0</v>
      </c>
      <c r="D128" s="34"/>
      <c r="E128" s="34"/>
      <c r="F128" s="34"/>
      <c r="G128" s="34"/>
      <c r="H128" s="34"/>
    </row>
    <row r="129" spans="1:5" x14ac:dyDescent="0.3">
      <c r="A129" s="57">
        <v>2162</v>
      </c>
      <c r="B129" s="34" t="s">
        <v>444</v>
      </c>
      <c r="C129" s="58">
        <v>0</v>
      </c>
      <c r="D129" s="34"/>
      <c r="E129" s="34"/>
    </row>
    <row r="130" spans="1:5" x14ac:dyDescent="0.3">
      <c r="A130" s="57">
        <v>2163</v>
      </c>
      <c r="B130" s="34" t="s">
        <v>445</v>
      </c>
      <c r="C130" s="58">
        <v>0</v>
      </c>
      <c r="D130" s="34"/>
      <c r="E130" s="34"/>
    </row>
    <row r="131" spans="1:5" x14ac:dyDescent="0.3">
      <c r="A131" s="57">
        <v>2164</v>
      </c>
      <c r="B131" s="34" t="s">
        <v>446</v>
      </c>
      <c r="C131" s="58">
        <v>0</v>
      </c>
      <c r="D131" s="34"/>
      <c r="E131" s="34"/>
    </row>
    <row r="132" spans="1:5" x14ac:dyDescent="0.3">
      <c r="A132" s="57">
        <v>2165</v>
      </c>
      <c r="B132" s="34" t="s">
        <v>447</v>
      </c>
      <c r="C132" s="58">
        <v>0</v>
      </c>
      <c r="D132" s="34"/>
      <c r="E132" s="34"/>
    </row>
    <row r="133" spans="1:5" x14ac:dyDescent="0.3">
      <c r="A133" s="57">
        <v>2166</v>
      </c>
      <c r="B133" s="34" t="s">
        <v>448</v>
      </c>
      <c r="C133" s="58">
        <v>0</v>
      </c>
      <c r="D133" s="34"/>
      <c r="E133" s="34"/>
    </row>
    <row r="134" spans="1:5" x14ac:dyDescent="0.3">
      <c r="A134" s="57">
        <v>2250</v>
      </c>
      <c r="B134" s="34" t="s">
        <v>449</v>
      </c>
      <c r="C134" s="58">
        <v>0</v>
      </c>
      <c r="D134" s="34"/>
      <c r="E134" s="34"/>
    </row>
    <row r="135" spans="1:5" x14ac:dyDescent="0.3">
      <c r="A135" s="57">
        <v>2251</v>
      </c>
      <c r="B135" s="34" t="s">
        <v>450</v>
      </c>
      <c r="C135" s="58">
        <v>0</v>
      </c>
      <c r="D135" s="34"/>
      <c r="E135" s="34"/>
    </row>
    <row r="136" spans="1:5" x14ac:dyDescent="0.3">
      <c r="A136" s="57">
        <v>2252</v>
      </c>
      <c r="B136" s="34" t="s">
        <v>451</v>
      </c>
      <c r="C136" s="58">
        <v>0</v>
      </c>
      <c r="D136" s="34"/>
      <c r="E136" s="34"/>
    </row>
    <row r="137" spans="1:5" x14ac:dyDescent="0.3">
      <c r="A137" s="57">
        <v>2253</v>
      </c>
      <c r="B137" s="34" t="s">
        <v>452</v>
      </c>
      <c r="C137" s="58">
        <v>0</v>
      </c>
      <c r="D137" s="34"/>
      <c r="E137" s="34"/>
    </row>
    <row r="138" spans="1:5" x14ac:dyDescent="0.3">
      <c r="A138" s="57">
        <v>2254</v>
      </c>
      <c r="B138" s="34" t="s">
        <v>453</v>
      </c>
      <c r="C138" s="58">
        <v>0</v>
      </c>
      <c r="D138" s="34"/>
      <c r="E138" s="34"/>
    </row>
    <row r="139" spans="1:5" x14ac:dyDescent="0.3">
      <c r="A139" s="57">
        <v>2255</v>
      </c>
      <c r="B139" s="34" t="s">
        <v>454</v>
      </c>
      <c r="C139" s="58">
        <v>0</v>
      </c>
      <c r="D139" s="34"/>
      <c r="E139" s="34"/>
    </row>
    <row r="140" spans="1:5" x14ac:dyDescent="0.3">
      <c r="A140" s="57">
        <v>2256</v>
      </c>
      <c r="B140" s="34" t="s">
        <v>455</v>
      </c>
      <c r="C140" s="58">
        <v>0</v>
      </c>
      <c r="D140" s="34"/>
      <c r="E140" s="34"/>
    </row>
    <row r="141" spans="1:5" x14ac:dyDescent="0.3">
      <c r="A141" s="34"/>
      <c r="B141" s="34"/>
      <c r="C141" s="34"/>
      <c r="D141" s="34"/>
      <c r="E141" s="34"/>
    </row>
    <row r="142" spans="1:5" x14ac:dyDescent="0.3">
      <c r="A142" s="32" t="s">
        <v>456</v>
      </c>
      <c r="B142" s="32"/>
      <c r="C142" s="32"/>
      <c r="D142" s="32"/>
      <c r="E142" s="32"/>
    </row>
    <row r="143" spans="1:5" x14ac:dyDescent="0.3">
      <c r="A143" s="69" t="s">
        <v>106</v>
      </c>
      <c r="B143" s="69" t="s">
        <v>107</v>
      </c>
      <c r="C143" s="69" t="s">
        <v>108</v>
      </c>
      <c r="D143" s="36" t="s">
        <v>441</v>
      </c>
      <c r="E143" s="36" t="s">
        <v>326</v>
      </c>
    </row>
    <row r="144" spans="1:5" x14ac:dyDescent="0.3">
      <c r="A144" s="57">
        <v>2150</v>
      </c>
      <c r="B144" s="34" t="s">
        <v>457</v>
      </c>
      <c r="C144" s="58">
        <v>0</v>
      </c>
      <c r="D144" s="34"/>
      <c r="E144" s="34"/>
    </row>
    <row r="145" spans="1:5" x14ac:dyDescent="0.3">
      <c r="A145" s="57">
        <v>2151</v>
      </c>
      <c r="B145" s="34" t="s">
        <v>458</v>
      </c>
      <c r="C145" s="58">
        <v>0</v>
      </c>
      <c r="D145" s="34"/>
      <c r="E145" s="34"/>
    </row>
    <row r="146" spans="1:5" x14ac:dyDescent="0.3">
      <c r="A146" s="57">
        <v>2152</v>
      </c>
      <c r="B146" s="34" t="s">
        <v>459</v>
      </c>
      <c r="C146" s="58">
        <v>0</v>
      </c>
      <c r="D146" s="34"/>
      <c r="E146" s="34"/>
    </row>
    <row r="147" spans="1:5" x14ac:dyDescent="0.3">
      <c r="A147" s="57">
        <v>2159</v>
      </c>
      <c r="B147" s="34" t="s">
        <v>460</v>
      </c>
      <c r="C147" s="58">
        <v>0</v>
      </c>
      <c r="D147" s="34"/>
      <c r="E147" s="34"/>
    </row>
    <row r="148" spans="1:5" x14ac:dyDescent="0.3">
      <c r="A148" s="57">
        <v>2240</v>
      </c>
      <c r="B148" s="34" t="s">
        <v>461</v>
      </c>
      <c r="C148" s="58">
        <v>0</v>
      </c>
      <c r="D148" s="34"/>
      <c r="E148" s="34"/>
    </row>
    <row r="149" spans="1:5" x14ac:dyDescent="0.3">
      <c r="A149" s="57">
        <v>2241</v>
      </c>
      <c r="B149" s="34" t="s">
        <v>462</v>
      </c>
      <c r="C149" s="58">
        <v>0</v>
      </c>
      <c r="D149" s="34"/>
      <c r="E149" s="34"/>
    </row>
    <row r="150" spans="1:5" x14ac:dyDescent="0.3">
      <c r="A150" s="57">
        <v>2242</v>
      </c>
      <c r="B150" s="34" t="s">
        <v>463</v>
      </c>
      <c r="C150" s="58">
        <v>0</v>
      </c>
      <c r="D150" s="34"/>
      <c r="E150" s="34"/>
    </row>
    <row r="151" spans="1:5" x14ac:dyDescent="0.3">
      <c r="A151" s="57">
        <v>2249</v>
      </c>
      <c r="B151" s="34" t="s">
        <v>464</v>
      </c>
      <c r="C151" s="58">
        <v>0</v>
      </c>
      <c r="D151" s="34"/>
      <c r="E151" s="34"/>
    </row>
    <row r="152" spans="1:5" x14ac:dyDescent="0.3">
      <c r="A152" s="57"/>
      <c r="B152" s="34"/>
      <c r="C152" s="58"/>
      <c r="D152" s="34"/>
      <c r="E152" s="34"/>
    </row>
    <row r="153" spans="1:5" x14ac:dyDescent="0.3">
      <c r="A153" s="32" t="s">
        <v>465</v>
      </c>
      <c r="B153" s="32"/>
      <c r="C153" s="32"/>
      <c r="D153" s="32"/>
      <c r="E153" s="32"/>
    </row>
    <row r="154" spans="1:5" x14ac:dyDescent="0.3">
      <c r="A154" s="69" t="s">
        <v>106</v>
      </c>
      <c r="B154" s="69" t="s">
        <v>107</v>
      </c>
      <c r="C154" s="69" t="s">
        <v>108</v>
      </c>
      <c r="D154" s="36" t="s">
        <v>441</v>
      </c>
      <c r="E154" s="36" t="s">
        <v>326</v>
      </c>
    </row>
    <row r="155" spans="1:5" x14ac:dyDescent="0.3">
      <c r="A155" s="57">
        <v>2170</v>
      </c>
      <c r="B155" s="34" t="s">
        <v>466</v>
      </c>
      <c r="C155" s="58">
        <v>124998.04</v>
      </c>
      <c r="D155" s="34"/>
      <c r="E155" s="34"/>
    </row>
    <row r="156" spans="1:5" x14ac:dyDescent="0.3">
      <c r="A156" s="57">
        <v>2171</v>
      </c>
      <c r="B156" s="34" t="s">
        <v>467</v>
      </c>
      <c r="C156" s="58">
        <v>124998.04</v>
      </c>
      <c r="D156" s="34"/>
      <c r="E156" s="34"/>
    </row>
    <row r="157" spans="1:5" x14ac:dyDescent="0.3">
      <c r="A157" s="57">
        <v>2172</v>
      </c>
      <c r="B157" s="34" t="s">
        <v>468</v>
      </c>
      <c r="C157" s="58">
        <v>0</v>
      </c>
      <c r="D157" s="34"/>
      <c r="E157" s="34"/>
    </row>
    <row r="158" spans="1:5" x14ac:dyDescent="0.3">
      <c r="A158" s="57">
        <v>2179</v>
      </c>
      <c r="B158" s="34" t="s">
        <v>469</v>
      </c>
      <c r="C158" s="58">
        <v>0</v>
      </c>
      <c r="D158" s="34"/>
      <c r="E158" s="34"/>
    </row>
    <row r="159" spans="1:5" x14ac:dyDescent="0.3">
      <c r="A159" s="57">
        <v>2260</v>
      </c>
      <c r="B159" s="34" t="s">
        <v>470</v>
      </c>
      <c r="C159" s="58">
        <v>0</v>
      </c>
      <c r="D159" s="34"/>
      <c r="E159" s="34"/>
    </row>
    <row r="160" spans="1:5" x14ac:dyDescent="0.3">
      <c r="A160" s="57">
        <v>2261</v>
      </c>
      <c r="B160" s="34" t="s">
        <v>471</v>
      </c>
      <c r="C160" s="58">
        <v>0</v>
      </c>
      <c r="D160" s="34"/>
      <c r="E160" s="34"/>
    </row>
    <row r="161" spans="1:5" x14ac:dyDescent="0.3">
      <c r="A161" s="57">
        <v>2262</v>
      </c>
      <c r="B161" s="34" t="s">
        <v>472</v>
      </c>
      <c r="C161" s="58">
        <v>0</v>
      </c>
      <c r="D161" s="34"/>
      <c r="E161" s="34"/>
    </row>
    <row r="162" spans="1:5" x14ac:dyDescent="0.3">
      <c r="A162" s="57">
        <v>2263</v>
      </c>
      <c r="B162" s="34" t="s">
        <v>473</v>
      </c>
      <c r="C162" s="58">
        <v>0</v>
      </c>
      <c r="D162" s="34"/>
      <c r="E162" s="34"/>
    </row>
    <row r="163" spans="1:5" x14ac:dyDescent="0.3">
      <c r="A163" s="57">
        <v>2269</v>
      </c>
      <c r="B163" s="34" t="s">
        <v>474</v>
      </c>
      <c r="C163" s="58">
        <v>0</v>
      </c>
      <c r="D163" s="34"/>
      <c r="E163" s="34"/>
    </row>
    <row r="164" spans="1:5" x14ac:dyDescent="0.3">
      <c r="A164" s="34"/>
      <c r="B164" s="34"/>
      <c r="C164" s="34"/>
      <c r="D164" s="34"/>
      <c r="E164" s="34"/>
    </row>
    <row r="165" spans="1:5" x14ac:dyDescent="0.3">
      <c r="A165" s="32" t="s">
        <v>475</v>
      </c>
      <c r="B165" s="32"/>
      <c r="C165" s="32"/>
      <c r="D165" s="32"/>
      <c r="E165" s="32"/>
    </row>
    <row r="166" spans="1:5" x14ac:dyDescent="0.3">
      <c r="A166" s="69" t="s">
        <v>106</v>
      </c>
      <c r="B166" s="69" t="s">
        <v>107</v>
      </c>
      <c r="C166" s="69" t="s">
        <v>108</v>
      </c>
      <c r="D166" s="36" t="s">
        <v>441</v>
      </c>
      <c r="E166" s="36" t="s">
        <v>326</v>
      </c>
    </row>
    <row r="167" spans="1:5" x14ac:dyDescent="0.3">
      <c r="A167" s="57">
        <v>2190</v>
      </c>
      <c r="B167" s="34" t="s">
        <v>476</v>
      </c>
      <c r="C167" s="58">
        <v>0</v>
      </c>
      <c r="D167" s="34"/>
      <c r="E167" s="34"/>
    </row>
    <row r="168" spans="1:5" x14ac:dyDescent="0.3">
      <c r="A168" s="57">
        <v>2191</v>
      </c>
      <c r="B168" s="34" t="s">
        <v>477</v>
      </c>
      <c r="C168" s="58">
        <v>0</v>
      </c>
      <c r="D168" s="34"/>
      <c r="E168" s="34"/>
    </row>
    <row r="169" spans="1:5" x14ac:dyDescent="0.3">
      <c r="A169" s="57">
        <v>2192</v>
      </c>
      <c r="B169" s="34" t="s">
        <v>478</v>
      </c>
      <c r="C169" s="58">
        <v>0</v>
      </c>
      <c r="D169" s="34"/>
      <c r="E169" s="34"/>
    </row>
    <row r="170" spans="1:5" x14ac:dyDescent="0.3">
      <c r="A170" s="57">
        <v>2199</v>
      </c>
      <c r="B170" s="34" t="s">
        <v>479</v>
      </c>
      <c r="C170" s="58">
        <v>0</v>
      </c>
      <c r="D170" s="34"/>
      <c r="E170" s="34"/>
    </row>
    <row r="171" spans="1:5" x14ac:dyDescent="0.3">
      <c r="A171" s="34"/>
      <c r="B171" s="34"/>
      <c r="C171" s="34"/>
      <c r="D171" s="34"/>
      <c r="E171" s="34"/>
    </row>
    <row r="172" spans="1:5" x14ac:dyDescent="0.3">
      <c r="A172" s="34"/>
      <c r="B172" s="34"/>
      <c r="C172" s="34"/>
      <c r="D172" s="34"/>
      <c r="E172" s="34"/>
    </row>
    <row r="173" spans="1:5" x14ac:dyDescent="0.3">
      <c r="A173" s="34"/>
      <c r="B173" s="34" t="s">
        <v>310</v>
      </c>
      <c r="C173" s="34"/>
      <c r="D173" s="34"/>
      <c r="E173" s="34"/>
    </row>
  </sheetData>
  <mergeCells count="4">
    <mergeCell ref="A1:F1"/>
    <mergeCell ref="A2:F2"/>
    <mergeCell ref="A3:F3"/>
    <mergeCell ref="A4:F4"/>
  </mergeCells>
  <pageMargins left="0.25" right="0.25" top="0.75" bottom="0.75" header="0.3" footer="0.3"/>
  <pageSetup scale="58" fitToHeight="0" orientation="landscape"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dimension ref="A1:E31"/>
  <sheetViews>
    <sheetView view="pageBreakPreview" zoomScale="60" zoomScaleNormal="100" workbookViewId="0">
      <selection activeCell="B32" sqref="B32"/>
    </sheetView>
  </sheetViews>
  <sheetFormatPr baseColWidth="10" defaultColWidth="14.44140625" defaultRowHeight="15" customHeight="1" x14ac:dyDescent="0.3"/>
  <cols>
    <col min="1" max="1" width="10" style="29" customWidth="1"/>
    <col min="2" max="2" width="48.109375" style="29" customWidth="1"/>
    <col min="3" max="3" width="22.88671875" style="29" customWidth="1"/>
    <col min="4" max="5" width="16.88671875" style="29" customWidth="1"/>
    <col min="6" max="26" width="9.109375" style="29" customWidth="1"/>
    <col min="27" max="16384" width="14.44140625" style="29"/>
  </cols>
  <sheetData>
    <row r="1" spans="1:5" ht="11.25" customHeight="1" x14ac:dyDescent="0.3">
      <c r="A1" s="488" t="s">
        <v>2121</v>
      </c>
      <c r="B1" s="561"/>
      <c r="C1" s="561"/>
      <c r="D1" s="70" t="s">
        <v>99</v>
      </c>
      <c r="E1" s="71">
        <v>2025</v>
      </c>
    </row>
    <row r="2" spans="1:5" ht="11.25" customHeight="1" x14ac:dyDescent="0.3">
      <c r="A2" s="488" t="s">
        <v>480</v>
      </c>
      <c r="B2" s="561"/>
      <c r="C2" s="561"/>
      <c r="D2" s="70" t="s">
        <v>101</v>
      </c>
      <c r="E2" s="71" t="s">
        <v>648</v>
      </c>
    </row>
    <row r="3" spans="1:5" ht="11.25" customHeight="1" x14ac:dyDescent="0.3">
      <c r="A3" s="488" t="s">
        <v>2093</v>
      </c>
      <c r="B3" s="561"/>
      <c r="C3" s="561"/>
      <c r="D3" s="70" t="s">
        <v>102</v>
      </c>
      <c r="E3" s="71" t="s">
        <v>651</v>
      </c>
    </row>
    <row r="4" spans="1:5" ht="11.25" customHeight="1" x14ac:dyDescent="0.3">
      <c r="A4" s="488" t="s">
        <v>103</v>
      </c>
      <c r="B4" s="561"/>
      <c r="C4" s="561"/>
      <c r="D4" s="70"/>
      <c r="E4" s="71"/>
    </row>
    <row r="5" spans="1:5" ht="9.75" customHeight="1" x14ac:dyDescent="0.3">
      <c r="A5" s="31" t="s">
        <v>104</v>
      </c>
      <c r="B5" s="32"/>
      <c r="C5" s="32"/>
      <c r="D5" s="32"/>
      <c r="E5" s="32"/>
    </row>
    <row r="6" spans="1:5" ht="9.75" customHeight="1" x14ac:dyDescent="0.3">
      <c r="A6" s="34"/>
      <c r="B6" s="34"/>
      <c r="C6" s="34"/>
      <c r="D6" s="34"/>
      <c r="E6" s="34"/>
    </row>
    <row r="7" spans="1:5" ht="9.75" customHeight="1" x14ac:dyDescent="0.3">
      <c r="A7" s="32" t="s">
        <v>481</v>
      </c>
      <c r="B7" s="32"/>
      <c r="C7" s="32"/>
      <c r="D7" s="32"/>
      <c r="E7" s="32"/>
    </row>
    <row r="8" spans="1:5" ht="9.75" customHeight="1" x14ac:dyDescent="0.3">
      <c r="A8" s="36" t="s">
        <v>106</v>
      </c>
      <c r="B8" s="36" t="s">
        <v>107</v>
      </c>
      <c r="C8" s="36" t="s">
        <v>108</v>
      </c>
      <c r="D8" s="36" t="s">
        <v>313</v>
      </c>
      <c r="E8" s="36" t="s">
        <v>441</v>
      </c>
    </row>
    <row r="9" spans="1:5" ht="9.75" customHeight="1" x14ac:dyDescent="0.3">
      <c r="A9" s="57">
        <v>3110</v>
      </c>
      <c r="B9" s="34" t="s">
        <v>163</v>
      </c>
      <c r="C9" s="285">
        <v>41622417.060000002</v>
      </c>
      <c r="D9" s="34"/>
      <c r="E9" s="34"/>
    </row>
    <row r="10" spans="1:5" ht="9.75" customHeight="1" x14ac:dyDescent="0.3">
      <c r="A10" s="57">
        <v>3120</v>
      </c>
      <c r="B10" s="34" t="s">
        <v>482</v>
      </c>
      <c r="C10" s="285">
        <v>0</v>
      </c>
      <c r="D10" s="34"/>
      <c r="E10" s="34"/>
    </row>
    <row r="11" spans="1:5" ht="9.75" customHeight="1" x14ac:dyDescent="0.3">
      <c r="A11" s="57">
        <v>3130</v>
      </c>
      <c r="B11" s="34" t="s">
        <v>485</v>
      </c>
      <c r="C11" s="285">
        <v>0</v>
      </c>
      <c r="D11" s="34"/>
      <c r="E11" s="34"/>
    </row>
    <row r="12" spans="1:5" ht="9.75" customHeight="1" x14ac:dyDescent="0.3">
      <c r="A12" s="34"/>
      <c r="B12" s="34"/>
      <c r="C12" s="34"/>
      <c r="D12" s="34"/>
      <c r="E12" s="34"/>
    </row>
    <row r="13" spans="1:5" ht="9.75" customHeight="1" x14ac:dyDescent="0.3">
      <c r="A13" s="32" t="s">
        <v>486</v>
      </c>
      <c r="B13" s="32"/>
      <c r="C13" s="32"/>
      <c r="D13" s="32"/>
      <c r="E13" s="32"/>
    </row>
    <row r="14" spans="1:5" ht="9.75" customHeight="1" x14ac:dyDescent="0.3">
      <c r="A14" s="36" t="s">
        <v>106</v>
      </c>
      <c r="B14" s="36" t="s">
        <v>107</v>
      </c>
      <c r="C14" s="36" t="s">
        <v>108</v>
      </c>
      <c r="D14" s="36" t="s">
        <v>487</v>
      </c>
      <c r="E14" s="36"/>
    </row>
    <row r="15" spans="1:5" ht="9.75" customHeight="1" x14ac:dyDescent="0.3">
      <c r="A15" s="57">
        <v>3210</v>
      </c>
      <c r="B15" s="34" t="s">
        <v>488</v>
      </c>
      <c r="C15" s="285">
        <v>13381671.6776</v>
      </c>
      <c r="D15" s="34"/>
      <c r="E15" s="34"/>
    </row>
    <row r="16" spans="1:5" ht="9.75" customHeight="1" x14ac:dyDescent="0.3">
      <c r="A16" s="57">
        <v>3220</v>
      </c>
      <c r="B16" s="34" t="s">
        <v>489</v>
      </c>
      <c r="C16" s="285">
        <v>69103386.43599999</v>
      </c>
      <c r="D16" s="34"/>
      <c r="E16" s="34"/>
    </row>
    <row r="17" spans="1:4" ht="9.75" customHeight="1" x14ac:dyDescent="0.3">
      <c r="A17" s="57">
        <v>3230</v>
      </c>
      <c r="B17" s="34" t="s">
        <v>490</v>
      </c>
      <c r="C17" s="285">
        <v>0</v>
      </c>
      <c r="D17" s="34"/>
    </row>
    <row r="18" spans="1:4" ht="9.75" customHeight="1" x14ac:dyDescent="0.3">
      <c r="A18" s="57">
        <v>3231</v>
      </c>
      <c r="B18" s="34" t="s">
        <v>491</v>
      </c>
      <c r="C18" s="285">
        <v>0</v>
      </c>
      <c r="D18" s="34"/>
    </row>
    <row r="19" spans="1:4" ht="9.75" customHeight="1" x14ac:dyDescent="0.3">
      <c r="A19" s="57">
        <v>3232</v>
      </c>
      <c r="B19" s="34" t="s">
        <v>493</v>
      </c>
      <c r="C19" s="285">
        <v>0</v>
      </c>
      <c r="D19" s="34"/>
    </row>
    <row r="20" spans="1:4" ht="9.75" customHeight="1" x14ac:dyDescent="0.3">
      <c r="A20" s="57">
        <v>3233</v>
      </c>
      <c r="B20" s="34" t="s">
        <v>494</v>
      </c>
      <c r="C20" s="285">
        <v>0</v>
      </c>
      <c r="D20" s="34"/>
    </row>
    <row r="21" spans="1:4" ht="9.75" customHeight="1" x14ac:dyDescent="0.3">
      <c r="A21" s="57">
        <v>3239</v>
      </c>
      <c r="B21" s="34" t="s">
        <v>495</v>
      </c>
      <c r="C21" s="285">
        <v>0</v>
      </c>
      <c r="D21" s="34"/>
    </row>
    <row r="22" spans="1:4" ht="9.75" customHeight="1" x14ac:dyDescent="0.3">
      <c r="A22" s="57">
        <v>3240</v>
      </c>
      <c r="B22" s="34" t="s">
        <v>496</v>
      </c>
      <c r="C22" s="285">
        <v>0</v>
      </c>
      <c r="D22" s="34"/>
    </row>
    <row r="23" spans="1:4" ht="9.75" customHeight="1" x14ac:dyDescent="0.3">
      <c r="A23" s="57">
        <v>3241</v>
      </c>
      <c r="B23" s="34" t="s">
        <v>497</v>
      </c>
      <c r="C23" s="285">
        <v>0</v>
      </c>
      <c r="D23" s="34"/>
    </row>
    <row r="24" spans="1:4" ht="9.75" customHeight="1" x14ac:dyDescent="0.3">
      <c r="A24" s="57">
        <v>3242</v>
      </c>
      <c r="B24" s="34" t="s">
        <v>498</v>
      </c>
      <c r="C24" s="285">
        <v>0</v>
      </c>
      <c r="D24" s="34"/>
    </row>
    <row r="25" spans="1:4" ht="9.75" customHeight="1" x14ac:dyDescent="0.3">
      <c r="A25" s="57">
        <v>3243</v>
      </c>
      <c r="B25" s="34" t="s">
        <v>499</v>
      </c>
      <c r="C25" s="285">
        <v>0</v>
      </c>
      <c r="D25" s="34"/>
    </row>
    <row r="26" spans="1:4" ht="9.75" customHeight="1" x14ac:dyDescent="0.3">
      <c r="A26" s="57">
        <v>3250</v>
      </c>
      <c r="B26" s="34" t="s">
        <v>500</v>
      </c>
      <c r="C26" s="285">
        <v>0</v>
      </c>
      <c r="D26" s="34"/>
    </row>
    <row r="27" spans="1:4" ht="9.75" customHeight="1" x14ac:dyDescent="0.3">
      <c r="A27" s="57">
        <v>3251</v>
      </c>
      <c r="B27" s="34" t="s">
        <v>501</v>
      </c>
      <c r="C27" s="285">
        <v>0</v>
      </c>
      <c r="D27" s="34"/>
    </row>
    <row r="28" spans="1:4" ht="9.75" customHeight="1" x14ac:dyDescent="0.3">
      <c r="A28" s="57">
        <v>3252</v>
      </c>
      <c r="B28" s="34" t="s">
        <v>502</v>
      </c>
      <c r="C28" s="285">
        <v>0</v>
      </c>
      <c r="D28" s="34"/>
    </row>
    <row r="29" spans="1:4" ht="9.75" customHeight="1" x14ac:dyDescent="0.3">
      <c r="A29" s="57">
        <v>3253</v>
      </c>
      <c r="B29" s="34" t="s">
        <v>503</v>
      </c>
      <c r="C29" s="148"/>
      <c r="D29" s="34"/>
    </row>
    <row r="30" spans="1:4" ht="9.75" customHeight="1" x14ac:dyDescent="0.3">
      <c r="A30" s="34"/>
      <c r="B30" s="34"/>
      <c r="C30" s="34"/>
      <c r="D30" s="34"/>
    </row>
    <row r="31" spans="1:4" ht="9.75" customHeight="1" x14ac:dyDescent="0.3">
      <c r="A31" s="34"/>
      <c r="B31" s="34" t="s">
        <v>310</v>
      </c>
      <c r="C31" s="34"/>
      <c r="D31" s="34"/>
    </row>
  </sheetData>
  <mergeCells count="4">
    <mergeCell ref="A1:C1"/>
    <mergeCell ref="A2:C2"/>
    <mergeCell ref="A3:C3"/>
    <mergeCell ref="A4:C4"/>
  </mergeCells>
  <pageMargins left="0.7" right="0.7" top="0.75" bottom="0.75" header="0" footer="0"/>
  <pageSetup orientation="landscape" r:id="rId1"/>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dimension ref="A1:E140"/>
  <sheetViews>
    <sheetView view="pageBreakPreview" topLeftCell="A91" zoomScale="60" zoomScaleNormal="100" workbookViewId="0">
      <selection activeCell="B141" sqref="B141"/>
    </sheetView>
  </sheetViews>
  <sheetFormatPr baseColWidth="10" defaultColWidth="14.44140625" defaultRowHeight="15" customHeight="1" x14ac:dyDescent="0.3"/>
  <cols>
    <col min="1" max="1" width="10" style="29" customWidth="1"/>
    <col min="2" max="2" width="63.44140625" style="29" customWidth="1"/>
    <col min="3" max="3" width="15.109375" style="29" customWidth="1"/>
    <col min="4" max="4" width="16.44140625" style="29" customWidth="1"/>
    <col min="5" max="5" width="9.33203125" style="29" bestFit="1" customWidth="1"/>
    <col min="6" max="26" width="9.109375" style="29" customWidth="1"/>
    <col min="27" max="16384" width="14.44140625" style="29"/>
  </cols>
  <sheetData>
    <row r="1" spans="1:5" ht="11.25" customHeight="1" x14ac:dyDescent="0.3">
      <c r="A1" s="488" t="s">
        <v>2121</v>
      </c>
      <c r="B1" s="561"/>
      <c r="C1" s="561"/>
      <c r="D1" s="70" t="s">
        <v>99</v>
      </c>
      <c r="E1" s="71">
        <v>2025</v>
      </c>
    </row>
    <row r="2" spans="1:5" ht="11.25" customHeight="1" x14ac:dyDescent="0.3">
      <c r="A2" s="488" t="s">
        <v>504</v>
      </c>
      <c r="B2" s="561"/>
      <c r="C2" s="561"/>
      <c r="D2" s="70" t="s">
        <v>101</v>
      </c>
      <c r="E2" s="71" t="s">
        <v>648</v>
      </c>
    </row>
    <row r="3" spans="1:5" ht="11.25" customHeight="1" x14ac:dyDescent="0.3">
      <c r="A3" s="488" t="s">
        <v>2093</v>
      </c>
      <c r="B3" s="561"/>
      <c r="C3" s="561"/>
      <c r="D3" s="70" t="s">
        <v>102</v>
      </c>
      <c r="E3" s="71" t="s">
        <v>651</v>
      </c>
    </row>
    <row r="4" spans="1:5" ht="11.25" customHeight="1" x14ac:dyDescent="0.3">
      <c r="A4" s="488" t="s">
        <v>103</v>
      </c>
      <c r="B4" s="561"/>
      <c r="C4" s="561"/>
      <c r="D4" s="70"/>
      <c r="E4" s="71"/>
    </row>
    <row r="5" spans="1:5" ht="9.75" customHeight="1" x14ac:dyDescent="0.3">
      <c r="A5" s="31" t="s">
        <v>104</v>
      </c>
      <c r="B5" s="32"/>
      <c r="C5" s="32"/>
      <c r="D5" s="32"/>
      <c r="E5" s="32"/>
    </row>
    <row r="6" spans="1:5" ht="9.75" customHeight="1" x14ac:dyDescent="0.3">
      <c r="A6" s="34"/>
      <c r="B6" s="34"/>
      <c r="C6" s="34"/>
      <c r="D6" s="34"/>
      <c r="E6" s="34"/>
    </row>
    <row r="7" spans="1:5" ht="9.75" customHeight="1" x14ac:dyDescent="0.3">
      <c r="A7" s="32" t="s">
        <v>505</v>
      </c>
      <c r="B7" s="32"/>
      <c r="C7" s="32"/>
      <c r="D7" s="32"/>
      <c r="E7" s="34"/>
    </row>
    <row r="8" spans="1:5" ht="9.75" customHeight="1" x14ac:dyDescent="0.3">
      <c r="A8" s="36" t="s">
        <v>106</v>
      </c>
      <c r="B8" s="36" t="s">
        <v>107</v>
      </c>
      <c r="C8" s="37">
        <v>2025</v>
      </c>
      <c r="D8" s="37">
        <v>2024</v>
      </c>
      <c r="E8" s="34"/>
    </row>
    <row r="9" spans="1:5" ht="9.75" customHeight="1" x14ac:dyDescent="0.3">
      <c r="A9" s="57">
        <v>1111</v>
      </c>
      <c r="B9" s="34" t="s">
        <v>506</v>
      </c>
      <c r="C9" s="285">
        <v>17455</v>
      </c>
      <c r="D9" s="285">
        <v>0</v>
      </c>
      <c r="E9" s="34"/>
    </row>
    <row r="10" spans="1:5" ht="9.75" customHeight="1" x14ac:dyDescent="0.3">
      <c r="A10" s="57">
        <v>1112</v>
      </c>
      <c r="B10" s="34" t="s">
        <v>507</v>
      </c>
      <c r="C10" s="285">
        <v>38243027.502400003</v>
      </c>
      <c r="D10" s="285">
        <v>27273489.672800001</v>
      </c>
      <c r="E10" s="34"/>
    </row>
    <row r="11" spans="1:5" ht="9.75" customHeight="1" x14ac:dyDescent="0.3">
      <c r="A11" s="57">
        <v>1113</v>
      </c>
      <c r="B11" s="34" t="s">
        <v>508</v>
      </c>
      <c r="C11" s="285">
        <v>0</v>
      </c>
      <c r="D11" s="285">
        <v>0</v>
      </c>
      <c r="E11" s="34"/>
    </row>
    <row r="12" spans="1:5" ht="9.75" customHeight="1" x14ac:dyDescent="0.3">
      <c r="A12" s="57">
        <v>1114</v>
      </c>
      <c r="B12" s="34" t="s">
        <v>314</v>
      </c>
      <c r="C12" s="285">
        <v>52043347.400000013</v>
      </c>
      <c r="D12" s="285">
        <v>46154946.030000001</v>
      </c>
      <c r="E12" s="34"/>
    </row>
    <row r="13" spans="1:5" ht="9.75" customHeight="1" x14ac:dyDescent="0.3">
      <c r="A13" s="57">
        <v>1115</v>
      </c>
      <c r="B13" s="34" t="s">
        <v>315</v>
      </c>
      <c r="C13" s="285">
        <v>0</v>
      </c>
      <c r="D13" s="285">
        <v>0</v>
      </c>
      <c r="E13" s="34"/>
    </row>
    <row r="14" spans="1:5" ht="9.75" customHeight="1" x14ac:dyDescent="0.3">
      <c r="A14" s="57">
        <v>1116</v>
      </c>
      <c r="B14" s="34" t="s">
        <v>509</v>
      </c>
      <c r="C14" s="285">
        <v>0</v>
      </c>
      <c r="D14" s="285">
        <v>0</v>
      </c>
      <c r="E14" s="34"/>
    </row>
    <row r="15" spans="1:5" ht="9.75" customHeight="1" x14ac:dyDescent="0.3">
      <c r="A15" s="57">
        <v>1119</v>
      </c>
      <c r="B15" s="34" t="s">
        <v>510</v>
      </c>
      <c r="C15" s="285">
        <v>0</v>
      </c>
      <c r="D15" s="285">
        <v>0</v>
      </c>
      <c r="E15" s="34"/>
    </row>
    <row r="16" spans="1:5" ht="9.75" customHeight="1" x14ac:dyDescent="0.3">
      <c r="A16" s="72">
        <v>1110</v>
      </c>
      <c r="B16" s="73" t="s">
        <v>511</v>
      </c>
      <c r="C16" s="210">
        <v>90303829.902399987</v>
      </c>
      <c r="D16" s="210">
        <v>73428435.702800006</v>
      </c>
      <c r="E16" s="34"/>
    </row>
    <row r="19" spans="1:4" ht="9.75" customHeight="1" x14ac:dyDescent="0.3">
      <c r="A19" s="32" t="s">
        <v>512</v>
      </c>
      <c r="B19" s="32"/>
      <c r="C19" s="32"/>
      <c r="D19" s="32"/>
    </row>
    <row r="20" spans="1:4" ht="9.75" customHeight="1" x14ac:dyDescent="0.3">
      <c r="A20" s="36" t="s">
        <v>106</v>
      </c>
      <c r="B20" s="36" t="s">
        <v>107</v>
      </c>
      <c r="C20" s="37">
        <v>2025</v>
      </c>
      <c r="D20" s="37">
        <v>2024</v>
      </c>
    </row>
    <row r="21" spans="1:4" ht="9.75" customHeight="1" x14ac:dyDescent="0.3">
      <c r="A21" s="72">
        <v>1230</v>
      </c>
      <c r="B21" s="75" t="s">
        <v>368</v>
      </c>
      <c r="C21" s="210">
        <v>0</v>
      </c>
      <c r="D21" s="210">
        <v>0</v>
      </c>
    </row>
    <row r="22" spans="1:4" ht="9.75" customHeight="1" x14ac:dyDescent="0.3">
      <c r="A22" s="57">
        <v>1231</v>
      </c>
      <c r="B22" s="34" t="s">
        <v>369</v>
      </c>
      <c r="C22" s="285">
        <v>0</v>
      </c>
      <c r="D22" s="285">
        <v>0</v>
      </c>
    </row>
    <row r="23" spans="1:4" ht="9.75" customHeight="1" x14ac:dyDescent="0.3">
      <c r="A23" s="57">
        <v>1232</v>
      </c>
      <c r="B23" s="34" t="s">
        <v>370</v>
      </c>
      <c r="C23" s="285">
        <v>0</v>
      </c>
      <c r="D23" s="285">
        <v>0</v>
      </c>
    </row>
    <row r="24" spans="1:4" ht="9.75" customHeight="1" x14ac:dyDescent="0.3">
      <c r="A24" s="57">
        <v>1233</v>
      </c>
      <c r="B24" s="34" t="s">
        <v>371</v>
      </c>
      <c r="C24" s="285">
        <v>0</v>
      </c>
      <c r="D24" s="285">
        <v>0</v>
      </c>
    </row>
    <row r="25" spans="1:4" ht="9.75" customHeight="1" x14ac:dyDescent="0.3">
      <c r="A25" s="57">
        <v>1234</v>
      </c>
      <c r="B25" s="34" t="s">
        <v>374</v>
      </c>
      <c r="C25" s="285">
        <v>0</v>
      </c>
      <c r="D25" s="285">
        <v>0</v>
      </c>
    </row>
    <row r="26" spans="1:4" ht="9.75" customHeight="1" x14ac:dyDescent="0.3">
      <c r="A26" s="57">
        <v>1235</v>
      </c>
      <c r="B26" s="34" t="s">
        <v>375</v>
      </c>
      <c r="C26" s="285">
        <v>0</v>
      </c>
      <c r="D26" s="285">
        <v>0</v>
      </c>
    </row>
    <row r="27" spans="1:4" ht="9.75" customHeight="1" x14ac:dyDescent="0.3">
      <c r="A27" s="57">
        <v>1236</v>
      </c>
      <c r="B27" s="34" t="s">
        <v>376</v>
      </c>
      <c r="C27" s="285">
        <v>0</v>
      </c>
      <c r="D27" s="285">
        <v>0</v>
      </c>
    </row>
    <row r="28" spans="1:4" ht="9.75" customHeight="1" x14ac:dyDescent="0.3">
      <c r="A28" s="57">
        <v>1239</v>
      </c>
      <c r="B28" s="34" t="s">
        <v>377</v>
      </c>
      <c r="C28" s="285">
        <v>0</v>
      </c>
      <c r="D28" s="285">
        <v>0</v>
      </c>
    </row>
    <row r="29" spans="1:4" ht="9.75" customHeight="1" x14ac:dyDescent="0.3">
      <c r="A29" s="72">
        <v>1240</v>
      </c>
      <c r="B29" s="75" t="s">
        <v>378</v>
      </c>
      <c r="C29" s="210">
        <v>10772642.4</v>
      </c>
      <c r="D29" s="210">
        <v>0</v>
      </c>
    </row>
    <row r="30" spans="1:4" ht="9.75" customHeight="1" x14ac:dyDescent="0.3">
      <c r="A30" s="57">
        <v>1241</v>
      </c>
      <c r="B30" s="34" t="s">
        <v>379</v>
      </c>
      <c r="C30" s="285">
        <v>879882.08000000007</v>
      </c>
      <c r="D30" s="285">
        <v>0</v>
      </c>
    </row>
    <row r="31" spans="1:4" ht="9.75" customHeight="1" x14ac:dyDescent="0.3">
      <c r="A31" s="57">
        <v>1242</v>
      </c>
      <c r="B31" s="34" t="s">
        <v>380</v>
      </c>
      <c r="C31" s="285">
        <v>-410890.15</v>
      </c>
      <c r="D31" s="285">
        <v>0</v>
      </c>
    </row>
    <row r="32" spans="1:4" ht="9.75" customHeight="1" x14ac:dyDescent="0.3">
      <c r="A32" s="57">
        <v>1243</v>
      </c>
      <c r="B32" s="34" t="s">
        <v>381</v>
      </c>
      <c r="C32" s="285">
        <v>-4700</v>
      </c>
      <c r="D32" s="285">
        <v>0</v>
      </c>
    </row>
    <row r="33" spans="1:4" ht="9.75" customHeight="1" x14ac:dyDescent="0.3">
      <c r="A33" s="57">
        <v>1244</v>
      </c>
      <c r="B33" s="34" t="s">
        <v>382</v>
      </c>
      <c r="C33" s="285">
        <v>8315999.8799999999</v>
      </c>
      <c r="D33" s="285">
        <v>0</v>
      </c>
    </row>
    <row r="34" spans="1:4" ht="9.75" customHeight="1" x14ac:dyDescent="0.3">
      <c r="A34" s="57">
        <v>1245</v>
      </c>
      <c r="B34" s="34" t="s">
        <v>384</v>
      </c>
      <c r="C34" s="285">
        <v>-2783.04</v>
      </c>
      <c r="D34" s="285">
        <v>0</v>
      </c>
    </row>
    <row r="35" spans="1:4" ht="9.75" customHeight="1" x14ac:dyDescent="0.3">
      <c r="A35" s="57">
        <v>1246</v>
      </c>
      <c r="B35" s="34" t="s">
        <v>385</v>
      </c>
      <c r="C35" s="285">
        <v>1995133.63</v>
      </c>
      <c r="D35" s="285">
        <v>0</v>
      </c>
    </row>
    <row r="36" spans="1:4" ht="9.75" customHeight="1" x14ac:dyDescent="0.3">
      <c r="A36" s="57">
        <v>1247</v>
      </c>
      <c r="B36" s="34" t="s">
        <v>386</v>
      </c>
      <c r="C36" s="285">
        <v>0</v>
      </c>
      <c r="D36" s="285">
        <v>0</v>
      </c>
    </row>
    <row r="37" spans="1:4" ht="9.75" customHeight="1" x14ac:dyDescent="0.3">
      <c r="A37" s="57">
        <v>1248</v>
      </c>
      <c r="B37" s="34" t="s">
        <v>387</v>
      </c>
      <c r="C37" s="285">
        <v>0</v>
      </c>
      <c r="D37" s="285">
        <v>0</v>
      </c>
    </row>
    <row r="38" spans="1:4" ht="9.75" customHeight="1" x14ac:dyDescent="0.3">
      <c r="A38" s="72">
        <v>1250</v>
      </c>
      <c r="B38" s="75" t="s">
        <v>393</v>
      </c>
      <c r="C38" s="210">
        <v>470516</v>
      </c>
      <c r="D38" s="210">
        <v>0</v>
      </c>
    </row>
    <row r="39" spans="1:4" ht="9.75" customHeight="1" x14ac:dyDescent="0.3">
      <c r="A39" s="57">
        <v>1251</v>
      </c>
      <c r="B39" s="34" t="s">
        <v>394</v>
      </c>
      <c r="C39" s="285">
        <v>470516</v>
      </c>
      <c r="D39" s="285">
        <v>0</v>
      </c>
    </row>
    <row r="40" spans="1:4" ht="9.75" customHeight="1" x14ac:dyDescent="0.3">
      <c r="A40" s="57">
        <v>1252</v>
      </c>
      <c r="B40" s="34" t="s">
        <v>396</v>
      </c>
      <c r="C40" s="285">
        <v>0</v>
      </c>
      <c r="D40" s="285">
        <v>0</v>
      </c>
    </row>
    <row r="41" spans="1:4" ht="9.75" customHeight="1" x14ac:dyDescent="0.3">
      <c r="A41" s="57">
        <v>1253</v>
      </c>
      <c r="B41" s="34" t="s">
        <v>397</v>
      </c>
      <c r="C41" s="285">
        <v>0</v>
      </c>
      <c r="D41" s="285">
        <v>0</v>
      </c>
    </row>
    <row r="42" spans="1:4" ht="9.75" customHeight="1" x14ac:dyDescent="0.3">
      <c r="A42" s="57">
        <v>1254</v>
      </c>
      <c r="B42" s="34" t="s">
        <v>398</v>
      </c>
      <c r="C42" s="285">
        <v>0</v>
      </c>
      <c r="D42" s="285">
        <v>0</v>
      </c>
    </row>
    <row r="43" spans="1:4" ht="9.75" customHeight="1" x14ac:dyDescent="0.3">
      <c r="A43" s="57">
        <v>1259</v>
      </c>
      <c r="B43" s="34" t="s">
        <v>399</v>
      </c>
      <c r="C43" s="285">
        <v>0</v>
      </c>
      <c r="D43" s="285">
        <v>0</v>
      </c>
    </row>
    <row r="44" spans="1:4" ht="9.75" customHeight="1" x14ac:dyDescent="0.3">
      <c r="A44" s="57"/>
      <c r="B44" s="73" t="s">
        <v>513</v>
      </c>
      <c r="C44" s="210">
        <f>C21+C29+C38</f>
        <v>11243158.4</v>
      </c>
      <c r="D44" s="210">
        <f>D21+D29+D38</f>
        <v>0</v>
      </c>
    </row>
    <row r="45" spans="1:4" ht="9.75" customHeight="1" x14ac:dyDescent="0.3">
      <c r="A45" s="34"/>
      <c r="B45" s="34"/>
      <c r="C45" s="34"/>
      <c r="D45" s="34"/>
    </row>
    <row r="46" spans="1:4" ht="9.75" customHeight="1" x14ac:dyDescent="0.3">
      <c r="A46" s="32" t="s">
        <v>514</v>
      </c>
      <c r="B46" s="32"/>
      <c r="C46" s="32"/>
      <c r="D46" s="32"/>
    </row>
    <row r="47" spans="1:4" ht="9.75" customHeight="1" x14ac:dyDescent="0.3">
      <c r="A47" s="36" t="s">
        <v>106</v>
      </c>
      <c r="B47" s="36" t="s">
        <v>107</v>
      </c>
      <c r="C47" s="37">
        <v>2025</v>
      </c>
      <c r="D47" s="37">
        <v>2024</v>
      </c>
    </row>
    <row r="48" spans="1:4" ht="11.25" customHeight="1" x14ac:dyDescent="0.3">
      <c r="A48" s="72">
        <v>3210</v>
      </c>
      <c r="B48" s="75" t="s">
        <v>515</v>
      </c>
      <c r="C48" s="210">
        <v>13381671.6776</v>
      </c>
      <c r="D48" s="210">
        <v>22058105.691999968</v>
      </c>
    </row>
    <row r="49" spans="1:4" ht="11.25" customHeight="1" x14ac:dyDescent="0.3">
      <c r="A49" s="57"/>
      <c r="B49" s="73" t="s">
        <v>516</v>
      </c>
      <c r="C49" s="210">
        <v>0</v>
      </c>
      <c r="D49" s="210">
        <v>0</v>
      </c>
    </row>
    <row r="50" spans="1:4" ht="11.25" customHeight="1" x14ac:dyDescent="0.3">
      <c r="A50" s="72">
        <v>5400</v>
      </c>
      <c r="B50" s="75" t="s">
        <v>265</v>
      </c>
      <c r="C50" s="210">
        <v>0</v>
      </c>
      <c r="D50" s="210">
        <v>0</v>
      </c>
    </row>
    <row r="51" spans="1:4" ht="11.25" customHeight="1" x14ac:dyDescent="0.3">
      <c r="A51" s="57">
        <v>5410</v>
      </c>
      <c r="B51" s="34" t="s">
        <v>517</v>
      </c>
      <c r="C51" s="285">
        <v>0</v>
      </c>
      <c r="D51" s="285">
        <v>0</v>
      </c>
    </row>
    <row r="52" spans="1:4" ht="11.25" customHeight="1" x14ac:dyDescent="0.3">
      <c r="A52" s="57">
        <v>5411</v>
      </c>
      <c r="B52" s="34" t="s">
        <v>267</v>
      </c>
      <c r="C52" s="285">
        <v>0</v>
      </c>
      <c r="D52" s="285">
        <v>0</v>
      </c>
    </row>
    <row r="53" spans="1:4" ht="11.25" customHeight="1" x14ac:dyDescent="0.3">
      <c r="A53" s="57">
        <v>5420</v>
      </c>
      <c r="B53" s="34" t="s">
        <v>518</v>
      </c>
      <c r="C53" s="285">
        <v>0</v>
      </c>
      <c r="D53" s="285">
        <v>0</v>
      </c>
    </row>
    <row r="54" spans="1:4" ht="11.25" customHeight="1" x14ac:dyDescent="0.3">
      <c r="A54" s="57">
        <v>5421</v>
      </c>
      <c r="B54" s="34" t="s">
        <v>270</v>
      </c>
      <c r="C54" s="285">
        <v>0</v>
      </c>
      <c r="D54" s="285">
        <v>0</v>
      </c>
    </row>
    <row r="55" spans="1:4" ht="11.25" customHeight="1" x14ac:dyDescent="0.3">
      <c r="A55" s="57">
        <v>5430</v>
      </c>
      <c r="B55" s="34" t="s">
        <v>519</v>
      </c>
      <c r="C55" s="285">
        <v>0</v>
      </c>
      <c r="D55" s="285">
        <v>0</v>
      </c>
    </row>
    <row r="56" spans="1:4" ht="11.25" customHeight="1" x14ac:dyDescent="0.3">
      <c r="A56" s="57">
        <v>5431</v>
      </c>
      <c r="B56" s="34" t="s">
        <v>273</v>
      </c>
      <c r="C56" s="285">
        <v>0</v>
      </c>
      <c r="D56" s="285">
        <v>0</v>
      </c>
    </row>
    <row r="57" spans="1:4" ht="11.25" customHeight="1" x14ac:dyDescent="0.3">
      <c r="A57" s="57">
        <v>5440</v>
      </c>
      <c r="B57" s="34" t="s">
        <v>520</v>
      </c>
      <c r="C57" s="285">
        <v>0</v>
      </c>
      <c r="D57" s="285">
        <v>0</v>
      </c>
    </row>
    <row r="58" spans="1:4" ht="11.25" customHeight="1" x14ac:dyDescent="0.3">
      <c r="A58" s="57">
        <v>5441</v>
      </c>
      <c r="B58" s="34" t="s">
        <v>520</v>
      </c>
      <c r="C58" s="285">
        <v>0</v>
      </c>
      <c r="D58" s="285">
        <v>0</v>
      </c>
    </row>
    <row r="59" spans="1:4" ht="11.25" customHeight="1" x14ac:dyDescent="0.3">
      <c r="A59" s="57">
        <v>5450</v>
      </c>
      <c r="B59" s="34" t="s">
        <v>521</v>
      </c>
      <c r="C59" s="285">
        <v>0</v>
      </c>
      <c r="D59" s="285">
        <v>0</v>
      </c>
    </row>
    <row r="60" spans="1:4" ht="11.25" customHeight="1" x14ac:dyDescent="0.3">
      <c r="A60" s="57">
        <v>5451</v>
      </c>
      <c r="B60" s="34" t="s">
        <v>277</v>
      </c>
      <c r="C60" s="285">
        <v>0</v>
      </c>
      <c r="D60" s="285">
        <v>0</v>
      </c>
    </row>
    <row r="61" spans="1:4" ht="11.25" customHeight="1" x14ac:dyDescent="0.3">
      <c r="A61" s="57">
        <v>5452</v>
      </c>
      <c r="B61" s="34" t="s">
        <v>278</v>
      </c>
      <c r="C61" s="285">
        <v>0</v>
      </c>
      <c r="D61" s="285">
        <v>0</v>
      </c>
    </row>
    <row r="62" spans="1:4" ht="11.25" customHeight="1" x14ac:dyDescent="0.3">
      <c r="A62" s="72">
        <v>5500</v>
      </c>
      <c r="B62" s="75" t="s">
        <v>279</v>
      </c>
      <c r="C62" s="210">
        <v>10794719.02</v>
      </c>
      <c r="D62" s="210">
        <v>8694315.6300000008</v>
      </c>
    </row>
    <row r="63" spans="1:4" ht="11.25" customHeight="1" x14ac:dyDescent="0.3">
      <c r="A63" s="72">
        <v>5510</v>
      </c>
      <c r="B63" s="75" t="s">
        <v>280</v>
      </c>
      <c r="C63" s="285">
        <v>10766471.970000001</v>
      </c>
      <c r="D63" s="285">
        <v>8632421.040000001</v>
      </c>
    </row>
    <row r="64" spans="1:4" ht="11.25" customHeight="1" x14ac:dyDescent="0.3">
      <c r="A64" s="57">
        <v>5511</v>
      </c>
      <c r="B64" s="34" t="s">
        <v>281</v>
      </c>
      <c r="C64" s="285">
        <v>0</v>
      </c>
      <c r="D64" s="285">
        <v>0</v>
      </c>
    </row>
    <row r="65" spans="1:4" ht="11.25" customHeight="1" x14ac:dyDescent="0.3">
      <c r="A65" s="57">
        <v>5512</v>
      </c>
      <c r="B65" s="34" t="s">
        <v>282</v>
      </c>
      <c r="C65" s="285">
        <v>0</v>
      </c>
      <c r="D65" s="285">
        <v>0</v>
      </c>
    </row>
    <row r="66" spans="1:4" ht="11.25" customHeight="1" x14ac:dyDescent="0.3">
      <c r="A66" s="57">
        <v>5513</v>
      </c>
      <c r="B66" s="34" t="s">
        <v>283</v>
      </c>
      <c r="C66" s="285">
        <v>199901.76</v>
      </c>
      <c r="D66" s="285">
        <v>199901.76</v>
      </c>
    </row>
    <row r="67" spans="1:4" ht="11.25" customHeight="1" x14ac:dyDescent="0.3">
      <c r="A67" s="57">
        <v>5514</v>
      </c>
      <c r="B67" s="34" t="s">
        <v>284</v>
      </c>
      <c r="C67" s="285">
        <v>0</v>
      </c>
      <c r="D67" s="285">
        <v>0</v>
      </c>
    </row>
    <row r="68" spans="1:4" ht="11.25" customHeight="1" x14ac:dyDescent="0.3">
      <c r="A68" s="57">
        <v>5515</v>
      </c>
      <c r="B68" s="34" t="s">
        <v>285</v>
      </c>
      <c r="C68" s="285">
        <v>10336890.210000001</v>
      </c>
      <c r="D68" s="285">
        <v>8202839.2799999993</v>
      </c>
    </row>
    <row r="69" spans="1:4" ht="11.25" customHeight="1" x14ac:dyDescent="0.3">
      <c r="A69" s="57">
        <v>5516</v>
      </c>
      <c r="B69" s="34" t="s">
        <v>286</v>
      </c>
      <c r="C69" s="285">
        <v>0</v>
      </c>
      <c r="D69" s="285">
        <v>0</v>
      </c>
    </row>
    <row r="70" spans="1:4" ht="11.25" customHeight="1" x14ac:dyDescent="0.3">
      <c r="A70" s="57">
        <v>5517</v>
      </c>
      <c r="B70" s="34" t="s">
        <v>287</v>
      </c>
      <c r="C70" s="285">
        <v>229680</v>
      </c>
      <c r="D70" s="285">
        <v>229680</v>
      </c>
    </row>
    <row r="71" spans="1:4" ht="11.25" customHeight="1" x14ac:dyDescent="0.3">
      <c r="A71" s="57">
        <v>5518</v>
      </c>
      <c r="B71" s="34" t="s">
        <v>288</v>
      </c>
      <c r="C71" s="285">
        <v>0</v>
      </c>
      <c r="D71" s="285">
        <v>0</v>
      </c>
    </row>
    <row r="72" spans="1:4" ht="11.25" customHeight="1" x14ac:dyDescent="0.3">
      <c r="A72" s="72">
        <v>5520</v>
      </c>
      <c r="B72" s="75" t="s">
        <v>289</v>
      </c>
      <c r="C72" s="285">
        <v>0</v>
      </c>
      <c r="D72" s="285">
        <v>0</v>
      </c>
    </row>
    <row r="73" spans="1:4" ht="11.25" customHeight="1" x14ac:dyDescent="0.3">
      <c r="A73" s="57">
        <v>5521</v>
      </c>
      <c r="B73" s="34" t="s">
        <v>290</v>
      </c>
      <c r="C73" s="285">
        <v>0</v>
      </c>
      <c r="D73" s="285">
        <v>0</v>
      </c>
    </row>
    <row r="74" spans="1:4" ht="11.25" customHeight="1" x14ac:dyDescent="0.3">
      <c r="A74" s="57">
        <v>5522</v>
      </c>
      <c r="B74" s="34" t="s">
        <v>291</v>
      </c>
      <c r="C74" s="285">
        <v>0</v>
      </c>
      <c r="D74" s="285">
        <v>0</v>
      </c>
    </row>
    <row r="75" spans="1:4" ht="11.25" customHeight="1" x14ac:dyDescent="0.3">
      <c r="A75" s="72">
        <v>5530</v>
      </c>
      <c r="B75" s="75" t="s">
        <v>292</v>
      </c>
      <c r="C75" s="285">
        <v>0</v>
      </c>
      <c r="D75" s="285">
        <v>0</v>
      </c>
    </row>
    <row r="76" spans="1:4" ht="11.25" customHeight="1" x14ac:dyDescent="0.3">
      <c r="A76" s="57">
        <v>5531</v>
      </c>
      <c r="B76" s="34" t="s">
        <v>293</v>
      </c>
      <c r="C76" s="285">
        <v>0</v>
      </c>
      <c r="D76" s="285">
        <v>0</v>
      </c>
    </row>
    <row r="77" spans="1:4" ht="11.25" customHeight="1" x14ac:dyDescent="0.3">
      <c r="A77" s="57">
        <v>5532</v>
      </c>
      <c r="B77" s="34" t="s">
        <v>294</v>
      </c>
      <c r="C77" s="285">
        <v>0</v>
      </c>
      <c r="D77" s="285">
        <v>0</v>
      </c>
    </row>
    <row r="78" spans="1:4" ht="11.25" customHeight="1" x14ac:dyDescent="0.3">
      <c r="A78" s="57">
        <v>5533</v>
      </c>
      <c r="B78" s="34" t="s">
        <v>295</v>
      </c>
      <c r="C78" s="285">
        <v>0</v>
      </c>
      <c r="D78" s="285">
        <v>0</v>
      </c>
    </row>
    <row r="79" spans="1:4" ht="11.25" customHeight="1" x14ac:dyDescent="0.3">
      <c r="A79" s="57">
        <v>5534</v>
      </c>
      <c r="B79" s="34" t="s">
        <v>296</v>
      </c>
      <c r="C79" s="285">
        <v>0</v>
      </c>
      <c r="D79" s="285">
        <v>0</v>
      </c>
    </row>
    <row r="80" spans="1:4" ht="11.25" customHeight="1" x14ac:dyDescent="0.3">
      <c r="A80" s="57">
        <v>5535</v>
      </c>
      <c r="B80" s="34" t="s">
        <v>297</v>
      </c>
      <c r="C80" s="285">
        <v>0</v>
      </c>
      <c r="D80" s="285">
        <v>0</v>
      </c>
    </row>
    <row r="81" spans="1:4" ht="11.25" customHeight="1" x14ac:dyDescent="0.3">
      <c r="A81" s="72">
        <v>5590</v>
      </c>
      <c r="B81" s="75" t="s">
        <v>298</v>
      </c>
      <c r="C81" s="285">
        <v>28247.05</v>
      </c>
      <c r="D81" s="285">
        <v>61894.59</v>
      </c>
    </row>
    <row r="82" spans="1:4" ht="11.25" customHeight="1" x14ac:dyDescent="0.3">
      <c r="A82" s="57">
        <v>5591</v>
      </c>
      <c r="B82" s="34" t="s">
        <v>299</v>
      </c>
      <c r="C82" s="285">
        <v>0</v>
      </c>
      <c r="D82" s="285">
        <v>0</v>
      </c>
    </row>
    <row r="83" spans="1:4" ht="11.25" customHeight="1" x14ac:dyDescent="0.3">
      <c r="A83" s="57">
        <v>5592</v>
      </c>
      <c r="B83" s="34" t="s">
        <v>300</v>
      </c>
      <c r="C83" s="285">
        <v>0</v>
      </c>
      <c r="D83" s="285">
        <v>0</v>
      </c>
    </row>
    <row r="84" spans="1:4" ht="11.25" customHeight="1" x14ac:dyDescent="0.3">
      <c r="A84" s="57">
        <v>5593</v>
      </c>
      <c r="B84" s="34" t="s">
        <v>301</v>
      </c>
      <c r="C84" s="285">
        <v>0</v>
      </c>
      <c r="D84" s="285">
        <v>0</v>
      </c>
    </row>
    <row r="85" spans="1:4" ht="11.25" customHeight="1" x14ac:dyDescent="0.3">
      <c r="A85" s="57">
        <v>5594</v>
      </c>
      <c r="B85" s="34" t="s">
        <v>522</v>
      </c>
      <c r="C85" s="285">
        <v>0</v>
      </c>
      <c r="D85" s="285">
        <v>0</v>
      </c>
    </row>
    <row r="86" spans="1:4" ht="11.25" customHeight="1" x14ac:dyDescent="0.3">
      <c r="A86" s="57">
        <v>5595</v>
      </c>
      <c r="B86" s="34" t="s">
        <v>303</v>
      </c>
      <c r="C86" s="285">
        <v>0</v>
      </c>
      <c r="D86" s="285">
        <v>0</v>
      </c>
    </row>
    <row r="87" spans="1:4" ht="11.25" customHeight="1" x14ac:dyDescent="0.3">
      <c r="A87" s="57">
        <v>5596</v>
      </c>
      <c r="B87" s="34" t="s">
        <v>188</v>
      </c>
      <c r="C87" s="285">
        <v>0</v>
      </c>
      <c r="D87" s="285">
        <v>0</v>
      </c>
    </row>
    <row r="88" spans="1:4" ht="11.25" customHeight="1" x14ac:dyDescent="0.3">
      <c r="A88" s="57">
        <v>5597</v>
      </c>
      <c r="B88" s="34" t="s">
        <v>304</v>
      </c>
      <c r="C88" s="285">
        <v>0</v>
      </c>
      <c r="D88" s="285">
        <v>0</v>
      </c>
    </row>
    <row r="89" spans="1:4" ht="11.25" customHeight="1" x14ac:dyDescent="0.3">
      <c r="A89" s="57">
        <v>5599</v>
      </c>
      <c r="B89" s="34" t="s">
        <v>306</v>
      </c>
      <c r="C89" s="285">
        <v>28247.05</v>
      </c>
      <c r="D89" s="285">
        <v>61894.59</v>
      </c>
    </row>
    <row r="90" spans="1:4" ht="11.25" customHeight="1" x14ac:dyDescent="0.3">
      <c r="A90" s="72">
        <v>5600</v>
      </c>
      <c r="B90" s="75" t="s">
        <v>307</v>
      </c>
      <c r="C90" s="210">
        <v>0</v>
      </c>
      <c r="D90" s="210">
        <v>0</v>
      </c>
    </row>
    <row r="91" spans="1:4" ht="11.25" customHeight="1" x14ac:dyDescent="0.3">
      <c r="A91" s="72">
        <v>5610</v>
      </c>
      <c r="B91" s="75" t="s">
        <v>308</v>
      </c>
      <c r="C91" s="285">
        <v>0</v>
      </c>
      <c r="D91" s="285">
        <v>0</v>
      </c>
    </row>
    <row r="92" spans="1:4" ht="11.25" customHeight="1" x14ac:dyDescent="0.3">
      <c r="A92" s="57">
        <v>5611</v>
      </c>
      <c r="B92" s="34" t="s">
        <v>309</v>
      </c>
      <c r="C92" s="285">
        <v>0</v>
      </c>
      <c r="D92" s="285">
        <v>0</v>
      </c>
    </row>
    <row r="93" spans="1:4" ht="11.25" customHeight="1" x14ac:dyDescent="0.3">
      <c r="A93" s="72">
        <v>2110</v>
      </c>
      <c r="B93" s="76" t="s">
        <v>523</v>
      </c>
      <c r="C93" s="210">
        <v>8767071.1103999987</v>
      </c>
      <c r="D93" s="210">
        <v>1934015.2180000001</v>
      </c>
    </row>
    <row r="94" spans="1:4" ht="11.25" customHeight="1" x14ac:dyDescent="0.3">
      <c r="A94" s="57">
        <v>2111</v>
      </c>
      <c r="B94" s="34" t="s">
        <v>524</v>
      </c>
      <c r="C94" s="285">
        <v>0</v>
      </c>
      <c r="D94" s="285">
        <v>0</v>
      </c>
    </row>
    <row r="95" spans="1:4" ht="11.25" customHeight="1" x14ac:dyDescent="0.3">
      <c r="A95" s="57">
        <v>2112</v>
      </c>
      <c r="B95" s="34" t="s">
        <v>525</v>
      </c>
      <c r="C95" s="285">
        <v>6868184.2700000107</v>
      </c>
      <c r="D95" s="285">
        <v>-2848135.1299999952</v>
      </c>
    </row>
    <row r="96" spans="1:4" ht="11.25" customHeight="1" x14ac:dyDescent="0.3">
      <c r="A96" s="57">
        <v>2112</v>
      </c>
      <c r="B96" s="34" t="s">
        <v>526</v>
      </c>
      <c r="C96" s="285">
        <v>0</v>
      </c>
      <c r="D96" s="285">
        <v>0</v>
      </c>
    </row>
    <row r="97" spans="1:4" ht="11.25" customHeight="1" x14ac:dyDescent="0.3">
      <c r="A97" s="57">
        <v>2115</v>
      </c>
      <c r="B97" s="34" t="s">
        <v>527</v>
      </c>
      <c r="C97" s="285">
        <v>0</v>
      </c>
      <c r="D97" s="285">
        <v>0</v>
      </c>
    </row>
    <row r="98" spans="1:4" ht="11.25" customHeight="1" x14ac:dyDescent="0.3">
      <c r="A98" s="57">
        <v>2114</v>
      </c>
      <c r="B98" s="34" t="s">
        <v>528</v>
      </c>
      <c r="C98" s="285">
        <v>0</v>
      </c>
      <c r="D98" s="285">
        <v>0</v>
      </c>
    </row>
    <row r="99" spans="1:4" ht="11.25" customHeight="1" x14ac:dyDescent="0.3">
      <c r="A99" s="72">
        <v>5120</v>
      </c>
      <c r="B99" s="76" t="s">
        <v>351</v>
      </c>
      <c r="C99" s="210">
        <v>10469448.359999999</v>
      </c>
      <c r="D99" s="210">
        <v>11160086.039999999</v>
      </c>
    </row>
    <row r="100" spans="1:4" ht="11.25" customHeight="1" x14ac:dyDescent="0.3">
      <c r="A100" s="57">
        <v>5120</v>
      </c>
      <c r="B100" s="44" t="s">
        <v>351</v>
      </c>
      <c r="C100" s="210">
        <v>10469448.359999999</v>
      </c>
      <c r="D100" s="210">
        <v>11160086.039999999</v>
      </c>
    </row>
    <row r="101" spans="1:4" ht="9.75" customHeight="1" x14ac:dyDescent="0.3">
      <c r="A101" s="57"/>
      <c r="B101" s="73" t="s">
        <v>529</v>
      </c>
      <c r="C101" s="210">
        <v>0</v>
      </c>
      <c r="D101" s="210">
        <v>0</v>
      </c>
    </row>
    <row r="102" spans="1:4" ht="9.75" customHeight="1" x14ac:dyDescent="0.3">
      <c r="A102" s="72">
        <v>4300</v>
      </c>
      <c r="B102" s="73" t="s">
        <v>78</v>
      </c>
      <c r="C102" s="285">
        <v>5070892.45</v>
      </c>
      <c r="D102" s="285">
        <v>5056094.25</v>
      </c>
    </row>
    <row r="103" spans="1:4" ht="9.75" customHeight="1" x14ac:dyDescent="0.3">
      <c r="A103" s="72">
        <v>4310</v>
      </c>
      <c r="B103" s="73" t="s">
        <v>173</v>
      </c>
      <c r="C103" s="285">
        <v>4791895.38</v>
      </c>
      <c r="D103" s="285">
        <v>4557829.8899999997</v>
      </c>
    </row>
    <row r="104" spans="1:4" ht="9.75" customHeight="1" x14ac:dyDescent="0.3">
      <c r="A104" s="57">
        <v>4311</v>
      </c>
      <c r="B104" s="77" t="s">
        <v>174</v>
      </c>
      <c r="C104" s="285">
        <v>4791895.38</v>
      </c>
      <c r="D104" s="285">
        <v>4557829.8899999997</v>
      </c>
    </row>
    <row r="105" spans="1:4" ht="9.75" customHeight="1" x14ac:dyDescent="0.3">
      <c r="A105" s="57">
        <v>4319</v>
      </c>
      <c r="B105" s="77" t="s">
        <v>175</v>
      </c>
      <c r="C105" s="285">
        <v>8236</v>
      </c>
      <c r="D105" s="285">
        <v>0</v>
      </c>
    </row>
    <row r="106" spans="1:4" ht="9.75" customHeight="1" x14ac:dyDescent="0.3">
      <c r="A106" s="72">
        <v>4320</v>
      </c>
      <c r="B106" s="73" t="s">
        <v>176</v>
      </c>
      <c r="C106" s="285">
        <v>0</v>
      </c>
      <c r="D106" s="285">
        <v>0</v>
      </c>
    </row>
    <row r="107" spans="1:4" ht="9.75" customHeight="1" x14ac:dyDescent="0.3">
      <c r="A107" s="57">
        <v>4321</v>
      </c>
      <c r="B107" s="77" t="s">
        <v>177</v>
      </c>
      <c r="C107" s="285">
        <v>0</v>
      </c>
      <c r="D107" s="285">
        <v>0</v>
      </c>
    </row>
    <row r="108" spans="1:4" ht="9.75" customHeight="1" x14ac:dyDescent="0.3">
      <c r="A108" s="57">
        <v>4322</v>
      </c>
      <c r="B108" s="77" t="s">
        <v>178</v>
      </c>
      <c r="C108" s="285">
        <v>0</v>
      </c>
      <c r="D108" s="285">
        <v>0</v>
      </c>
    </row>
    <row r="109" spans="1:4" ht="9.75" customHeight="1" x14ac:dyDescent="0.3">
      <c r="A109" s="57">
        <v>4323</v>
      </c>
      <c r="B109" s="77" t="s">
        <v>179</v>
      </c>
      <c r="C109" s="285">
        <v>0</v>
      </c>
      <c r="D109" s="285">
        <v>0</v>
      </c>
    </row>
    <row r="110" spans="1:4" ht="9.75" customHeight="1" x14ac:dyDescent="0.3">
      <c r="A110" s="57">
        <v>4324</v>
      </c>
      <c r="B110" s="77" t="s">
        <v>180</v>
      </c>
      <c r="C110" s="285">
        <v>0</v>
      </c>
      <c r="D110" s="285">
        <v>0</v>
      </c>
    </row>
    <row r="111" spans="1:4" ht="9.75" customHeight="1" x14ac:dyDescent="0.3">
      <c r="A111" s="57">
        <v>4325</v>
      </c>
      <c r="B111" s="77" t="s">
        <v>181</v>
      </c>
      <c r="C111" s="285">
        <v>0</v>
      </c>
      <c r="D111" s="285">
        <v>0</v>
      </c>
    </row>
    <row r="112" spans="1:4" ht="9.75" customHeight="1" x14ac:dyDescent="0.3">
      <c r="A112" s="72">
        <v>4330</v>
      </c>
      <c r="B112" s="73" t="s">
        <v>182</v>
      </c>
      <c r="C112" s="285">
        <v>0</v>
      </c>
      <c r="D112" s="285">
        <v>0</v>
      </c>
    </row>
    <row r="113" spans="1:4" ht="9.75" customHeight="1" x14ac:dyDescent="0.3">
      <c r="A113" s="57">
        <v>4331</v>
      </c>
      <c r="B113" s="77" t="s">
        <v>182</v>
      </c>
      <c r="C113" s="285">
        <v>0</v>
      </c>
      <c r="D113" s="285">
        <v>0</v>
      </c>
    </row>
    <row r="114" spans="1:4" ht="9.75" customHeight="1" x14ac:dyDescent="0.3">
      <c r="A114" s="72">
        <v>4340</v>
      </c>
      <c r="B114" s="73" t="s">
        <v>183</v>
      </c>
      <c r="C114" s="285">
        <v>0</v>
      </c>
      <c r="D114" s="285">
        <v>0</v>
      </c>
    </row>
    <row r="115" spans="1:4" ht="9.75" customHeight="1" x14ac:dyDescent="0.3">
      <c r="A115" s="57">
        <v>4341</v>
      </c>
      <c r="B115" s="77" t="s">
        <v>183</v>
      </c>
      <c r="C115" s="285">
        <v>0</v>
      </c>
      <c r="D115" s="285">
        <v>0</v>
      </c>
    </row>
    <row r="116" spans="1:4" ht="9.75" customHeight="1" x14ac:dyDescent="0.3">
      <c r="A116" s="72">
        <v>4390</v>
      </c>
      <c r="B116" s="73" t="s">
        <v>184</v>
      </c>
      <c r="C116" s="285">
        <v>278997.07</v>
      </c>
      <c r="D116" s="285">
        <v>498264.36</v>
      </c>
    </row>
    <row r="117" spans="1:4" ht="9.75" customHeight="1" x14ac:dyDescent="0.3">
      <c r="A117" s="57">
        <v>4392</v>
      </c>
      <c r="B117" s="77" t="s">
        <v>185</v>
      </c>
      <c r="C117" s="285">
        <v>0</v>
      </c>
      <c r="D117" s="285">
        <v>0</v>
      </c>
    </row>
    <row r="118" spans="1:4" ht="9.75" customHeight="1" x14ac:dyDescent="0.3">
      <c r="A118" s="57">
        <v>4393</v>
      </c>
      <c r="B118" s="77" t="s">
        <v>186</v>
      </c>
      <c r="C118" s="285">
        <v>0</v>
      </c>
      <c r="D118" s="285">
        <v>0</v>
      </c>
    </row>
    <row r="119" spans="1:4" ht="9.75" customHeight="1" x14ac:dyDescent="0.3">
      <c r="A119" s="57">
        <v>4394</v>
      </c>
      <c r="B119" s="77" t="s">
        <v>187</v>
      </c>
      <c r="C119" s="285">
        <v>0</v>
      </c>
      <c r="D119" s="285">
        <v>0</v>
      </c>
    </row>
    <row r="120" spans="1:4" ht="9.75" customHeight="1" x14ac:dyDescent="0.3">
      <c r="A120" s="57">
        <v>4395</v>
      </c>
      <c r="B120" s="77" t="s">
        <v>188</v>
      </c>
      <c r="C120" s="285">
        <v>0</v>
      </c>
      <c r="D120" s="285">
        <v>0</v>
      </c>
    </row>
    <row r="121" spans="1:4" ht="9.75" customHeight="1" x14ac:dyDescent="0.3">
      <c r="A121" s="57">
        <v>4396</v>
      </c>
      <c r="B121" s="77" t="s">
        <v>189</v>
      </c>
      <c r="C121" s="285">
        <v>0</v>
      </c>
      <c r="D121" s="285">
        <v>0</v>
      </c>
    </row>
    <row r="122" spans="1:4" ht="9.75" customHeight="1" x14ac:dyDescent="0.3">
      <c r="A122" s="57">
        <v>4397</v>
      </c>
      <c r="B122" s="77" t="s">
        <v>190</v>
      </c>
      <c r="C122" s="285">
        <v>0</v>
      </c>
      <c r="D122" s="285">
        <v>0</v>
      </c>
    </row>
    <row r="123" spans="1:4" ht="9.75" customHeight="1" x14ac:dyDescent="0.3">
      <c r="A123" s="57">
        <v>4399</v>
      </c>
      <c r="B123" s="77" t="s">
        <v>184</v>
      </c>
      <c r="C123" s="285">
        <v>278997.07</v>
      </c>
      <c r="D123" s="285">
        <v>498264.36</v>
      </c>
    </row>
    <row r="124" spans="1:4" ht="11.25" customHeight="1" x14ac:dyDescent="0.3">
      <c r="A124" s="72">
        <v>1120</v>
      </c>
      <c r="B124" s="76" t="s">
        <v>530</v>
      </c>
      <c r="C124" s="210">
        <v>1377487.9304</v>
      </c>
      <c r="D124" s="210">
        <v>348151.30999999988</v>
      </c>
    </row>
    <row r="125" spans="1:4" ht="11.25" customHeight="1" x14ac:dyDescent="0.3">
      <c r="A125" s="57">
        <v>1124</v>
      </c>
      <c r="B125" s="44" t="s">
        <v>531</v>
      </c>
      <c r="C125" s="285">
        <v>0</v>
      </c>
      <c r="D125" s="210">
        <v>0</v>
      </c>
    </row>
    <row r="126" spans="1:4" ht="11.25" customHeight="1" x14ac:dyDescent="0.3">
      <c r="A126" s="57">
        <v>1124</v>
      </c>
      <c r="B126" s="44" t="s">
        <v>532</v>
      </c>
      <c r="C126" s="285">
        <v>0</v>
      </c>
      <c r="D126" s="285">
        <v>0</v>
      </c>
    </row>
    <row r="127" spans="1:4" ht="11.25" customHeight="1" x14ac:dyDescent="0.3">
      <c r="A127" s="57">
        <v>1124</v>
      </c>
      <c r="B127" s="44" t="s">
        <v>533</v>
      </c>
      <c r="C127" s="285">
        <v>0</v>
      </c>
      <c r="D127" s="285">
        <v>0</v>
      </c>
    </row>
    <row r="128" spans="1:4" ht="11.25" customHeight="1" x14ac:dyDescent="0.3">
      <c r="A128" s="57">
        <v>1124</v>
      </c>
      <c r="B128" s="44" t="s">
        <v>534</v>
      </c>
      <c r="C128" s="285">
        <v>0</v>
      </c>
      <c r="D128" s="285">
        <v>0</v>
      </c>
    </row>
    <row r="129" spans="1:4" ht="11.25" customHeight="1" x14ac:dyDescent="0.3">
      <c r="A129" s="57">
        <v>1124</v>
      </c>
      <c r="B129" s="44" t="s">
        <v>535</v>
      </c>
      <c r="C129" s="285">
        <v>0</v>
      </c>
      <c r="D129" s="285">
        <v>0</v>
      </c>
    </row>
    <row r="130" spans="1:4" ht="11.25" customHeight="1" x14ac:dyDescent="0.3">
      <c r="A130" s="57">
        <v>1124</v>
      </c>
      <c r="B130" s="44" t="s">
        <v>536</v>
      </c>
      <c r="C130" s="285">
        <v>0</v>
      </c>
      <c r="D130" s="210">
        <v>0</v>
      </c>
    </row>
    <row r="131" spans="1:4" ht="11.25" customHeight="1" x14ac:dyDescent="0.3">
      <c r="A131" s="57">
        <v>1122</v>
      </c>
      <c r="B131" s="44" t="s">
        <v>537</v>
      </c>
      <c r="C131" s="285">
        <v>7.4505805969238281E-9</v>
      </c>
      <c r="D131" s="285">
        <v>0</v>
      </c>
    </row>
    <row r="132" spans="1:4" ht="11.25" customHeight="1" x14ac:dyDescent="0.3">
      <c r="A132" s="57">
        <v>1122</v>
      </c>
      <c r="B132" s="44" t="s">
        <v>538</v>
      </c>
      <c r="C132" s="285">
        <v>0</v>
      </c>
      <c r="D132" s="285">
        <v>0</v>
      </c>
    </row>
    <row r="133" spans="1:4" ht="11.25" customHeight="1" x14ac:dyDescent="0.3">
      <c r="A133" s="57">
        <v>1122</v>
      </c>
      <c r="B133" s="44" t="s">
        <v>539</v>
      </c>
      <c r="C133" s="285">
        <v>29.80999997258186</v>
      </c>
      <c r="D133" s="285">
        <v>0</v>
      </c>
    </row>
    <row r="134" spans="1:4" ht="11.25" customHeight="1" x14ac:dyDescent="0.3">
      <c r="A134" s="72">
        <v>5120</v>
      </c>
      <c r="B134" s="76" t="s">
        <v>351</v>
      </c>
      <c r="C134" s="210">
        <v>10469448.359999999</v>
      </c>
      <c r="D134" s="210">
        <v>10469448.359999999</v>
      </c>
    </row>
    <row r="135" spans="1:4" ht="11.25" customHeight="1" x14ac:dyDescent="0.3">
      <c r="A135" s="57">
        <v>5120</v>
      </c>
      <c r="B135" s="44" t="s">
        <v>351</v>
      </c>
      <c r="C135" s="285">
        <v>10469448.359999999</v>
      </c>
      <c r="D135" s="285">
        <v>10469448.359999999</v>
      </c>
    </row>
    <row r="136" spans="1:4" ht="11.25" customHeight="1" x14ac:dyDescent="0.3">
      <c r="A136" s="72">
        <v>4150</v>
      </c>
      <c r="B136" s="76" t="s">
        <v>137</v>
      </c>
      <c r="C136" s="74">
        <v>0</v>
      </c>
      <c r="D136" s="74">
        <v>0</v>
      </c>
    </row>
    <row r="137" spans="1:4" ht="11.25" customHeight="1" x14ac:dyDescent="0.3">
      <c r="A137" s="57">
        <v>4151</v>
      </c>
      <c r="B137" s="44" t="s">
        <v>540</v>
      </c>
      <c r="C137" s="58">
        <v>0</v>
      </c>
      <c r="D137" s="58">
        <v>0</v>
      </c>
    </row>
    <row r="138" spans="1:4" ht="11.25" customHeight="1" x14ac:dyDescent="0.3">
      <c r="A138" s="57"/>
      <c r="B138" s="78" t="s">
        <v>541</v>
      </c>
      <c r="C138" s="74">
        <f>C48+C49-C101</f>
        <v>13381671.6776</v>
      </c>
      <c r="D138" s="74">
        <f>D48+D49-D101</f>
        <v>22058105.691999968</v>
      </c>
    </row>
    <row r="139" spans="1:4" ht="9" customHeight="1" x14ac:dyDescent="0.3">
      <c r="A139" s="34"/>
      <c r="B139" s="34"/>
      <c r="C139" s="34"/>
      <c r="D139" s="34"/>
    </row>
    <row r="140" spans="1:4" ht="9.75" customHeight="1" x14ac:dyDescent="0.3">
      <c r="A140" s="34"/>
      <c r="B140" s="34" t="s">
        <v>310</v>
      </c>
      <c r="C140" s="34"/>
      <c r="D140" s="34"/>
    </row>
  </sheetData>
  <mergeCells count="4">
    <mergeCell ref="A1:C1"/>
    <mergeCell ref="A2:C2"/>
    <mergeCell ref="A3:C3"/>
    <mergeCell ref="A4:C4"/>
  </mergeCells>
  <pageMargins left="0.66666666666666663" right="0.40833333333333333" top="0.75" bottom="0.75" header="0" footer="0"/>
  <pageSetup scale="80" orientation="portrait" r:id="rId1"/>
  <rowBreaks count="1" manualBreakCount="1">
    <brk id="80" max="16383" man="1"/>
  </rowBreaks>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dimension ref="A1:E23"/>
  <sheetViews>
    <sheetView view="pageBreakPreview" zoomScale="60" zoomScaleNormal="100" workbookViewId="0">
      <selection activeCell="B24" sqref="B24"/>
    </sheetView>
  </sheetViews>
  <sheetFormatPr baseColWidth="10" defaultColWidth="14.44140625" defaultRowHeight="15" customHeight="1" x14ac:dyDescent="0.3"/>
  <cols>
    <col min="1" max="1" width="4" style="29" customWidth="1"/>
    <col min="2" max="2" width="63.109375" style="29" customWidth="1"/>
    <col min="3" max="3" width="17.88671875" style="29" customWidth="1"/>
    <col min="4" max="26" width="11.44140625" style="29" customWidth="1"/>
    <col min="27" max="16384" width="14.44140625" style="29"/>
  </cols>
  <sheetData>
    <row r="1" spans="1:3" ht="11.25" customHeight="1" x14ac:dyDescent="0.3">
      <c r="A1" s="562" t="s">
        <v>2121</v>
      </c>
      <c r="B1" s="563"/>
      <c r="C1" s="564"/>
    </row>
    <row r="2" spans="1:3" ht="11.25" customHeight="1" x14ac:dyDescent="0.3">
      <c r="A2" s="565" t="s">
        <v>581</v>
      </c>
      <c r="B2" s="561"/>
      <c r="C2" s="566"/>
    </row>
    <row r="3" spans="1:3" ht="11.25" customHeight="1" x14ac:dyDescent="0.3">
      <c r="A3" s="565" t="s">
        <v>2093</v>
      </c>
      <c r="B3" s="561"/>
      <c r="C3" s="566"/>
    </row>
    <row r="4" spans="1:3" ht="9.75" customHeight="1" x14ac:dyDescent="0.3">
      <c r="A4" s="567" t="s">
        <v>543</v>
      </c>
      <c r="B4" s="568"/>
      <c r="C4" s="569"/>
    </row>
    <row r="5" spans="1:3" ht="9.75" customHeight="1" x14ac:dyDescent="0.3">
      <c r="A5" s="570" t="s">
        <v>544</v>
      </c>
      <c r="B5" s="571"/>
      <c r="C5" s="132">
        <v>2025</v>
      </c>
    </row>
    <row r="6" spans="1:3" ht="9.75" customHeight="1" x14ac:dyDescent="0.3">
      <c r="A6" s="102" t="s">
        <v>582</v>
      </c>
      <c r="B6" s="102"/>
      <c r="C6" s="188">
        <v>239573957.81</v>
      </c>
    </row>
    <row r="7" spans="1:3" ht="7.5" customHeight="1" x14ac:dyDescent="0.3">
      <c r="A7" s="44"/>
      <c r="B7" s="84"/>
      <c r="C7" s="441"/>
    </row>
    <row r="8" spans="1:3" ht="9.75" customHeight="1" x14ac:dyDescent="0.3">
      <c r="A8" s="86" t="s">
        <v>583</v>
      </c>
      <c r="B8" s="86"/>
      <c r="C8" s="179">
        <f>SUM(C9:C14)</f>
        <v>5130016.527599995</v>
      </c>
    </row>
    <row r="9" spans="1:3" ht="9.75" customHeight="1" x14ac:dyDescent="0.3">
      <c r="A9" s="107" t="s">
        <v>584</v>
      </c>
      <c r="B9" s="108" t="s">
        <v>173</v>
      </c>
      <c r="C9" s="442">
        <v>-0.13</v>
      </c>
    </row>
    <row r="10" spans="1:3" ht="9.75" customHeight="1" x14ac:dyDescent="0.3">
      <c r="A10" s="110" t="s">
        <v>585</v>
      </c>
      <c r="B10" s="111" t="s">
        <v>586</v>
      </c>
      <c r="C10" s="442">
        <v>0</v>
      </c>
    </row>
    <row r="11" spans="1:3" ht="9.75" customHeight="1" x14ac:dyDescent="0.3">
      <c r="A11" s="110" t="s">
        <v>587</v>
      </c>
      <c r="B11" s="111" t="s">
        <v>182</v>
      </c>
      <c r="C11" s="442">
        <v>0</v>
      </c>
    </row>
    <row r="12" spans="1:3" ht="9.75" customHeight="1" x14ac:dyDescent="0.3">
      <c r="A12" s="110" t="s">
        <v>588</v>
      </c>
      <c r="B12" s="111" t="s">
        <v>183</v>
      </c>
      <c r="C12" s="442">
        <v>0</v>
      </c>
    </row>
    <row r="13" spans="1:3" ht="9.75" customHeight="1" x14ac:dyDescent="0.3">
      <c r="A13" s="110" t="s">
        <v>589</v>
      </c>
      <c r="B13" s="111" t="s">
        <v>184</v>
      </c>
      <c r="C13" s="442">
        <v>7.5999945402145386E-3</v>
      </c>
    </row>
    <row r="14" spans="1:3" ht="9.75" customHeight="1" x14ac:dyDescent="0.3">
      <c r="A14" s="112" t="s">
        <v>590</v>
      </c>
      <c r="B14" s="113" t="s">
        <v>591</v>
      </c>
      <c r="C14" s="442">
        <v>5130016.6500000004</v>
      </c>
    </row>
    <row r="15" spans="1:3" ht="7.5" customHeight="1" x14ac:dyDescent="0.3">
      <c r="A15" s="44"/>
      <c r="B15" s="114"/>
      <c r="C15" s="443"/>
    </row>
    <row r="16" spans="1:3" ht="9.75" customHeight="1" x14ac:dyDescent="0.3">
      <c r="A16" s="86" t="s">
        <v>592</v>
      </c>
      <c r="B16" s="84"/>
      <c r="C16" s="179">
        <f>SUM(C17:C19)</f>
        <v>43558.5</v>
      </c>
    </row>
    <row r="17" spans="1:5" ht="9.75" customHeight="1" x14ac:dyDescent="0.3">
      <c r="A17" s="116">
        <v>3.1</v>
      </c>
      <c r="B17" s="111" t="s">
        <v>593</v>
      </c>
      <c r="C17" s="442">
        <v>0</v>
      </c>
    </row>
    <row r="18" spans="1:5" ht="9.75" customHeight="1" x14ac:dyDescent="0.3">
      <c r="A18" s="117">
        <v>3.2</v>
      </c>
      <c r="B18" s="111" t="s">
        <v>594</v>
      </c>
      <c r="C18" s="442">
        <v>43558.5</v>
      </c>
    </row>
    <row r="19" spans="1:5" ht="9.75" customHeight="1" x14ac:dyDescent="0.3">
      <c r="A19" s="117">
        <v>3.3</v>
      </c>
      <c r="B19" s="113" t="s">
        <v>595</v>
      </c>
      <c r="C19" s="444">
        <v>0</v>
      </c>
    </row>
    <row r="20" spans="1:5" ht="7.5" customHeight="1" x14ac:dyDescent="0.3">
      <c r="A20" s="44"/>
      <c r="B20" s="113"/>
      <c r="C20" s="445"/>
    </row>
    <row r="21" spans="1:5" ht="9.75" customHeight="1" x14ac:dyDescent="0.3">
      <c r="A21" s="120" t="s">
        <v>596</v>
      </c>
      <c r="B21" s="120"/>
      <c r="C21" s="188">
        <f>C6+C8-C16</f>
        <v>244660415.83759999</v>
      </c>
      <c r="D21" s="175"/>
      <c r="E21" s="446"/>
    </row>
    <row r="22" spans="1:5" ht="9.75" customHeight="1" x14ac:dyDescent="0.3">
      <c r="A22" s="44"/>
      <c r="B22" s="44"/>
      <c r="C22" s="44"/>
    </row>
    <row r="23" spans="1:5" ht="24" customHeight="1" x14ac:dyDescent="0.3">
      <c r="A23" s="44"/>
      <c r="B23" s="572" t="s">
        <v>310</v>
      </c>
      <c r="C23" s="572"/>
    </row>
  </sheetData>
  <mergeCells count="6">
    <mergeCell ref="B23:C23"/>
    <mergeCell ref="A1:C1"/>
    <mergeCell ref="A2:C2"/>
    <mergeCell ref="A3:C3"/>
    <mergeCell ref="A4:C4"/>
    <mergeCell ref="A5:B5"/>
  </mergeCells>
  <pageMargins left="0.7" right="0.7" top="0.75" bottom="0.75" header="0" footer="0"/>
  <pageSetup scale="80" orientation="portrait" r:id="rId1"/>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dimension ref="A1:E42"/>
  <sheetViews>
    <sheetView view="pageBreakPreview" topLeftCell="A38" zoomScale="60" zoomScaleNormal="100" workbookViewId="0">
      <selection activeCell="B43" sqref="B43"/>
    </sheetView>
  </sheetViews>
  <sheetFormatPr baseColWidth="10" defaultColWidth="14.44140625" defaultRowHeight="15" customHeight="1" x14ac:dyDescent="0.3"/>
  <cols>
    <col min="1" max="1" width="3.88671875" style="29" customWidth="1"/>
    <col min="2" max="2" width="62.109375" style="29" customWidth="1"/>
    <col min="3" max="4" width="17.88671875" style="29" customWidth="1"/>
    <col min="5" max="26" width="11.44140625" style="29" customWidth="1"/>
    <col min="27" max="16384" width="14.44140625" style="29"/>
  </cols>
  <sheetData>
    <row r="1" spans="1:5" ht="11.25" customHeight="1" x14ac:dyDescent="0.3">
      <c r="A1" s="573" t="s">
        <v>2121</v>
      </c>
      <c r="B1" s="563"/>
      <c r="C1" s="564"/>
    </row>
    <row r="2" spans="1:5" ht="11.25" customHeight="1" x14ac:dyDescent="0.3">
      <c r="A2" s="574" t="s">
        <v>542</v>
      </c>
      <c r="B2" s="561"/>
      <c r="C2" s="575"/>
    </row>
    <row r="3" spans="1:5" ht="11.25" customHeight="1" x14ac:dyDescent="0.3">
      <c r="A3" s="574" t="s">
        <v>2093</v>
      </c>
      <c r="B3" s="561"/>
      <c r="C3" s="575"/>
    </row>
    <row r="4" spans="1:5" ht="9.75" customHeight="1" x14ac:dyDescent="0.3">
      <c r="A4" s="567" t="s">
        <v>543</v>
      </c>
      <c r="B4" s="568"/>
      <c r="C4" s="576"/>
    </row>
    <row r="5" spans="1:5" ht="11.25" customHeight="1" x14ac:dyDescent="0.3">
      <c r="A5" s="570" t="s">
        <v>544</v>
      </c>
      <c r="B5" s="571"/>
      <c r="C5" s="447">
        <v>2025</v>
      </c>
    </row>
    <row r="6" spans="1:5" ht="9.75" customHeight="1" x14ac:dyDescent="0.3">
      <c r="A6" s="133" t="s">
        <v>545</v>
      </c>
      <c r="B6" s="102"/>
      <c r="C6" s="176">
        <v>232506836.88999999</v>
      </c>
    </row>
    <row r="7" spans="1:5" ht="7.5" customHeight="1" x14ac:dyDescent="0.3">
      <c r="A7" s="83"/>
      <c r="B7" s="84"/>
      <c r="C7" s="448"/>
      <c r="D7" s="449"/>
    </row>
    <row r="8" spans="1:5" ht="9.75" customHeight="1" x14ac:dyDescent="0.3">
      <c r="A8" s="86" t="s">
        <v>546</v>
      </c>
      <c r="B8" s="87"/>
      <c r="C8" s="179">
        <f>SUM(C9:C29)</f>
        <v>12022811.399999999</v>
      </c>
      <c r="D8" s="449"/>
      <c r="E8" s="104"/>
    </row>
    <row r="9" spans="1:5" ht="9.75" customHeight="1" x14ac:dyDescent="0.3">
      <c r="A9" s="89">
        <v>2.1</v>
      </c>
      <c r="B9" s="90" t="s">
        <v>206</v>
      </c>
      <c r="C9" s="181">
        <v>0</v>
      </c>
      <c r="D9" s="449"/>
    </row>
    <row r="10" spans="1:5" ht="9.75" customHeight="1" x14ac:dyDescent="0.3">
      <c r="A10" s="89">
        <v>2.2000000000000002</v>
      </c>
      <c r="B10" s="90" t="s">
        <v>203</v>
      </c>
      <c r="C10" s="181">
        <v>0</v>
      </c>
      <c r="D10" s="449"/>
    </row>
    <row r="11" spans="1:5" ht="9.75" customHeight="1" x14ac:dyDescent="0.3">
      <c r="A11" s="92">
        <v>2.2999999999999998</v>
      </c>
      <c r="B11" s="93" t="s">
        <v>379</v>
      </c>
      <c r="C11" s="181">
        <v>572890.54</v>
      </c>
      <c r="D11" s="449"/>
    </row>
    <row r="12" spans="1:5" ht="9.75" customHeight="1" x14ac:dyDescent="0.3">
      <c r="A12" s="92">
        <v>2.4</v>
      </c>
      <c r="B12" s="93" t="s">
        <v>380</v>
      </c>
      <c r="C12" s="181">
        <v>0</v>
      </c>
      <c r="D12" s="449"/>
    </row>
    <row r="13" spans="1:5" ht="9.75" customHeight="1" x14ac:dyDescent="0.3">
      <c r="A13" s="92">
        <v>2.5</v>
      </c>
      <c r="B13" s="93" t="s">
        <v>381</v>
      </c>
      <c r="C13" s="181">
        <v>0</v>
      </c>
      <c r="D13" s="449"/>
    </row>
    <row r="14" spans="1:5" ht="9.75" customHeight="1" x14ac:dyDescent="0.3">
      <c r="A14" s="92">
        <v>2.6</v>
      </c>
      <c r="B14" s="93" t="s">
        <v>382</v>
      </c>
      <c r="C14" s="181">
        <v>10191515.859999999</v>
      </c>
      <c r="D14" s="449"/>
    </row>
    <row r="15" spans="1:5" ht="9.75" customHeight="1" x14ac:dyDescent="0.3">
      <c r="A15" s="92">
        <v>2.7</v>
      </c>
      <c r="B15" s="93" t="s">
        <v>384</v>
      </c>
      <c r="C15" s="181">
        <v>0</v>
      </c>
      <c r="D15" s="449"/>
    </row>
    <row r="16" spans="1:5" ht="9.75" customHeight="1" x14ac:dyDescent="0.3">
      <c r="A16" s="92">
        <v>2.8</v>
      </c>
      <c r="B16" s="93" t="s">
        <v>385</v>
      </c>
      <c r="C16" s="181">
        <v>0</v>
      </c>
      <c r="D16" s="449"/>
    </row>
    <row r="17" spans="1:4" ht="9.75" customHeight="1" x14ac:dyDescent="0.3">
      <c r="A17" s="92">
        <v>2.9</v>
      </c>
      <c r="B17" s="93" t="s">
        <v>387</v>
      </c>
      <c r="C17" s="181">
        <v>0</v>
      </c>
      <c r="D17" s="449"/>
    </row>
    <row r="18" spans="1:4" ht="9.75" customHeight="1" x14ac:dyDescent="0.3">
      <c r="A18" s="92" t="s">
        <v>547</v>
      </c>
      <c r="B18" s="93" t="s">
        <v>548</v>
      </c>
      <c r="C18" s="181">
        <v>0</v>
      </c>
      <c r="D18" s="449"/>
    </row>
    <row r="19" spans="1:4" ht="9.75" customHeight="1" x14ac:dyDescent="0.3">
      <c r="A19" s="92" t="s">
        <v>549</v>
      </c>
      <c r="B19" s="93" t="s">
        <v>393</v>
      </c>
      <c r="C19" s="181">
        <v>470516</v>
      </c>
      <c r="D19" s="449"/>
    </row>
    <row r="20" spans="1:4" ht="9.75" customHeight="1" x14ac:dyDescent="0.3">
      <c r="A20" s="92" t="s">
        <v>550</v>
      </c>
      <c r="B20" s="93" t="s">
        <v>551</v>
      </c>
      <c r="C20" s="181">
        <v>0</v>
      </c>
      <c r="D20" s="449"/>
    </row>
    <row r="21" spans="1:4" ht="9.75" customHeight="1" x14ac:dyDescent="0.3">
      <c r="A21" s="92" t="s">
        <v>552</v>
      </c>
      <c r="B21" s="93" t="s">
        <v>553</v>
      </c>
      <c r="C21" s="181">
        <v>0</v>
      </c>
      <c r="D21" s="449"/>
    </row>
    <row r="22" spans="1:4" ht="9.75" customHeight="1" x14ac:dyDescent="0.3">
      <c r="A22" s="92" t="s">
        <v>554</v>
      </c>
      <c r="B22" s="93" t="s">
        <v>555</v>
      </c>
      <c r="C22" s="181">
        <v>0</v>
      </c>
      <c r="D22" s="449"/>
    </row>
    <row r="23" spans="1:4" ht="9.75" customHeight="1" x14ac:dyDescent="0.3">
      <c r="A23" s="92" t="s">
        <v>556</v>
      </c>
      <c r="B23" s="93" t="s">
        <v>557</v>
      </c>
      <c r="C23" s="181">
        <v>0</v>
      </c>
      <c r="D23" s="449"/>
    </row>
    <row r="24" spans="1:4" ht="9.75" customHeight="1" x14ac:dyDescent="0.3">
      <c r="A24" s="92" t="s">
        <v>558</v>
      </c>
      <c r="B24" s="93" t="s">
        <v>559</v>
      </c>
      <c r="C24" s="181">
        <v>0</v>
      </c>
      <c r="D24" s="449"/>
    </row>
    <row r="25" spans="1:4" ht="9.75" customHeight="1" x14ac:dyDescent="0.3">
      <c r="A25" s="92" t="s">
        <v>560</v>
      </c>
      <c r="B25" s="93" t="s">
        <v>561</v>
      </c>
      <c r="C25" s="181">
        <v>0</v>
      </c>
      <c r="D25" s="449"/>
    </row>
    <row r="26" spans="1:4" ht="9.75" customHeight="1" x14ac:dyDescent="0.3">
      <c r="A26" s="92" t="s">
        <v>562</v>
      </c>
      <c r="B26" s="93" t="s">
        <v>563</v>
      </c>
      <c r="C26" s="181">
        <v>0</v>
      </c>
      <c r="D26" s="449"/>
    </row>
    <row r="27" spans="1:4" ht="9.75" customHeight="1" x14ac:dyDescent="0.3">
      <c r="A27" s="92" t="s">
        <v>564</v>
      </c>
      <c r="B27" s="93" t="s">
        <v>565</v>
      </c>
      <c r="C27" s="181">
        <v>0</v>
      </c>
      <c r="D27" s="449"/>
    </row>
    <row r="28" spans="1:4" ht="9.75" customHeight="1" x14ac:dyDescent="0.3">
      <c r="A28" s="92" t="s">
        <v>566</v>
      </c>
      <c r="B28" s="93" t="s">
        <v>567</v>
      </c>
      <c r="C28" s="181">
        <v>787889</v>
      </c>
      <c r="D28" s="449"/>
    </row>
    <row r="29" spans="1:4" ht="9.75" customHeight="1" x14ac:dyDescent="0.3">
      <c r="A29" s="92" t="s">
        <v>568</v>
      </c>
      <c r="B29" s="90" t="s">
        <v>569</v>
      </c>
      <c r="C29" s="181">
        <v>0</v>
      </c>
      <c r="D29" s="449"/>
    </row>
    <row r="30" spans="1:4" ht="7.5" customHeight="1" x14ac:dyDescent="0.3">
      <c r="A30" s="83"/>
      <c r="B30" s="94"/>
      <c r="C30" s="450"/>
      <c r="D30" s="449"/>
    </row>
    <row r="31" spans="1:4" ht="9.75" customHeight="1" x14ac:dyDescent="0.3">
      <c r="A31" s="96" t="s">
        <v>570</v>
      </c>
      <c r="B31" s="97"/>
      <c r="C31" s="185">
        <f>SUM(C32:C36)</f>
        <v>10794719.020000001</v>
      </c>
      <c r="D31" s="449"/>
    </row>
    <row r="32" spans="1:4" ht="9.75" customHeight="1" x14ac:dyDescent="0.3">
      <c r="A32" s="92" t="s">
        <v>571</v>
      </c>
      <c r="B32" s="93" t="s">
        <v>280</v>
      </c>
      <c r="C32" s="181">
        <v>10766471.970000001</v>
      </c>
      <c r="D32" s="449"/>
    </row>
    <row r="33" spans="1:5" ht="9.75" customHeight="1" x14ac:dyDescent="0.3">
      <c r="A33" s="92" t="s">
        <v>572</v>
      </c>
      <c r="B33" s="93" t="s">
        <v>289</v>
      </c>
      <c r="C33" s="181">
        <v>0</v>
      </c>
      <c r="D33" s="449"/>
    </row>
    <row r="34" spans="1:5" ht="9.75" customHeight="1" x14ac:dyDescent="0.3">
      <c r="A34" s="92" t="s">
        <v>573</v>
      </c>
      <c r="B34" s="93" t="s">
        <v>292</v>
      </c>
      <c r="C34" s="181">
        <v>0</v>
      </c>
      <c r="D34" s="449"/>
    </row>
    <row r="35" spans="1:5" ht="9.75" customHeight="1" x14ac:dyDescent="0.3">
      <c r="A35" s="92" t="s">
        <v>574</v>
      </c>
      <c r="B35" s="93" t="s">
        <v>298</v>
      </c>
      <c r="C35" s="181">
        <v>28247.05</v>
      </c>
      <c r="D35" s="449"/>
    </row>
    <row r="36" spans="1:5" ht="9.75" customHeight="1" x14ac:dyDescent="0.3">
      <c r="A36" s="92" t="s">
        <v>575</v>
      </c>
      <c r="B36" s="93" t="s">
        <v>308</v>
      </c>
      <c r="C36" s="186">
        <v>0</v>
      </c>
      <c r="D36" s="449"/>
    </row>
    <row r="37" spans="1:5" ht="9.75" customHeight="1" x14ac:dyDescent="0.3">
      <c r="A37" s="92" t="s">
        <v>576</v>
      </c>
      <c r="B37" s="93" t="s">
        <v>577</v>
      </c>
      <c r="C37" s="451"/>
      <c r="D37" s="449"/>
    </row>
    <row r="38" spans="1:5" ht="9.75" customHeight="1" x14ac:dyDescent="0.3">
      <c r="A38" s="92" t="s">
        <v>578</v>
      </c>
      <c r="B38" s="90" t="s">
        <v>579</v>
      </c>
      <c r="C38" s="188">
        <f>C6-C8+C31</f>
        <v>231278744.50999999</v>
      </c>
    </row>
    <row r="39" spans="1:5" ht="7.5" customHeight="1" x14ac:dyDescent="0.3">
      <c r="A39" s="83"/>
      <c r="B39" s="99"/>
      <c r="C39" s="452"/>
    </row>
    <row r="40" spans="1:5" ht="14.25" customHeight="1" x14ac:dyDescent="0.3">
      <c r="A40" s="101" t="s">
        <v>580</v>
      </c>
      <c r="B40" s="102"/>
      <c r="C40" s="453">
        <f>C6-C8+C31</f>
        <v>231278744.50999999</v>
      </c>
      <c r="D40" s="454"/>
      <c r="E40" s="446"/>
    </row>
    <row r="41" spans="1:5" ht="9.75" customHeight="1" x14ac:dyDescent="0.3">
      <c r="A41" s="44"/>
      <c r="B41" s="44"/>
      <c r="C41" s="44"/>
    </row>
    <row r="42" spans="1:5" ht="9.75" customHeight="1" x14ac:dyDescent="0.3">
      <c r="A42" s="44"/>
      <c r="B42" s="34" t="s">
        <v>310</v>
      </c>
      <c r="C42" s="44"/>
    </row>
  </sheetData>
  <mergeCells count="5">
    <mergeCell ref="A1:C1"/>
    <mergeCell ref="A2:C2"/>
    <mergeCell ref="A3:C3"/>
    <mergeCell ref="A4:C4"/>
    <mergeCell ref="A5:B5"/>
  </mergeCells>
  <pageMargins left="0.7" right="0.7" top="0.75" bottom="0.60416666666666663" header="0" footer="0"/>
  <pageSetup orientation="landscape" r:id="rId1"/>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dimension ref="A1:J59"/>
  <sheetViews>
    <sheetView view="pageBreakPreview" topLeftCell="A54" zoomScale="60" zoomScaleNormal="100" zoomScalePageLayoutView="85" workbookViewId="0">
      <selection activeCell="B60" sqref="B60"/>
    </sheetView>
  </sheetViews>
  <sheetFormatPr baseColWidth="10" defaultColWidth="14.44140625" defaultRowHeight="15" customHeight="1" x14ac:dyDescent="0.2"/>
  <cols>
    <col min="1" max="1" width="12.88671875" style="44" customWidth="1"/>
    <col min="2" max="2" width="72.109375" style="44" customWidth="1"/>
    <col min="3" max="7" width="15.88671875" style="44" customWidth="1"/>
    <col min="8" max="8" width="11.88671875" style="44" customWidth="1"/>
    <col min="9" max="9" width="13.44140625" style="44" customWidth="1"/>
    <col min="10" max="10" width="13.109375" style="44" customWidth="1"/>
    <col min="11" max="26" width="9.109375" style="44" customWidth="1"/>
    <col min="27" max="27" width="14.44140625" style="44" customWidth="1"/>
    <col min="28" max="16384" width="14.44140625" style="44"/>
  </cols>
  <sheetData>
    <row r="1" spans="1:10" ht="11.25" customHeight="1" x14ac:dyDescent="0.3">
      <c r="A1" s="488" t="s">
        <v>2121</v>
      </c>
      <c r="B1" s="561"/>
      <c r="C1" s="561"/>
      <c r="D1" s="561"/>
      <c r="E1" s="561"/>
      <c r="F1" s="561"/>
      <c r="G1" s="70" t="s">
        <v>99</v>
      </c>
      <c r="H1" s="71">
        <v>2025</v>
      </c>
      <c r="I1" s="34"/>
      <c r="J1" s="34"/>
    </row>
    <row r="2" spans="1:10" ht="11.25" customHeight="1" x14ac:dyDescent="0.3">
      <c r="A2" s="488" t="s">
        <v>597</v>
      </c>
      <c r="B2" s="561"/>
      <c r="C2" s="561"/>
      <c r="D2" s="561"/>
      <c r="E2" s="561"/>
      <c r="F2" s="561"/>
      <c r="G2" s="70" t="s">
        <v>101</v>
      </c>
      <c r="H2" s="71" t="s">
        <v>648</v>
      </c>
      <c r="I2" s="34"/>
      <c r="J2" s="34"/>
    </row>
    <row r="3" spans="1:10" ht="11.25" customHeight="1" x14ac:dyDescent="0.3">
      <c r="A3" s="488" t="s">
        <v>2093</v>
      </c>
      <c r="B3" s="561"/>
      <c r="C3" s="561"/>
      <c r="D3" s="561"/>
      <c r="E3" s="561"/>
      <c r="F3" s="561"/>
      <c r="G3" s="70" t="s">
        <v>102</v>
      </c>
      <c r="H3" s="71" t="s">
        <v>651</v>
      </c>
      <c r="I3" s="34"/>
      <c r="J3" s="34"/>
    </row>
    <row r="4" spans="1:10" ht="11.25" customHeight="1" x14ac:dyDescent="0.3">
      <c r="A4" s="488" t="s">
        <v>103</v>
      </c>
      <c r="B4" s="561"/>
      <c r="C4" s="561"/>
      <c r="D4" s="561"/>
      <c r="E4" s="561"/>
      <c r="F4" s="561"/>
      <c r="G4" s="70"/>
      <c r="H4" s="71"/>
      <c r="I4" s="34"/>
      <c r="J4" s="34"/>
    </row>
    <row r="5" spans="1:10" ht="9.75" customHeight="1" x14ac:dyDescent="0.2">
      <c r="A5" s="31" t="s">
        <v>104</v>
      </c>
      <c r="B5" s="32"/>
      <c r="C5" s="32"/>
      <c r="D5" s="32"/>
      <c r="E5" s="32"/>
      <c r="F5" s="32"/>
      <c r="G5" s="32"/>
      <c r="H5" s="32"/>
      <c r="I5" s="34"/>
      <c r="J5" s="34"/>
    </row>
    <row r="6" spans="1:10" ht="9.75" customHeight="1" x14ac:dyDescent="0.2">
      <c r="A6" s="34"/>
      <c r="B6" s="34"/>
      <c r="C6" s="34"/>
      <c r="D6" s="34"/>
      <c r="E6" s="34"/>
      <c r="F6" s="34"/>
      <c r="G6" s="34"/>
      <c r="H6" s="34"/>
      <c r="I6" s="34"/>
      <c r="J6" s="34"/>
    </row>
    <row r="7" spans="1:10" ht="9.75" customHeight="1" x14ac:dyDescent="0.2">
      <c r="A7" s="34"/>
      <c r="B7" s="34"/>
      <c r="C7" s="34"/>
      <c r="D7" s="34"/>
      <c r="E7" s="34"/>
      <c r="F7" s="34"/>
      <c r="G7" s="34"/>
      <c r="H7" s="34"/>
      <c r="I7" s="34"/>
      <c r="J7" s="34"/>
    </row>
    <row r="8" spans="1:10" ht="24.75" customHeight="1" x14ac:dyDescent="0.2">
      <c r="A8" s="122" t="s">
        <v>106</v>
      </c>
      <c r="B8" s="122" t="s">
        <v>544</v>
      </c>
      <c r="C8" s="123" t="s">
        <v>598</v>
      </c>
      <c r="D8" s="123" t="s">
        <v>599</v>
      </c>
      <c r="E8" s="123" t="s">
        <v>600</v>
      </c>
      <c r="F8" s="123" t="s">
        <v>601</v>
      </c>
      <c r="G8" s="123" t="s">
        <v>602</v>
      </c>
      <c r="H8" s="123" t="s">
        <v>603</v>
      </c>
      <c r="I8" s="123" t="s">
        <v>604</v>
      </c>
      <c r="J8" s="123" t="s">
        <v>605</v>
      </c>
    </row>
    <row r="9" spans="1:10" ht="9.75" customHeight="1" x14ac:dyDescent="0.2">
      <c r="A9" s="72">
        <v>7000</v>
      </c>
      <c r="B9" s="73" t="s">
        <v>606</v>
      </c>
      <c r="C9" s="75"/>
      <c r="D9" s="75"/>
      <c r="E9" s="75"/>
      <c r="F9" s="75"/>
      <c r="G9" s="75"/>
      <c r="H9" s="75"/>
      <c r="I9" s="75"/>
      <c r="J9" s="75"/>
    </row>
    <row r="10" spans="1:10" ht="9.75" customHeight="1" x14ac:dyDescent="0.2">
      <c r="A10" s="34">
        <v>7110</v>
      </c>
      <c r="B10" s="77" t="s">
        <v>602</v>
      </c>
      <c r="C10" s="58">
        <v>0</v>
      </c>
      <c r="D10" s="58">
        <v>0</v>
      </c>
      <c r="E10" s="58">
        <v>0</v>
      </c>
      <c r="F10" s="58">
        <v>0</v>
      </c>
      <c r="G10" s="34"/>
      <c r="H10" s="34"/>
      <c r="I10" s="34"/>
      <c r="J10" s="34"/>
    </row>
    <row r="11" spans="1:10" ht="9.75" customHeight="1" x14ac:dyDescent="0.2">
      <c r="A11" s="34">
        <v>7120</v>
      </c>
      <c r="B11" s="77" t="s">
        <v>607</v>
      </c>
      <c r="C11" s="58">
        <v>0</v>
      </c>
      <c r="D11" s="58">
        <v>0</v>
      </c>
      <c r="E11" s="58">
        <v>0</v>
      </c>
      <c r="F11" s="58">
        <v>0</v>
      </c>
      <c r="G11" s="34"/>
      <c r="H11" s="34"/>
      <c r="I11" s="34"/>
      <c r="J11" s="34"/>
    </row>
    <row r="12" spans="1:10" ht="9.75" customHeight="1" x14ac:dyDescent="0.2">
      <c r="A12" s="34">
        <v>7130</v>
      </c>
      <c r="B12" s="77" t="s">
        <v>608</v>
      </c>
      <c r="C12" s="58">
        <v>0</v>
      </c>
      <c r="D12" s="58">
        <v>0</v>
      </c>
      <c r="E12" s="58">
        <v>0</v>
      </c>
      <c r="F12" s="58">
        <v>0</v>
      </c>
      <c r="G12" s="34"/>
      <c r="H12" s="34"/>
      <c r="I12" s="34"/>
      <c r="J12" s="34"/>
    </row>
    <row r="13" spans="1:10" ht="9.75" customHeight="1" x14ac:dyDescent="0.2">
      <c r="A13" s="34">
        <v>7140</v>
      </c>
      <c r="B13" s="77" t="s">
        <v>609</v>
      </c>
      <c r="C13" s="58">
        <v>0</v>
      </c>
      <c r="D13" s="58">
        <v>0</v>
      </c>
      <c r="E13" s="58">
        <v>0</v>
      </c>
      <c r="F13" s="58">
        <v>0</v>
      </c>
      <c r="G13" s="34"/>
      <c r="H13" s="34"/>
      <c r="I13" s="34"/>
      <c r="J13" s="34"/>
    </row>
    <row r="14" spans="1:10" ht="9.75" customHeight="1" x14ac:dyDescent="0.2">
      <c r="A14" s="34">
        <v>7150</v>
      </c>
      <c r="B14" s="77" t="s">
        <v>610</v>
      </c>
      <c r="C14" s="58">
        <v>0</v>
      </c>
      <c r="D14" s="58">
        <v>0</v>
      </c>
      <c r="E14" s="58">
        <v>0</v>
      </c>
      <c r="F14" s="58">
        <v>0</v>
      </c>
      <c r="G14" s="34"/>
      <c r="H14" s="34"/>
      <c r="I14" s="34"/>
      <c r="J14" s="34"/>
    </row>
    <row r="15" spans="1:10" ht="9.75" customHeight="1" x14ac:dyDescent="0.2">
      <c r="A15" s="34">
        <v>7160</v>
      </c>
      <c r="B15" s="77" t="s">
        <v>611</v>
      </c>
      <c r="C15" s="58">
        <v>0</v>
      </c>
      <c r="D15" s="58">
        <v>0</v>
      </c>
      <c r="E15" s="58">
        <v>0</v>
      </c>
      <c r="F15" s="58">
        <v>0</v>
      </c>
      <c r="G15" s="34"/>
      <c r="H15" s="34"/>
      <c r="I15" s="34"/>
      <c r="J15" s="34"/>
    </row>
    <row r="16" spans="1:10" ht="9.75" customHeight="1" x14ac:dyDescent="0.2">
      <c r="A16" s="34">
        <v>7210</v>
      </c>
      <c r="B16" s="77" t="s">
        <v>612</v>
      </c>
      <c r="C16" s="58">
        <v>0</v>
      </c>
      <c r="D16" s="58">
        <v>0</v>
      </c>
      <c r="E16" s="58">
        <v>0</v>
      </c>
      <c r="F16" s="58">
        <v>0</v>
      </c>
      <c r="G16" s="34"/>
      <c r="H16" s="34"/>
      <c r="I16" s="34"/>
      <c r="J16" s="34"/>
    </row>
    <row r="17" spans="1:10" ht="9.75" customHeight="1" x14ac:dyDescent="0.2">
      <c r="A17" s="34">
        <v>7220</v>
      </c>
      <c r="B17" s="77" t="s">
        <v>613</v>
      </c>
      <c r="C17" s="58">
        <v>0</v>
      </c>
      <c r="D17" s="58">
        <v>0</v>
      </c>
      <c r="E17" s="58">
        <v>0</v>
      </c>
      <c r="F17" s="58">
        <v>0</v>
      </c>
      <c r="G17" s="34"/>
      <c r="H17" s="34"/>
      <c r="I17" s="34"/>
      <c r="J17" s="34"/>
    </row>
    <row r="18" spans="1:10" ht="9.75" customHeight="1" x14ac:dyDescent="0.2">
      <c r="A18" s="34">
        <v>7230</v>
      </c>
      <c r="B18" s="77" t="s">
        <v>614</v>
      </c>
      <c r="C18" s="58">
        <v>0</v>
      </c>
      <c r="D18" s="58">
        <v>0</v>
      </c>
      <c r="E18" s="58">
        <v>0</v>
      </c>
      <c r="F18" s="58">
        <v>0</v>
      </c>
      <c r="G18" s="34"/>
      <c r="H18" s="34"/>
      <c r="I18" s="34"/>
      <c r="J18" s="34"/>
    </row>
    <row r="19" spans="1:10" ht="9.75" customHeight="1" x14ac:dyDescent="0.2">
      <c r="A19" s="34">
        <v>7240</v>
      </c>
      <c r="B19" s="77" t="s">
        <v>615</v>
      </c>
      <c r="C19" s="58">
        <v>0</v>
      </c>
      <c r="D19" s="58">
        <v>0</v>
      </c>
      <c r="E19" s="58">
        <v>0</v>
      </c>
      <c r="F19" s="58">
        <v>0</v>
      </c>
      <c r="G19" s="34"/>
      <c r="H19" s="34"/>
      <c r="I19" s="34"/>
      <c r="J19" s="34"/>
    </row>
    <row r="20" spans="1:10" ht="9.75" customHeight="1" x14ac:dyDescent="0.2">
      <c r="A20" s="34">
        <v>7250</v>
      </c>
      <c r="B20" s="77" t="s">
        <v>616</v>
      </c>
      <c r="C20" s="58">
        <v>0</v>
      </c>
      <c r="D20" s="58">
        <v>0</v>
      </c>
      <c r="E20" s="58">
        <v>0</v>
      </c>
      <c r="F20" s="58">
        <v>0</v>
      </c>
      <c r="G20" s="34"/>
      <c r="H20" s="34"/>
      <c r="I20" s="34"/>
      <c r="J20" s="34"/>
    </row>
    <row r="21" spans="1:10" ht="9.75" customHeight="1" x14ac:dyDescent="0.2">
      <c r="A21" s="34">
        <v>7260</v>
      </c>
      <c r="B21" s="77" t="s">
        <v>617</v>
      </c>
      <c r="C21" s="58">
        <v>0</v>
      </c>
      <c r="D21" s="58">
        <v>0</v>
      </c>
      <c r="E21" s="58">
        <v>0</v>
      </c>
      <c r="F21" s="58">
        <v>0</v>
      </c>
      <c r="G21" s="34"/>
      <c r="H21" s="34"/>
      <c r="I21" s="34"/>
      <c r="J21" s="34"/>
    </row>
    <row r="22" spans="1:10" ht="9.75" customHeight="1" x14ac:dyDescent="0.2">
      <c r="A22" s="34">
        <v>7310</v>
      </c>
      <c r="B22" s="77" t="s">
        <v>618</v>
      </c>
      <c r="C22" s="58">
        <v>0</v>
      </c>
      <c r="D22" s="58">
        <v>0</v>
      </c>
      <c r="E22" s="58">
        <v>0</v>
      </c>
      <c r="F22" s="58">
        <v>0</v>
      </c>
      <c r="G22" s="34"/>
      <c r="H22" s="34"/>
      <c r="I22" s="34"/>
      <c r="J22" s="34"/>
    </row>
    <row r="23" spans="1:10" ht="9.75" customHeight="1" x14ac:dyDescent="0.2">
      <c r="A23" s="34">
        <v>7320</v>
      </c>
      <c r="B23" s="77" t="s">
        <v>619</v>
      </c>
      <c r="C23" s="58">
        <v>0</v>
      </c>
      <c r="D23" s="58">
        <v>0</v>
      </c>
      <c r="E23" s="58">
        <v>0</v>
      </c>
      <c r="F23" s="58">
        <v>0</v>
      </c>
      <c r="G23" s="34"/>
      <c r="H23" s="34"/>
      <c r="I23" s="34"/>
      <c r="J23" s="34"/>
    </row>
    <row r="24" spans="1:10" ht="9.75" customHeight="1" x14ac:dyDescent="0.2">
      <c r="A24" s="34">
        <v>7330</v>
      </c>
      <c r="B24" s="77" t="s">
        <v>620</v>
      </c>
      <c r="C24" s="58">
        <v>0</v>
      </c>
      <c r="D24" s="58">
        <v>0</v>
      </c>
      <c r="E24" s="58">
        <v>0</v>
      </c>
      <c r="F24" s="58">
        <v>0</v>
      </c>
      <c r="G24" s="34"/>
      <c r="H24" s="34"/>
      <c r="I24" s="34"/>
      <c r="J24" s="34"/>
    </row>
    <row r="25" spans="1:10" ht="9.75" customHeight="1" x14ac:dyDescent="0.2">
      <c r="A25" s="34">
        <v>7340</v>
      </c>
      <c r="B25" s="77" t="s">
        <v>621</v>
      </c>
      <c r="C25" s="58">
        <v>0</v>
      </c>
      <c r="D25" s="58">
        <v>0</v>
      </c>
      <c r="E25" s="58">
        <v>0</v>
      </c>
      <c r="F25" s="58">
        <v>0</v>
      </c>
      <c r="G25" s="34"/>
      <c r="H25" s="34"/>
      <c r="I25" s="34"/>
      <c r="J25" s="34"/>
    </row>
    <row r="26" spans="1:10" ht="9.75" customHeight="1" x14ac:dyDescent="0.2">
      <c r="A26" s="34">
        <v>7350</v>
      </c>
      <c r="B26" s="77" t="s">
        <v>622</v>
      </c>
      <c r="C26" s="58">
        <v>0</v>
      </c>
      <c r="D26" s="58">
        <v>0</v>
      </c>
      <c r="E26" s="58">
        <v>0</v>
      </c>
      <c r="F26" s="58">
        <v>0</v>
      </c>
      <c r="G26" s="34"/>
      <c r="H26" s="34"/>
      <c r="I26" s="34"/>
      <c r="J26" s="34"/>
    </row>
    <row r="27" spans="1:10" ht="9.75" customHeight="1" x14ac:dyDescent="0.2">
      <c r="A27" s="34">
        <v>7360</v>
      </c>
      <c r="B27" s="77" t="s">
        <v>623</v>
      </c>
      <c r="C27" s="58">
        <v>0</v>
      </c>
      <c r="D27" s="58">
        <v>0</v>
      </c>
      <c r="E27" s="58">
        <v>0</v>
      </c>
      <c r="F27" s="58">
        <v>0</v>
      </c>
      <c r="G27" s="34"/>
      <c r="H27" s="34"/>
      <c r="I27" s="34"/>
      <c r="J27" s="34"/>
    </row>
    <row r="28" spans="1:10" ht="9.75" customHeight="1" x14ac:dyDescent="0.2">
      <c r="A28" s="34">
        <v>7410</v>
      </c>
      <c r="B28" s="77" t="s">
        <v>624</v>
      </c>
      <c r="C28" s="58">
        <v>0</v>
      </c>
      <c r="D28" s="58">
        <v>0</v>
      </c>
      <c r="E28" s="58">
        <v>0</v>
      </c>
      <c r="F28" s="58">
        <v>0</v>
      </c>
      <c r="G28" s="34"/>
      <c r="H28" s="34"/>
      <c r="I28" s="34"/>
      <c r="J28" s="34"/>
    </row>
    <row r="29" spans="1:10" ht="9.75" customHeight="1" x14ac:dyDescent="0.2">
      <c r="A29" s="34">
        <v>7420</v>
      </c>
      <c r="B29" s="77" t="s">
        <v>625</v>
      </c>
      <c r="C29" s="58">
        <v>0</v>
      </c>
      <c r="D29" s="58">
        <v>0</v>
      </c>
      <c r="E29" s="58">
        <v>0</v>
      </c>
      <c r="F29" s="58">
        <v>0</v>
      </c>
      <c r="G29" s="34"/>
      <c r="H29" s="34"/>
      <c r="I29" s="34"/>
      <c r="J29" s="34"/>
    </row>
    <row r="30" spans="1:10" ht="9.75" customHeight="1" x14ac:dyDescent="0.2">
      <c r="A30" s="34">
        <v>7510</v>
      </c>
      <c r="B30" s="77" t="s">
        <v>626</v>
      </c>
      <c r="C30" s="58">
        <v>0</v>
      </c>
      <c r="D30" s="58">
        <v>0</v>
      </c>
      <c r="E30" s="58">
        <v>0</v>
      </c>
      <c r="F30" s="58">
        <v>0</v>
      </c>
      <c r="G30" s="34"/>
      <c r="H30" s="34"/>
      <c r="I30" s="34"/>
      <c r="J30" s="34"/>
    </row>
    <row r="31" spans="1:10" ht="9.75" customHeight="1" x14ac:dyDescent="0.2">
      <c r="A31" s="34">
        <v>7520</v>
      </c>
      <c r="B31" s="77" t="s">
        <v>627</v>
      </c>
      <c r="C31" s="58">
        <v>0</v>
      </c>
      <c r="D31" s="58">
        <v>0</v>
      </c>
      <c r="E31" s="58">
        <v>0</v>
      </c>
      <c r="F31" s="58">
        <v>0</v>
      </c>
      <c r="G31" s="34"/>
      <c r="H31" s="34"/>
      <c r="I31" s="34"/>
      <c r="J31" s="34"/>
    </row>
    <row r="32" spans="1:10" ht="9.75" customHeight="1" x14ac:dyDescent="0.2">
      <c r="A32" s="34">
        <v>7610</v>
      </c>
      <c r="B32" s="77" t="s">
        <v>628</v>
      </c>
      <c r="C32" s="58">
        <v>0</v>
      </c>
      <c r="D32" s="58">
        <v>0</v>
      </c>
      <c r="E32" s="58">
        <v>0</v>
      </c>
      <c r="F32" s="58">
        <v>0</v>
      </c>
      <c r="G32" s="34"/>
      <c r="H32" s="34"/>
      <c r="I32" s="34"/>
      <c r="J32" s="34"/>
    </row>
    <row r="33" spans="1:10" ht="9.75" customHeight="1" x14ac:dyDescent="0.2">
      <c r="A33" s="34">
        <v>7620</v>
      </c>
      <c r="B33" s="77" t="s">
        <v>629</v>
      </c>
      <c r="C33" s="58">
        <v>0</v>
      </c>
      <c r="D33" s="58">
        <v>0</v>
      </c>
      <c r="E33" s="58">
        <v>0</v>
      </c>
      <c r="F33" s="58">
        <v>0</v>
      </c>
      <c r="G33" s="34"/>
      <c r="H33" s="34"/>
      <c r="I33" s="34"/>
      <c r="J33" s="34"/>
    </row>
    <row r="34" spans="1:10" ht="9.75" customHeight="1" x14ac:dyDescent="0.2">
      <c r="A34" s="34">
        <v>7630</v>
      </c>
      <c r="B34" s="77" t="s">
        <v>630</v>
      </c>
      <c r="C34" s="58">
        <v>0</v>
      </c>
      <c r="D34" s="58">
        <v>0</v>
      </c>
      <c r="E34" s="58">
        <v>0</v>
      </c>
      <c r="F34" s="58">
        <v>0</v>
      </c>
      <c r="G34" s="34"/>
      <c r="H34" s="34"/>
      <c r="I34" s="34"/>
      <c r="J34" s="34"/>
    </row>
    <row r="35" spans="1:10" ht="9.75" customHeight="1" x14ac:dyDescent="0.2">
      <c r="A35" s="34">
        <v>7640</v>
      </c>
      <c r="B35" s="77" t="s">
        <v>631</v>
      </c>
      <c r="C35" s="58">
        <v>0</v>
      </c>
      <c r="D35" s="58">
        <v>0</v>
      </c>
      <c r="E35" s="58">
        <v>0</v>
      </c>
      <c r="F35" s="58">
        <v>0</v>
      </c>
      <c r="G35" s="34"/>
      <c r="H35" s="34"/>
      <c r="I35" s="34"/>
      <c r="J35" s="34"/>
    </row>
    <row r="36" spans="1:10" ht="9.75" customHeight="1" x14ac:dyDescent="0.2">
      <c r="A36" s="34"/>
      <c r="B36" s="34"/>
      <c r="C36" s="58"/>
      <c r="D36" s="58"/>
      <c r="E36" s="58"/>
      <c r="F36" s="58"/>
      <c r="G36" s="34"/>
      <c r="H36" s="34"/>
      <c r="I36" s="34"/>
      <c r="J36" s="34"/>
    </row>
    <row r="37" spans="1:10" ht="9.75" customHeight="1" x14ac:dyDescent="0.2">
      <c r="A37" s="72">
        <v>8000</v>
      </c>
      <c r="B37" s="73" t="s">
        <v>632</v>
      </c>
      <c r="C37" s="75"/>
      <c r="D37" s="75"/>
      <c r="E37" s="75"/>
      <c r="F37" s="75"/>
      <c r="G37" s="75"/>
      <c r="H37" s="75"/>
      <c r="I37" s="75"/>
      <c r="J37" s="75"/>
    </row>
    <row r="38" spans="1:10" ht="9.75" customHeight="1" thickBot="1" x14ac:dyDescent="0.25">
      <c r="A38" s="34"/>
      <c r="B38" s="34"/>
      <c r="C38" s="34"/>
      <c r="D38" s="34"/>
      <c r="E38" s="34"/>
      <c r="F38" s="34"/>
      <c r="G38" s="34"/>
      <c r="H38" s="34"/>
      <c r="I38" s="34"/>
      <c r="J38" s="34"/>
    </row>
    <row r="39" spans="1:10" ht="9.75" customHeight="1" x14ac:dyDescent="0.3">
      <c r="A39" s="34"/>
      <c r="B39" s="577" t="s">
        <v>633</v>
      </c>
      <c r="C39" s="578"/>
      <c r="D39" s="34"/>
      <c r="E39" s="34"/>
      <c r="F39" s="34"/>
      <c r="G39" s="34"/>
      <c r="H39" s="34"/>
      <c r="I39" s="34"/>
      <c r="J39" s="34"/>
    </row>
    <row r="40" spans="1:10" ht="9.75" customHeight="1" x14ac:dyDescent="0.2">
      <c r="A40" s="34"/>
      <c r="B40" s="124" t="s">
        <v>544</v>
      </c>
      <c r="C40" s="125">
        <v>2025</v>
      </c>
      <c r="D40" s="34"/>
      <c r="E40" s="34"/>
      <c r="F40" s="34"/>
      <c r="G40" s="34"/>
      <c r="H40" s="34"/>
      <c r="I40" s="34"/>
      <c r="J40" s="34"/>
    </row>
    <row r="41" spans="1:10" ht="9.75" customHeight="1" x14ac:dyDescent="0.2">
      <c r="A41" s="34">
        <v>8110</v>
      </c>
      <c r="B41" s="126" t="s">
        <v>634</v>
      </c>
      <c r="C41" s="455">
        <v>231450294.16999999</v>
      </c>
      <c r="D41" s="34"/>
      <c r="E41" s="34"/>
      <c r="F41" s="34"/>
      <c r="G41" s="34"/>
      <c r="H41" s="34"/>
      <c r="I41" s="34"/>
      <c r="J41" s="34"/>
    </row>
    <row r="42" spans="1:10" ht="9.75" customHeight="1" x14ac:dyDescent="0.2">
      <c r="A42" s="34">
        <v>8120</v>
      </c>
      <c r="B42" s="126" t="s">
        <v>635</v>
      </c>
      <c r="C42" s="455">
        <v>262344960.40000001</v>
      </c>
      <c r="D42" s="34"/>
      <c r="E42" s="34"/>
      <c r="F42" s="34"/>
      <c r="G42" s="34"/>
      <c r="H42" s="34"/>
      <c r="I42" s="34"/>
      <c r="J42" s="34"/>
    </row>
    <row r="43" spans="1:10" ht="9.75" customHeight="1" x14ac:dyDescent="0.2">
      <c r="A43" s="34">
        <v>8130</v>
      </c>
      <c r="B43" s="126" t="s">
        <v>636</v>
      </c>
      <c r="C43" s="455">
        <v>30894666.23</v>
      </c>
      <c r="D43" s="34"/>
      <c r="E43" s="34"/>
      <c r="F43" s="34"/>
      <c r="G43" s="34"/>
      <c r="H43" s="34"/>
      <c r="I43" s="34"/>
      <c r="J43" s="34"/>
    </row>
    <row r="44" spans="1:10" ht="9.75" customHeight="1" x14ac:dyDescent="0.2">
      <c r="A44" s="34">
        <v>8140</v>
      </c>
      <c r="B44" s="126" t="s">
        <v>637</v>
      </c>
      <c r="C44" s="455">
        <v>239530399.31</v>
      </c>
      <c r="D44" s="34"/>
      <c r="E44" s="34"/>
      <c r="F44" s="34"/>
      <c r="G44" s="34"/>
      <c r="H44" s="34"/>
      <c r="I44" s="34"/>
      <c r="J44" s="34"/>
    </row>
    <row r="45" spans="1:10" ht="9.75" customHeight="1" thickBot="1" x14ac:dyDescent="0.25">
      <c r="A45" s="34">
        <v>8150</v>
      </c>
      <c r="B45" s="128" t="s">
        <v>638</v>
      </c>
      <c r="C45" s="455">
        <v>239530369.5</v>
      </c>
      <c r="D45" s="34"/>
      <c r="E45" s="34"/>
      <c r="F45" s="34"/>
      <c r="G45" s="34"/>
      <c r="H45" s="34"/>
      <c r="I45" s="34"/>
      <c r="J45" s="34"/>
    </row>
    <row r="46" spans="1:10" ht="9.75" customHeight="1" x14ac:dyDescent="0.2">
      <c r="A46" s="34"/>
      <c r="B46" s="34"/>
      <c r="C46" s="34"/>
      <c r="D46" s="34"/>
      <c r="E46" s="34"/>
      <c r="F46" s="34"/>
      <c r="G46" s="34"/>
      <c r="H46" s="34"/>
      <c r="I46" s="34"/>
      <c r="J46" s="34"/>
    </row>
    <row r="47" spans="1:10" ht="9.75" customHeight="1" thickBot="1" x14ac:dyDescent="0.25">
      <c r="A47" s="34"/>
      <c r="B47" s="34"/>
      <c r="C47" s="34"/>
      <c r="D47" s="34"/>
      <c r="E47" s="34"/>
      <c r="F47" s="34"/>
      <c r="G47" s="34"/>
      <c r="H47" s="34"/>
      <c r="I47" s="34"/>
      <c r="J47" s="34"/>
    </row>
    <row r="48" spans="1:10" ht="9.75" customHeight="1" x14ac:dyDescent="0.3">
      <c r="A48" s="34"/>
      <c r="B48" s="577" t="s">
        <v>639</v>
      </c>
      <c r="C48" s="578"/>
      <c r="D48" s="34"/>
      <c r="E48" s="34"/>
      <c r="F48" s="34"/>
      <c r="G48" s="34"/>
      <c r="H48" s="34"/>
      <c r="I48" s="34"/>
      <c r="J48" s="34"/>
    </row>
    <row r="49" spans="1:3" ht="9.75" customHeight="1" x14ac:dyDescent="0.2">
      <c r="A49" s="34"/>
      <c r="B49" s="124" t="s">
        <v>544</v>
      </c>
      <c r="C49" s="125">
        <v>2025</v>
      </c>
    </row>
    <row r="50" spans="1:3" ht="9.75" customHeight="1" x14ac:dyDescent="0.2">
      <c r="A50" s="34">
        <v>8210</v>
      </c>
      <c r="B50" s="126" t="s">
        <v>640</v>
      </c>
      <c r="C50" s="456">
        <v>231450294.169</v>
      </c>
    </row>
    <row r="51" spans="1:3" ht="9.75" customHeight="1" x14ac:dyDescent="0.2">
      <c r="A51" s="34">
        <v>8220</v>
      </c>
      <c r="B51" s="126" t="s">
        <v>641</v>
      </c>
      <c r="C51" s="456">
        <v>262344960.39899999</v>
      </c>
    </row>
    <row r="52" spans="1:3" ht="9.75" customHeight="1" x14ac:dyDescent="0.2">
      <c r="A52" s="34">
        <v>8230</v>
      </c>
      <c r="B52" s="126" t="s">
        <v>642</v>
      </c>
      <c r="C52" s="456">
        <v>30894666.23</v>
      </c>
    </row>
    <row r="53" spans="1:3" ht="9.75" customHeight="1" x14ac:dyDescent="0.2">
      <c r="A53" s="34">
        <v>8240</v>
      </c>
      <c r="B53" s="126" t="s">
        <v>643</v>
      </c>
      <c r="C53" s="456">
        <v>235884416.1708</v>
      </c>
    </row>
    <row r="54" spans="1:3" ht="9.75" customHeight="1" x14ac:dyDescent="0.2">
      <c r="A54" s="34">
        <v>8250</v>
      </c>
      <c r="B54" s="126" t="s">
        <v>644</v>
      </c>
      <c r="C54" s="456">
        <v>232506836.88999999</v>
      </c>
    </row>
    <row r="55" spans="1:3" ht="9.75" customHeight="1" x14ac:dyDescent="0.2">
      <c r="A55" s="34">
        <v>8260</v>
      </c>
      <c r="B55" s="126" t="s">
        <v>645</v>
      </c>
      <c r="C55" s="456">
        <v>225835844.15000001</v>
      </c>
    </row>
    <row r="56" spans="1:3" ht="9.75" customHeight="1" thickBot="1" x14ac:dyDescent="0.25">
      <c r="A56" s="34">
        <v>8270</v>
      </c>
      <c r="B56" s="128" t="s">
        <v>646</v>
      </c>
      <c r="C56" s="456">
        <v>225835738.97999999</v>
      </c>
    </row>
    <row r="57" spans="1:3" ht="9.75" customHeight="1" x14ac:dyDescent="0.2">
      <c r="A57" s="34"/>
      <c r="B57" s="34"/>
      <c r="C57" s="34"/>
    </row>
    <row r="58" spans="1:3" ht="9.75" customHeight="1" x14ac:dyDescent="0.2">
      <c r="A58" s="34"/>
      <c r="B58" s="34"/>
      <c r="C58" s="34"/>
    </row>
    <row r="59" spans="1:3" ht="9.75" customHeight="1" x14ac:dyDescent="0.2">
      <c r="A59" s="34"/>
      <c r="B59" s="34" t="s">
        <v>310</v>
      </c>
      <c r="C59" s="34"/>
    </row>
  </sheetData>
  <mergeCells count="6">
    <mergeCell ref="B48:C48"/>
    <mergeCell ref="A1:F1"/>
    <mergeCell ref="A2:F2"/>
    <mergeCell ref="A3:F3"/>
    <mergeCell ref="A4:F4"/>
    <mergeCell ref="B39:C39"/>
  </mergeCells>
  <conditionalFormatting sqref="C51:C56">
    <cfRule type="iconSet" priority="1">
      <iconSet iconSet="3Arrows">
        <cfvo type="percent" val="0"/>
        <cfvo type="percent" val="33"/>
        <cfvo type="percent" val="67"/>
      </iconSet>
    </cfRule>
  </conditionalFormatting>
  <pageMargins left="0.30978260869565216" right="0.16544117647058823" top="0.75" bottom="0.75" header="0" footer="0"/>
  <pageSetup scale="65" orientation="landscape" r:id="rId1"/>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dimension ref="A1:F214"/>
  <sheetViews>
    <sheetView view="pageBreakPreview" topLeftCell="A183" zoomScaleNormal="100" zoomScaleSheetLayoutView="100" workbookViewId="0">
      <selection activeCell="D219" sqref="D219"/>
    </sheetView>
  </sheetViews>
  <sheetFormatPr baseColWidth="10" defaultColWidth="14.44140625" defaultRowHeight="15" customHeight="1" x14ac:dyDescent="0.3"/>
  <cols>
    <col min="1" max="1" width="10" style="457" customWidth="1"/>
    <col min="2" max="2" width="72.88671875" style="457" customWidth="1"/>
    <col min="3" max="3" width="15.88671875" style="457" customWidth="1"/>
    <col min="4" max="4" width="11.109375" style="457" customWidth="1"/>
    <col min="5" max="5" width="14" style="457" customWidth="1"/>
    <col min="6" max="26" width="9.109375" style="457" customWidth="1"/>
    <col min="27" max="16384" width="14.44140625" style="457"/>
  </cols>
  <sheetData>
    <row r="1" spans="1:5" ht="11.25" customHeight="1" x14ac:dyDescent="0.3">
      <c r="A1" s="488" t="s">
        <v>2122</v>
      </c>
      <c r="B1" s="579"/>
      <c r="C1" s="579"/>
      <c r="D1" s="130" t="s">
        <v>99</v>
      </c>
      <c r="E1" s="71">
        <v>2025</v>
      </c>
    </row>
    <row r="2" spans="1:5" ht="11.25" customHeight="1" x14ac:dyDescent="0.3">
      <c r="A2" s="488" t="s">
        <v>100</v>
      </c>
      <c r="B2" s="579"/>
      <c r="C2" s="579"/>
      <c r="D2" s="130" t="s">
        <v>101</v>
      </c>
      <c r="E2" s="71" t="s">
        <v>648</v>
      </c>
    </row>
    <row r="3" spans="1:5" ht="11.25" customHeight="1" x14ac:dyDescent="0.3">
      <c r="A3" s="488" t="s">
        <v>2107</v>
      </c>
      <c r="B3" s="579"/>
      <c r="C3" s="579"/>
      <c r="D3" s="130" t="s">
        <v>102</v>
      </c>
      <c r="E3" s="71" t="s">
        <v>651</v>
      </c>
    </row>
    <row r="4" spans="1:5" ht="11.25" customHeight="1" x14ac:dyDescent="0.3">
      <c r="A4" s="488" t="s">
        <v>103</v>
      </c>
      <c r="B4" s="579"/>
      <c r="C4" s="579"/>
      <c r="D4" s="131"/>
      <c r="E4" s="131"/>
    </row>
    <row r="5" spans="1:5" ht="9.75" customHeight="1" x14ac:dyDescent="0.3">
      <c r="A5" s="31" t="s">
        <v>104</v>
      </c>
      <c r="B5" s="458"/>
      <c r="C5" s="458"/>
      <c r="D5" s="459"/>
      <c r="E5" s="458"/>
    </row>
    <row r="6" spans="1:5" ht="9.75" customHeight="1" x14ac:dyDescent="0.3">
      <c r="A6" s="282"/>
      <c r="B6" s="282"/>
      <c r="C6" s="282"/>
      <c r="D6" s="460"/>
      <c r="E6" s="282"/>
    </row>
    <row r="7" spans="1:5" ht="9.75" customHeight="1" x14ac:dyDescent="0.3">
      <c r="A7" s="458" t="s">
        <v>105</v>
      </c>
      <c r="B7" s="458"/>
      <c r="C7" s="458"/>
      <c r="D7" s="459"/>
      <c r="E7" s="458"/>
    </row>
    <row r="8" spans="1:5" ht="9.75" customHeight="1" x14ac:dyDescent="0.3">
      <c r="A8" s="461" t="s">
        <v>106</v>
      </c>
      <c r="B8" s="461" t="s">
        <v>107</v>
      </c>
      <c r="C8" s="122" t="s">
        <v>108</v>
      </c>
      <c r="D8" s="462" t="s">
        <v>109</v>
      </c>
      <c r="E8" s="122" t="s">
        <v>110</v>
      </c>
    </row>
    <row r="9" spans="1:5" ht="63.6" customHeight="1" x14ac:dyDescent="0.3">
      <c r="A9" s="39">
        <v>4000</v>
      </c>
      <c r="B9" s="463" t="s">
        <v>111</v>
      </c>
      <c r="C9" s="464">
        <v>13012716.439999999</v>
      </c>
      <c r="D9" s="465">
        <v>1</v>
      </c>
      <c r="E9" s="255" t="s">
        <v>2094</v>
      </c>
    </row>
    <row r="10" spans="1:5" ht="42.6" customHeight="1" x14ac:dyDescent="0.3">
      <c r="A10" s="39">
        <v>4100</v>
      </c>
      <c r="B10" s="463" t="s">
        <v>74</v>
      </c>
      <c r="C10" s="464">
        <v>11129596.869999999</v>
      </c>
      <c r="D10" s="465">
        <v>0.85528620571401615</v>
      </c>
      <c r="E10" s="255" t="s">
        <v>1593</v>
      </c>
    </row>
    <row r="11" spans="1:5" ht="11.25" customHeight="1" x14ac:dyDescent="0.3">
      <c r="A11" s="39">
        <v>4110</v>
      </c>
      <c r="B11" s="463" t="s">
        <v>112</v>
      </c>
      <c r="C11" s="464">
        <v>0</v>
      </c>
      <c r="D11" s="465">
        <v>0</v>
      </c>
      <c r="E11" s="282"/>
    </row>
    <row r="12" spans="1:5" ht="9.75" customHeight="1" x14ac:dyDescent="0.3">
      <c r="A12" s="43">
        <v>4111</v>
      </c>
      <c r="B12" s="466" t="s">
        <v>113</v>
      </c>
      <c r="C12" s="467">
        <v>0</v>
      </c>
      <c r="D12" s="465">
        <v>0</v>
      </c>
      <c r="E12" s="282"/>
    </row>
    <row r="13" spans="1:5" ht="9.75" customHeight="1" x14ac:dyDescent="0.3">
      <c r="A13" s="43">
        <v>4112</v>
      </c>
      <c r="B13" s="466" t="s">
        <v>114</v>
      </c>
      <c r="C13" s="467">
        <v>0</v>
      </c>
      <c r="D13" s="465">
        <v>0</v>
      </c>
      <c r="E13" s="282"/>
    </row>
    <row r="14" spans="1:5" ht="9.75" customHeight="1" x14ac:dyDescent="0.3">
      <c r="A14" s="43">
        <v>4113</v>
      </c>
      <c r="B14" s="466" t="s">
        <v>115</v>
      </c>
      <c r="C14" s="467">
        <v>0</v>
      </c>
      <c r="D14" s="465">
        <v>0</v>
      </c>
      <c r="E14" s="282"/>
    </row>
    <row r="15" spans="1:5" ht="9.75" customHeight="1" x14ac:dyDescent="0.3">
      <c r="A15" s="43">
        <v>4114</v>
      </c>
      <c r="B15" s="466" t="s">
        <v>116</v>
      </c>
      <c r="C15" s="467">
        <v>0</v>
      </c>
      <c r="D15" s="465">
        <v>0</v>
      </c>
      <c r="E15" s="282"/>
    </row>
    <row r="16" spans="1:5" ht="9.75" customHeight="1" x14ac:dyDescent="0.3">
      <c r="A16" s="43">
        <v>4115</v>
      </c>
      <c r="B16" s="466" t="s">
        <v>117</v>
      </c>
      <c r="C16" s="467">
        <v>0</v>
      </c>
      <c r="D16" s="465">
        <v>0</v>
      </c>
      <c r="E16" s="282"/>
    </row>
    <row r="17" spans="1:5" ht="9.75" customHeight="1" x14ac:dyDescent="0.3">
      <c r="A17" s="43">
        <v>4116</v>
      </c>
      <c r="B17" s="466" t="s">
        <v>118</v>
      </c>
      <c r="C17" s="467">
        <v>0</v>
      </c>
      <c r="D17" s="465">
        <v>0</v>
      </c>
      <c r="E17" s="282"/>
    </row>
    <row r="18" spans="1:5" ht="9.75" customHeight="1" x14ac:dyDescent="0.3">
      <c r="A18" s="43">
        <v>4117</v>
      </c>
      <c r="B18" s="466" t="s">
        <v>119</v>
      </c>
      <c r="C18" s="467">
        <v>0</v>
      </c>
      <c r="D18" s="465">
        <v>0</v>
      </c>
      <c r="E18" s="282"/>
    </row>
    <row r="19" spans="1:5" ht="9.75" customHeight="1" x14ac:dyDescent="0.3">
      <c r="A19" s="43">
        <v>4118</v>
      </c>
      <c r="B19" s="275" t="s">
        <v>120</v>
      </c>
      <c r="C19" s="467">
        <v>0</v>
      </c>
      <c r="D19" s="465">
        <v>0</v>
      </c>
      <c r="E19" s="282"/>
    </row>
    <row r="20" spans="1:5" ht="9.75" customHeight="1" x14ac:dyDescent="0.3">
      <c r="A20" s="43">
        <v>4119</v>
      </c>
      <c r="B20" s="466" t="s">
        <v>121</v>
      </c>
      <c r="C20" s="467">
        <v>0</v>
      </c>
      <c r="D20" s="465">
        <v>0</v>
      </c>
      <c r="E20" s="282"/>
    </row>
    <row r="21" spans="1:5" ht="9.75" customHeight="1" x14ac:dyDescent="0.3">
      <c r="A21" s="39">
        <v>4120</v>
      </c>
      <c r="B21" s="463" t="s">
        <v>122</v>
      </c>
      <c r="C21" s="464">
        <v>0</v>
      </c>
      <c r="D21" s="465">
        <v>0</v>
      </c>
      <c r="E21" s="282"/>
    </row>
    <row r="22" spans="1:5" ht="9.75" customHeight="1" x14ac:dyDescent="0.3">
      <c r="A22" s="43">
        <v>4121</v>
      </c>
      <c r="B22" s="466" t="s">
        <v>123</v>
      </c>
      <c r="C22" s="467">
        <v>0</v>
      </c>
      <c r="D22" s="465">
        <v>0</v>
      </c>
      <c r="E22" s="282"/>
    </row>
    <row r="23" spans="1:5" ht="9.75" customHeight="1" x14ac:dyDescent="0.3">
      <c r="A23" s="43">
        <v>4122</v>
      </c>
      <c r="B23" s="466" t="s">
        <v>124</v>
      </c>
      <c r="C23" s="467">
        <v>0</v>
      </c>
      <c r="D23" s="465">
        <v>0</v>
      </c>
      <c r="E23" s="282"/>
    </row>
    <row r="24" spans="1:5" ht="9.75" customHeight="1" x14ac:dyDescent="0.3">
      <c r="A24" s="43">
        <v>4123</v>
      </c>
      <c r="B24" s="466" t="s">
        <v>125</v>
      </c>
      <c r="C24" s="467">
        <v>0</v>
      </c>
      <c r="D24" s="465">
        <v>0</v>
      </c>
      <c r="E24" s="282"/>
    </row>
    <row r="25" spans="1:5" ht="9.75" customHeight="1" x14ac:dyDescent="0.3">
      <c r="A25" s="43">
        <v>4124</v>
      </c>
      <c r="B25" s="466" t="s">
        <v>126</v>
      </c>
      <c r="C25" s="467">
        <v>0</v>
      </c>
      <c r="D25" s="465">
        <v>0</v>
      </c>
      <c r="E25" s="282"/>
    </row>
    <row r="26" spans="1:5" ht="9.75" customHeight="1" x14ac:dyDescent="0.3">
      <c r="A26" s="43">
        <v>4129</v>
      </c>
      <c r="B26" s="466" t="s">
        <v>127</v>
      </c>
      <c r="C26" s="467">
        <v>0</v>
      </c>
      <c r="D26" s="465">
        <v>0</v>
      </c>
      <c r="E26" s="282"/>
    </row>
    <row r="27" spans="1:5" ht="9.75" customHeight="1" x14ac:dyDescent="0.3">
      <c r="A27" s="39">
        <v>4130</v>
      </c>
      <c r="B27" s="463" t="s">
        <v>128</v>
      </c>
      <c r="C27" s="464">
        <v>0</v>
      </c>
      <c r="D27" s="465">
        <v>0</v>
      </c>
      <c r="E27" s="282"/>
    </row>
    <row r="28" spans="1:5" ht="9.75" customHeight="1" x14ac:dyDescent="0.3">
      <c r="A28" s="43">
        <v>4131</v>
      </c>
      <c r="B28" s="466" t="s">
        <v>129</v>
      </c>
      <c r="C28" s="467">
        <v>0</v>
      </c>
      <c r="D28" s="465">
        <v>0</v>
      </c>
      <c r="E28" s="282"/>
    </row>
    <row r="29" spans="1:5" ht="9.75" customHeight="1" x14ac:dyDescent="0.3">
      <c r="A29" s="43">
        <v>4132</v>
      </c>
      <c r="B29" s="275" t="s">
        <v>130</v>
      </c>
      <c r="C29" s="467">
        <v>0</v>
      </c>
      <c r="D29" s="465">
        <v>0</v>
      </c>
      <c r="E29" s="282"/>
    </row>
    <row r="30" spans="1:5" ht="9.75" customHeight="1" x14ac:dyDescent="0.3">
      <c r="A30" s="39">
        <v>4140</v>
      </c>
      <c r="B30" s="463" t="s">
        <v>131</v>
      </c>
      <c r="C30" s="464">
        <v>0</v>
      </c>
      <c r="D30" s="465">
        <v>0</v>
      </c>
      <c r="E30" s="282"/>
    </row>
    <row r="31" spans="1:5" ht="9.75" customHeight="1" x14ac:dyDescent="0.3">
      <c r="A31" s="43">
        <v>4141</v>
      </c>
      <c r="B31" s="466" t="s">
        <v>132</v>
      </c>
      <c r="C31" s="467">
        <v>0</v>
      </c>
      <c r="D31" s="465">
        <v>0</v>
      </c>
      <c r="E31" s="282"/>
    </row>
    <row r="32" spans="1:5" ht="9.75" customHeight="1" x14ac:dyDescent="0.3">
      <c r="A32" s="43">
        <v>4143</v>
      </c>
      <c r="B32" s="466" t="s">
        <v>133</v>
      </c>
      <c r="C32" s="467">
        <v>0</v>
      </c>
      <c r="D32" s="465">
        <v>0</v>
      </c>
      <c r="E32" s="282"/>
    </row>
    <row r="33" spans="1:5" ht="9.75" customHeight="1" x14ac:dyDescent="0.3">
      <c r="A33" s="43">
        <v>4144</v>
      </c>
      <c r="B33" s="466" t="s">
        <v>134</v>
      </c>
      <c r="C33" s="467">
        <v>0</v>
      </c>
      <c r="D33" s="465">
        <v>0</v>
      </c>
      <c r="E33" s="282"/>
    </row>
    <row r="34" spans="1:5" ht="9.75" customHeight="1" x14ac:dyDescent="0.3">
      <c r="A34" s="43">
        <v>4145</v>
      </c>
      <c r="B34" s="275" t="s">
        <v>135</v>
      </c>
      <c r="C34" s="467">
        <v>0</v>
      </c>
      <c r="D34" s="465">
        <v>0</v>
      </c>
      <c r="E34" s="282"/>
    </row>
    <row r="35" spans="1:5" ht="9.75" customHeight="1" x14ac:dyDescent="0.3">
      <c r="A35" s="43">
        <v>4149</v>
      </c>
      <c r="B35" s="466" t="s">
        <v>136</v>
      </c>
      <c r="C35" s="467">
        <v>0</v>
      </c>
      <c r="D35" s="465">
        <v>0</v>
      </c>
      <c r="E35" s="282"/>
    </row>
    <row r="36" spans="1:5" ht="9.75" customHeight="1" x14ac:dyDescent="0.3">
      <c r="A36" s="39">
        <v>4150</v>
      </c>
      <c r="B36" s="463" t="s">
        <v>137</v>
      </c>
      <c r="C36" s="464">
        <v>0</v>
      </c>
      <c r="D36" s="465">
        <v>0</v>
      </c>
      <c r="E36" s="282"/>
    </row>
    <row r="37" spans="1:5" ht="9.75" customHeight="1" x14ac:dyDescent="0.3">
      <c r="A37" s="43">
        <v>4151</v>
      </c>
      <c r="B37" s="466" t="s">
        <v>137</v>
      </c>
      <c r="C37" s="467">
        <v>0</v>
      </c>
      <c r="D37" s="465">
        <v>0</v>
      </c>
      <c r="E37" s="282"/>
    </row>
    <row r="38" spans="1:5" ht="9.75" customHeight="1" x14ac:dyDescent="0.3">
      <c r="A38" s="43">
        <v>4154</v>
      </c>
      <c r="B38" s="275" t="s">
        <v>138</v>
      </c>
      <c r="C38" s="467">
        <v>0</v>
      </c>
      <c r="D38" s="465">
        <v>0</v>
      </c>
      <c r="E38" s="282"/>
    </row>
    <row r="39" spans="1:5" ht="30.6" x14ac:dyDescent="0.3">
      <c r="A39" s="39">
        <v>4160</v>
      </c>
      <c r="B39" s="463" t="s">
        <v>139</v>
      </c>
      <c r="C39" s="464">
        <v>11129596.869999999</v>
      </c>
      <c r="D39" s="465">
        <v>0.85528620571401615</v>
      </c>
      <c r="E39" s="255" t="s">
        <v>2095</v>
      </c>
    </row>
    <row r="40" spans="1:5" ht="9.75" customHeight="1" x14ac:dyDescent="0.3">
      <c r="A40" s="43">
        <v>4161</v>
      </c>
      <c r="B40" s="466" t="s">
        <v>140</v>
      </c>
      <c r="C40" s="467">
        <v>11129596.869999999</v>
      </c>
      <c r="D40" s="465">
        <v>0.85528620571401615</v>
      </c>
      <c r="E40" s="282"/>
    </row>
    <row r="41" spans="1:5" ht="9.75" customHeight="1" x14ac:dyDescent="0.3">
      <c r="A41" s="43">
        <v>4162</v>
      </c>
      <c r="B41" s="466" t="s">
        <v>141</v>
      </c>
      <c r="C41" s="467">
        <v>0</v>
      </c>
      <c r="D41" s="465">
        <v>0</v>
      </c>
      <c r="E41" s="282"/>
    </row>
    <row r="42" spans="1:5" ht="9.75" customHeight="1" x14ac:dyDescent="0.3">
      <c r="A42" s="43">
        <v>4163</v>
      </c>
      <c r="B42" s="466" t="s">
        <v>142</v>
      </c>
      <c r="C42" s="467">
        <v>0</v>
      </c>
      <c r="D42" s="465">
        <v>0</v>
      </c>
      <c r="E42" s="282"/>
    </row>
    <row r="43" spans="1:5" ht="9.75" customHeight="1" x14ac:dyDescent="0.3">
      <c r="A43" s="43">
        <v>4164</v>
      </c>
      <c r="B43" s="466" t="s">
        <v>143</v>
      </c>
      <c r="C43" s="467">
        <v>0</v>
      </c>
      <c r="D43" s="465">
        <v>0</v>
      </c>
      <c r="E43" s="282"/>
    </row>
    <row r="44" spans="1:5" ht="9.75" customHeight="1" x14ac:dyDescent="0.3">
      <c r="A44" s="43">
        <v>4165</v>
      </c>
      <c r="B44" s="466" t="s">
        <v>144</v>
      </c>
      <c r="C44" s="467">
        <v>0</v>
      </c>
      <c r="D44" s="465">
        <v>0</v>
      </c>
      <c r="E44" s="282"/>
    </row>
    <row r="45" spans="1:5" ht="9.75" customHeight="1" x14ac:dyDescent="0.3">
      <c r="A45" s="43">
        <v>4166</v>
      </c>
      <c r="B45" s="275" t="s">
        <v>145</v>
      </c>
      <c r="C45" s="467">
        <v>0</v>
      </c>
      <c r="D45" s="465">
        <v>0</v>
      </c>
      <c r="E45" s="282"/>
    </row>
    <row r="46" spans="1:5" ht="9.75" customHeight="1" x14ac:dyDescent="0.3">
      <c r="A46" s="43">
        <v>4168</v>
      </c>
      <c r="B46" s="466" t="s">
        <v>146</v>
      </c>
      <c r="C46" s="467">
        <v>0</v>
      </c>
      <c r="D46" s="465">
        <v>0</v>
      </c>
      <c r="E46" s="282"/>
    </row>
    <row r="47" spans="1:5" ht="30.6" x14ac:dyDescent="0.3">
      <c r="A47" s="43">
        <v>4169</v>
      </c>
      <c r="B47" s="466" t="s">
        <v>147</v>
      </c>
      <c r="C47" s="467">
        <v>0</v>
      </c>
      <c r="D47" s="465">
        <v>0</v>
      </c>
      <c r="E47" s="255" t="s">
        <v>2095</v>
      </c>
    </row>
    <row r="48" spans="1:5" ht="9.75" customHeight="1" x14ac:dyDescent="0.3">
      <c r="A48" s="39">
        <v>4170</v>
      </c>
      <c r="B48" s="463" t="s">
        <v>148</v>
      </c>
      <c r="C48" s="464">
        <v>0</v>
      </c>
      <c r="D48" s="465">
        <v>0</v>
      </c>
      <c r="E48" s="282"/>
    </row>
    <row r="49" spans="1:5" ht="9.75" customHeight="1" x14ac:dyDescent="0.3">
      <c r="A49" s="43">
        <v>4171</v>
      </c>
      <c r="B49" s="466" t="s">
        <v>149</v>
      </c>
      <c r="C49" s="467">
        <v>0</v>
      </c>
      <c r="D49" s="465">
        <v>0</v>
      </c>
      <c r="E49" s="282"/>
    </row>
    <row r="50" spans="1:5" ht="9.75" customHeight="1" x14ac:dyDescent="0.3">
      <c r="A50" s="43">
        <v>4172</v>
      </c>
      <c r="B50" s="466" t="s">
        <v>150</v>
      </c>
      <c r="C50" s="467">
        <v>0</v>
      </c>
      <c r="D50" s="465">
        <v>0</v>
      </c>
      <c r="E50" s="282"/>
    </row>
    <row r="51" spans="1:5" ht="9.75" customHeight="1" x14ac:dyDescent="0.3">
      <c r="A51" s="43">
        <v>4173</v>
      </c>
      <c r="B51" s="275" t="s">
        <v>151</v>
      </c>
      <c r="C51" s="467">
        <v>0</v>
      </c>
      <c r="D51" s="465">
        <v>0</v>
      </c>
      <c r="E51" s="282"/>
    </row>
    <row r="52" spans="1:5" ht="9.75" customHeight="1" x14ac:dyDescent="0.3">
      <c r="A52" s="43">
        <v>4174</v>
      </c>
      <c r="B52" s="275" t="s">
        <v>153</v>
      </c>
      <c r="C52" s="467">
        <v>0</v>
      </c>
      <c r="D52" s="465">
        <v>0</v>
      </c>
      <c r="E52" s="282"/>
    </row>
    <row r="53" spans="1:5" ht="9.75" customHeight="1" x14ac:dyDescent="0.3">
      <c r="A53" s="43">
        <v>4175</v>
      </c>
      <c r="B53" s="275" t="s">
        <v>154</v>
      </c>
      <c r="C53" s="467">
        <v>0</v>
      </c>
      <c r="D53" s="465">
        <v>0</v>
      </c>
      <c r="E53" s="282"/>
    </row>
    <row r="54" spans="1:5" ht="9.75" customHeight="1" x14ac:dyDescent="0.3">
      <c r="A54" s="43">
        <v>4176</v>
      </c>
      <c r="B54" s="275" t="s">
        <v>155</v>
      </c>
      <c r="C54" s="467">
        <v>0</v>
      </c>
      <c r="D54" s="465">
        <v>0</v>
      </c>
      <c r="E54" s="282"/>
    </row>
    <row r="55" spans="1:5" ht="9.75" customHeight="1" x14ac:dyDescent="0.3">
      <c r="A55" s="43">
        <v>4177</v>
      </c>
      <c r="B55" s="275" t="s">
        <v>156</v>
      </c>
      <c r="C55" s="467">
        <v>0</v>
      </c>
      <c r="D55" s="465">
        <v>0</v>
      </c>
      <c r="E55" s="282"/>
    </row>
    <row r="56" spans="1:5" ht="9.75" customHeight="1" x14ac:dyDescent="0.3">
      <c r="A56" s="43">
        <v>4178</v>
      </c>
      <c r="B56" s="275" t="s">
        <v>157</v>
      </c>
      <c r="C56" s="467">
        <v>0</v>
      </c>
      <c r="D56" s="465">
        <v>0</v>
      </c>
      <c r="E56" s="282"/>
    </row>
    <row r="57" spans="1:5" ht="9.75" customHeight="1" x14ac:dyDescent="0.3">
      <c r="A57" s="39">
        <v>4200</v>
      </c>
      <c r="B57" s="468" t="s">
        <v>160</v>
      </c>
      <c r="C57" s="464">
        <v>1713839.06</v>
      </c>
      <c r="D57" s="465">
        <v>0.13170494169317348</v>
      </c>
      <c r="E57" s="282"/>
    </row>
    <row r="58" spans="1:5" ht="9.75" customHeight="1" x14ac:dyDescent="0.3">
      <c r="A58" s="39">
        <v>4210</v>
      </c>
      <c r="B58" s="468" t="s">
        <v>161</v>
      </c>
      <c r="C58" s="464">
        <v>0</v>
      </c>
      <c r="D58" s="465">
        <v>0</v>
      </c>
      <c r="E58" s="282"/>
    </row>
    <row r="59" spans="1:5" ht="9.75" customHeight="1" x14ac:dyDescent="0.3">
      <c r="A59" s="43">
        <v>4211</v>
      </c>
      <c r="B59" s="466" t="s">
        <v>162</v>
      </c>
      <c r="C59" s="467">
        <v>0</v>
      </c>
      <c r="D59" s="465">
        <v>0</v>
      </c>
      <c r="E59" s="282"/>
    </row>
    <row r="60" spans="1:5" ht="9.75" customHeight="1" x14ac:dyDescent="0.3">
      <c r="A60" s="43">
        <v>4212</v>
      </c>
      <c r="B60" s="466" t="s">
        <v>163</v>
      </c>
      <c r="C60" s="467">
        <v>0</v>
      </c>
      <c r="D60" s="465">
        <v>0</v>
      </c>
      <c r="E60" s="282"/>
    </row>
    <row r="61" spans="1:5" ht="9.75" customHeight="1" x14ac:dyDescent="0.3">
      <c r="A61" s="43">
        <v>4213</v>
      </c>
      <c r="B61" s="466" t="s">
        <v>164</v>
      </c>
      <c r="C61" s="467">
        <v>0</v>
      </c>
      <c r="D61" s="465">
        <v>0</v>
      </c>
      <c r="E61" s="282"/>
    </row>
    <row r="62" spans="1:5" ht="9.75" customHeight="1" x14ac:dyDescent="0.3">
      <c r="A62" s="43">
        <v>4214</v>
      </c>
      <c r="B62" s="466" t="s">
        <v>165</v>
      </c>
      <c r="C62" s="467">
        <v>0</v>
      </c>
      <c r="D62" s="465">
        <v>0</v>
      </c>
      <c r="E62" s="282"/>
    </row>
    <row r="63" spans="1:5" ht="9.75" customHeight="1" x14ac:dyDescent="0.3">
      <c r="A63" s="43">
        <v>4215</v>
      </c>
      <c r="B63" s="466" t="s">
        <v>166</v>
      </c>
      <c r="C63" s="467">
        <v>0</v>
      </c>
      <c r="D63" s="465">
        <v>0</v>
      </c>
      <c r="E63" s="282"/>
    </row>
    <row r="64" spans="1:5" ht="9.75" customHeight="1" x14ac:dyDescent="0.3">
      <c r="A64" s="39">
        <v>4220</v>
      </c>
      <c r="B64" s="463" t="s">
        <v>167</v>
      </c>
      <c r="C64" s="464">
        <v>1713839.06</v>
      </c>
      <c r="D64" s="465">
        <v>0.13170494169317348</v>
      </c>
      <c r="E64" s="282"/>
    </row>
    <row r="65" spans="1:5" ht="9.75" customHeight="1" x14ac:dyDescent="0.3">
      <c r="A65" s="43">
        <v>4221</v>
      </c>
      <c r="B65" s="466" t="s">
        <v>168</v>
      </c>
      <c r="C65" s="467">
        <v>1713839.06</v>
      </c>
      <c r="D65" s="465">
        <v>0.13170494169317348</v>
      </c>
      <c r="E65" s="282"/>
    </row>
    <row r="66" spans="1:5" ht="9.75" customHeight="1" x14ac:dyDescent="0.3">
      <c r="A66" s="43">
        <v>4223</v>
      </c>
      <c r="B66" s="466" t="s">
        <v>170</v>
      </c>
      <c r="C66" s="467">
        <v>0</v>
      </c>
      <c r="D66" s="465">
        <v>0</v>
      </c>
      <c r="E66" s="282"/>
    </row>
    <row r="67" spans="1:5" ht="9.75" customHeight="1" x14ac:dyDescent="0.3">
      <c r="A67" s="43">
        <v>4225</v>
      </c>
      <c r="B67" s="466" t="s">
        <v>171</v>
      </c>
      <c r="C67" s="467">
        <v>0</v>
      </c>
      <c r="D67" s="465">
        <v>0</v>
      </c>
      <c r="E67" s="282"/>
    </row>
    <row r="68" spans="1:5" ht="9.75" customHeight="1" x14ac:dyDescent="0.3">
      <c r="A68" s="43">
        <v>4227</v>
      </c>
      <c r="B68" s="466" t="s">
        <v>172</v>
      </c>
      <c r="C68" s="467">
        <v>0</v>
      </c>
      <c r="D68" s="465">
        <v>0</v>
      </c>
      <c r="E68" s="282"/>
    </row>
    <row r="69" spans="1:5" ht="20.399999999999999" x14ac:dyDescent="0.3">
      <c r="A69" s="39">
        <v>4300</v>
      </c>
      <c r="B69" s="463" t="s">
        <v>78</v>
      </c>
      <c r="C69" s="464">
        <v>169280.51</v>
      </c>
      <c r="D69" s="465">
        <v>1.3008852592810361E-2</v>
      </c>
      <c r="E69" s="255" t="s">
        <v>1594</v>
      </c>
    </row>
    <row r="70" spans="1:5" ht="20.399999999999999" x14ac:dyDescent="0.3">
      <c r="A70" s="39">
        <v>4310</v>
      </c>
      <c r="B70" s="463" t="s">
        <v>173</v>
      </c>
      <c r="C70" s="464">
        <v>169280.51</v>
      </c>
      <c r="D70" s="465">
        <v>1.3008852592810361E-2</v>
      </c>
      <c r="E70" s="255" t="s">
        <v>1594</v>
      </c>
    </row>
    <row r="71" spans="1:5" ht="20.399999999999999" x14ac:dyDescent="0.3">
      <c r="A71" s="43">
        <v>4311</v>
      </c>
      <c r="B71" s="466" t="s">
        <v>174</v>
      </c>
      <c r="C71" s="467">
        <v>869.7</v>
      </c>
      <c r="D71" s="465">
        <v>6.6834623194171443E-5</v>
      </c>
      <c r="E71" s="255" t="s">
        <v>1594</v>
      </c>
    </row>
    <row r="72" spans="1:5" ht="20.399999999999999" x14ac:dyDescent="0.3">
      <c r="A72" s="43">
        <v>4319</v>
      </c>
      <c r="B72" s="466" t="s">
        <v>175</v>
      </c>
      <c r="C72" s="467">
        <v>168410.81</v>
      </c>
      <c r="D72" s="465">
        <v>1.294201796961619E-2</v>
      </c>
      <c r="E72" s="255" t="s">
        <v>1594</v>
      </c>
    </row>
    <row r="73" spans="1:5" ht="9.75" customHeight="1" x14ac:dyDescent="0.3">
      <c r="A73" s="39">
        <v>4320</v>
      </c>
      <c r="B73" s="463" t="s">
        <v>176</v>
      </c>
      <c r="C73" s="464">
        <v>0</v>
      </c>
      <c r="D73" s="465">
        <v>0</v>
      </c>
      <c r="E73" s="466"/>
    </row>
    <row r="74" spans="1:5" ht="9.75" customHeight="1" x14ac:dyDescent="0.3">
      <c r="A74" s="43">
        <v>4321</v>
      </c>
      <c r="B74" s="466" t="s">
        <v>177</v>
      </c>
      <c r="C74" s="467">
        <v>0</v>
      </c>
      <c r="D74" s="465">
        <v>0</v>
      </c>
      <c r="E74" s="466"/>
    </row>
    <row r="75" spans="1:5" ht="9.75" customHeight="1" x14ac:dyDescent="0.3">
      <c r="A75" s="43">
        <v>4322</v>
      </c>
      <c r="B75" s="466" t="s">
        <v>178</v>
      </c>
      <c r="C75" s="467">
        <v>0</v>
      </c>
      <c r="D75" s="465">
        <v>0</v>
      </c>
      <c r="E75" s="466"/>
    </row>
    <row r="76" spans="1:5" ht="9.75" customHeight="1" x14ac:dyDescent="0.3">
      <c r="A76" s="43">
        <v>4323</v>
      </c>
      <c r="B76" s="466" t="s">
        <v>179</v>
      </c>
      <c r="C76" s="467">
        <v>0</v>
      </c>
      <c r="D76" s="465">
        <v>0</v>
      </c>
      <c r="E76" s="466"/>
    </row>
    <row r="77" spans="1:5" ht="9.75" customHeight="1" x14ac:dyDescent="0.3">
      <c r="A77" s="43">
        <v>4324</v>
      </c>
      <c r="B77" s="466" t="s">
        <v>180</v>
      </c>
      <c r="C77" s="467">
        <v>0</v>
      </c>
      <c r="D77" s="465">
        <v>0</v>
      </c>
      <c r="E77" s="466"/>
    </row>
    <row r="78" spans="1:5" ht="9.75" customHeight="1" x14ac:dyDescent="0.3">
      <c r="A78" s="43">
        <v>4325</v>
      </c>
      <c r="B78" s="466" t="s">
        <v>181</v>
      </c>
      <c r="C78" s="467">
        <v>0</v>
      </c>
      <c r="D78" s="465">
        <v>0</v>
      </c>
      <c r="E78" s="466"/>
    </row>
    <row r="79" spans="1:5" ht="9.75" customHeight="1" x14ac:dyDescent="0.3">
      <c r="A79" s="39">
        <v>4330</v>
      </c>
      <c r="B79" s="463" t="s">
        <v>182</v>
      </c>
      <c r="C79" s="464">
        <v>0</v>
      </c>
      <c r="D79" s="465">
        <v>0</v>
      </c>
      <c r="E79" s="466"/>
    </row>
    <row r="80" spans="1:5" ht="9.75" customHeight="1" x14ac:dyDescent="0.3">
      <c r="A80" s="43">
        <v>4331</v>
      </c>
      <c r="B80" s="466" t="s">
        <v>182</v>
      </c>
      <c r="C80" s="467">
        <v>0</v>
      </c>
      <c r="D80" s="465">
        <v>0</v>
      </c>
      <c r="E80" s="466"/>
    </row>
    <row r="81" spans="1:6" ht="9.75" customHeight="1" x14ac:dyDescent="0.3">
      <c r="A81" s="39">
        <v>4340</v>
      </c>
      <c r="B81" s="463" t="s">
        <v>183</v>
      </c>
      <c r="C81" s="464">
        <v>0</v>
      </c>
      <c r="D81" s="465">
        <v>0</v>
      </c>
      <c r="E81" s="466"/>
    </row>
    <row r="82" spans="1:6" ht="9.75" customHeight="1" x14ac:dyDescent="0.3">
      <c r="A82" s="43">
        <v>4341</v>
      </c>
      <c r="B82" s="466" t="s">
        <v>183</v>
      </c>
      <c r="C82" s="467">
        <v>0</v>
      </c>
      <c r="D82" s="465">
        <v>0</v>
      </c>
      <c r="E82" s="466"/>
    </row>
    <row r="83" spans="1:6" ht="9.75" customHeight="1" x14ac:dyDescent="0.3">
      <c r="A83" s="39">
        <v>4390</v>
      </c>
      <c r="B83" s="463" t="s">
        <v>184</v>
      </c>
      <c r="C83" s="464">
        <v>0</v>
      </c>
      <c r="D83" s="465">
        <v>0</v>
      </c>
      <c r="E83" s="466"/>
    </row>
    <row r="84" spans="1:6" ht="9.75" customHeight="1" x14ac:dyDescent="0.3">
      <c r="A84" s="43">
        <v>4392</v>
      </c>
      <c r="B84" s="466" t="s">
        <v>185</v>
      </c>
      <c r="C84" s="467">
        <v>0</v>
      </c>
      <c r="D84" s="465">
        <v>0</v>
      </c>
      <c r="E84" s="466"/>
    </row>
    <row r="85" spans="1:6" ht="9.75" customHeight="1" x14ac:dyDescent="0.3">
      <c r="A85" s="43">
        <v>4393</v>
      </c>
      <c r="B85" s="466" t="s">
        <v>186</v>
      </c>
      <c r="C85" s="467">
        <v>0</v>
      </c>
      <c r="D85" s="465">
        <v>0</v>
      </c>
      <c r="E85" s="466"/>
    </row>
    <row r="86" spans="1:6" ht="9.75" customHeight="1" x14ac:dyDescent="0.3">
      <c r="A86" s="43">
        <v>4394</v>
      </c>
      <c r="B86" s="466" t="s">
        <v>187</v>
      </c>
      <c r="C86" s="467">
        <v>0</v>
      </c>
      <c r="D86" s="465">
        <v>0</v>
      </c>
      <c r="E86" s="466"/>
    </row>
    <row r="87" spans="1:6" ht="9.75" customHeight="1" x14ac:dyDescent="0.3">
      <c r="A87" s="43">
        <v>4395</v>
      </c>
      <c r="B87" s="466" t="s">
        <v>188</v>
      </c>
      <c r="C87" s="467">
        <v>0</v>
      </c>
      <c r="D87" s="465">
        <v>0</v>
      </c>
      <c r="E87" s="466"/>
    </row>
    <row r="88" spans="1:6" ht="9.75" customHeight="1" x14ac:dyDescent="0.3">
      <c r="A88" s="43">
        <v>4396</v>
      </c>
      <c r="B88" s="466" t="s">
        <v>189</v>
      </c>
      <c r="C88" s="467">
        <v>0</v>
      </c>
      <c r="D88" s="465">
        <v>0</v>
      </c>
      <c r="E88" s="466"/>
    </row>
    <row r="89" spans="1:6" ht="9.75" customHeight="1" x14ac:dyDescent="0.3">
      <c r="A89" s="43">
        <v>4397</v>
      </c>
      <c r="B89" s="466" t="s">
        <v>190</v>
      </c>
      <c r="C89" s="467">
        <v>0</v>
      </c>
      <c r="D89" s="465">
        <v>0</v>
      </c>
      <c r="E89" s="466"/>
    </row>
    <row r="90" spans="1:6" ht="9.75" customHeight="1" x14ac:dyDescent="0.3">
      <c r="A90" s="43">
        <v>4399</v>
      </c>
      <c r="B90" s="466" t="s">
        <v>184</v>
      </c>
      <c r="C90" s="467">
        <v>0</v>
      </c>
      <c r="D90" s="465">
        <v>0</v>
      </c>
      <c r="E90" s="466"/>
    </row>
    <row r="91" spans="1:6" ht="9.75" customHeight="1" x14ac:dyDescent="0.3">
      <c r="A91" s="282"/>
      <c r="B91" s="282"/>
      <c r="C91" s="282"/>
      <c r="D91" s="460"/>
      <c r="E91" s="282"/>
    </row>
    <row r="92" spans="1:6" ht="9.75" customHeight="1" x14ac:dyDescent="0.3">
      <c r="A92" s="458" t="s">
        <v>191</v>
      </c>
      <c r="B92" s="458"/>
      <c r="C92" s="458"/>
      <c r="D92" s="459"/>
      <c r="E92" s="458"/>
    </row>
    <row r="93" spans="1:6" ht="9.75" customHeight="1" x14ac:dyDescent="0.3">
      <c r="A93" s="461" t="s">
        <v>106</v>
      </c>
      <c r="B93" s="461" t="s">
        <v>107</v>
      </c>
      <c r="C93" s="122" t="s">
        <v>108</v>
      </c>
      <c r="D93" s="462" t="s">
        <v>109</v>
      </c>
      <c r="E93" s="122" t="s">
        <v>110</v>
      </c>
    </row>
    <row r="94" spans="1:6" ht="9.75" customHeight="1" x14ac:dyDescent="0.3">
      <c r="A94" s="39">
        <v>5000</v>
      </c>
      <c r="B94" s="463" t="s">
        <v>80</v>
      </c>
      <c r="C94" s="464">
        <v>16409217.17</v>
      </c>
      <c r="D94" s="465">
        <v>1</v>
      </c>
      <c r="E94" s="466"/>
    </row>
    <row r="95" spans="1:6" ht="9.75" customHeight="1" x14ac:dyDescent="0.3">
      <c r="A95" s="39">
        <v>5100</v>
      </c>
      <c r="B95" s="463" t="s">
        <v>192</v>
      </c>
      <c r="C95" s="464">
        <v>15074103.460000001</v>
      </c>
      <c r="D95" s="465">
        <v>0.91863635564279644</v>
      </c>
      <c r="E95" s="466"/>
      <c r="F95" s="469"/>
    </row>
    <row r="96" spans="1:6" ht="9.75" customHeight="1" x14ac:dyDescent="0.3">
      <c r="A96" s="39">
        <v>5110</v>
      </c>
      <c r="B96" s="463" t="s">
        <v>193</v>
      </c>
      <c r="C96" s="464">
        <v>0</v>
      </c>
      <c r="D96" s="465">
        <v>0</v>
      </c>
      <c r="E96" s="466"/>
    </row>
    <row r="97" spans="1:5" ht="9.75" customHeight="1" x14ac:dyDescent="0.3">
      <c r="A97" s="43">
        <v>5111</v>
      </c>
      <c r="B97" s="466" t="s">
        <v>194</v>
      </c>
      <c r="C97" s="467">
        <v>0</v>
      </c>
      <c r="D97" s="465">
        <v>0</v>
      </c>
      <c r="E97" s="466"/>
    </row>
    <row r="98" spans="1:5" ht="9.75" customHeight="1" x14ac:dyDescent="0.3">
      <c r="A98" s="43">
        <v>5112</v>
      </c>
      <c r="B98" s="466" t="s">
        <v>196</v>
      </c>
      <c r="C98" s="467">
        <v>0</v>
      </c>
      <c r="D98" s="465">
        <v>0</v>
      </c>
      <c r="E98" s="466"/>
    </row>
    <row r="99" spans="1:5" ht="9.75" customHeight="1" x14ac:dyDescent="0.3">
      <c r="A99" s="43">
        <v>5113</v>
      </c>
      <c r="B99" s="466" t="s">
        <v>197</v>
      </c>
      <c r="C99" s="467">
        <v>0</v>
      </c>
      <c r="D99" s="465">
        <v>0</v>
      </c>
      <c r="E99" s="466"/>
    </row>
    <row r="100" spans="1:5" ht="9.75" customHeight="1" x14ac:dyDescent="0.3">
      <c r="A100" s="43">
        <v>5114</v>
      </c>
      <c r="B100" s="466" t="s">
        <v>199</v>
      </c>
      <c r="C100" s="467">
        <v>0</v>
      </c>
      <c r="D100" s="465">
        <v>0</v>
      </c>
      <c r="E100" s="466"/>
    </row>
    <row r="101" spans="1:5" ht="11.25" customHeight="1" x14ac:dyDescent="0.3">
      <c r="A101" s="43">
        <v>5115</v>
      </c>
      <c r="B101" s="466" t="s">
        <v>201</v>
      </c>
      <c r="C101" s="467">
        <v>0</v>
      </c>
      <c r="D101" s="465">
        <v>0</v>
      </c>
      <c r="E101" s="466"/>
    </row>
    <row r="102" spans="1:5" ht="9.75" customHeight="1" x14ac:dyDescent="0.3">
      <c r="A102" s="43">
        <v>5116</v>
      </c>
      <c r="B102" s="466" t="s">
        <v>202</v>
      </c>
      <c r="C102" s="467">
        <v>0</v>
      </c>
      <c r="D102" s="465">
        <v>0</v>
      </c>
      <c r="E102" s="466"/>
    </row>
    <row r="103" spans="1:5" ht="91.8" x14ac:dyDescent="0.3">
      <c r="A103" s="39">
        <v>5120</v>
      </c>
      <c r="B103" s="463" t="s">
        <v>203</v>
      </c>
      <c r="C103" s="464">
        <v>6719119.4400000004</v>
      </c>
      <c r="D103" s="465">
        <v>0.40947227222296556</v>
      </c>
      <c r="E103" s="255" t="s">
        <v>1595</v>
      </c>
    </row>
    <row r="104" spans="1:5" ht="9.75" customHeight="1" x14ac:dyDescent="0.3">
      <c r="A104" s="43">
        <v>5121</v>
      </c>
      <c r="B104" s="466" t="s">
        <v>204</v>
      </c>
      <c r="C104" s="467">
        <v>416489.83</v>
      </c>
      <c r="D104" s="465">
        <v>2.5381456390341624E-2</v>
      </c>
      <c r="E104" s="466"/>
    </row>
    <row r="105" spans="1:5" ht="9.75" customHeight="1" x14ac:dyDescent="0.3">
      <c r="A105" s="43">
        <v>5122</v>
      </c>
      <c r="B105" s="466" t="s">
        <v>205</v>
      </c>
      <c r="C105" s="467">
        <v>3315793.91</v>
      </c>
      <c r="D105" s="465">
        <v>0.20206898815758681</v>
      </c>
      <c r="E105" s="466"/>
    </row>
    <row r="106" spans="1:5" ht="9.75" customHeight="1" x14ac:dyDescent="0.3">
      <c r="A106" s="43">
        <v>5123</v>
      </c>
      <c r="B106" s="466" t="s">
        <v>206</v>
      </c>
      <c r="C106" s="467">
        <v>0</v>
      </c>
      <c r="D106" s="465">
        <v>0</v>
      </c>
      <c r="E106" s="466"/>
    </row>
    <row r="107" spans="1:5" ht="9.75" customHeight="1" x14ac:dyDescent="0.3">
      <c r="A107" s="43">
        <v>5124</v>
      </c>
      <c r="B107" s="466" t="s">
        <v>207</v>
      </c>
      <c r="C107" s="467">
        <v>672061.93</v>
      </c>
      <c r="D107" s="465">
        <v>4.0956367573018113E-2</v>
      </c>
      <c r="E107" s="466"/>
    </row>
    <row r="108" spans="1:5" ht="9.75" customHeight="1" x14ac:dyDescent="0.3">
      <c r="A108" s="43">
        <v>5125</v>
      </c>
      <c r="B108" s="466" t="s">
        <v>208</v>
      </c>
      <c r="C108" s="467">
        <v>215679.73</v>
      </c>
      <c r="D108" s="465">
        <v>1.3143815927691815E-2</v>
      </c>
      <c r="E108" s="466"/>
    </row>
    <row r="109" spans="1:5" ht="9.75" customHeight="1" x14ac:dyDescent="0.3">
      <c r="A109" s="43">
        <v>5126</v>
      </c>
      <c r="B109" s="466" t="s">
        <v>209</v>
      </c>
      <c r="C109" s="467">
        <v>520308.42</v>
      </c>
      <c r="D109" s="465">
        <v>3.1708302389418616E-2</v>
      </c>
      <c r="E109" s="466"/>
    </row>
    <row r="110" spans="1:5" ht="9.75" customHeight="1" x14ac:dyDescent="0.3">
      <c r="A110" s="43">
        <v>5127</v>
      </c>
      <c r="B110" s="466" t="s">
        <v>210</v>
      </c>
      <c r="C110" s="467">
        <v>1385287.4</v>
      </c>
      <c r="D110" s="465">
        <v>8.4421297228769621E-2</v>
      </c>
      <c r="E110" s="466"/>
    </row>
    <row r="111" spans="1:5" ht="9.75" customHeight="1" x14ac:dyDescent="0.3">
      <c r="A111" s="43">
        <v>5128</v>
      </c>
      <c r="B111" s="466" t="s">
        <v>211</v>
      </c>
      <c r="C111" s="467">
        <v>99491.9</v>
      </c>
      <c r="D111" s="465">
        <v>6.0631716290460913E-3</v>
      </c>
      <c r="E111" s="466"/>
    </row>
    <row r="112" spans="1:5" ht="9.75" customHeight="1" x14ac:dyDescent="0.3">
      <c r="A112" s="43">
        <v>5129</v>
      </c>
      <c r="B112" s="466" t="s">
        <v>212</v>
      </c>
      <c r="C112" s="467">
        <v>94006.32</v>
      </c>
      <c r="D112" s="465">
        <v>5.7288729270928412E-3</v>
      </c>
      <c r="E112" s="466"/>
    </row>
    <row r="113" spans="1:5" ht="30.6" x14ac:dyDescent="0.3">
      <c r="A113" s="39">
        <v>5130</v>
      </c>
      <c r="B113" s="463" t="s">
        <v>213</v>
      </c>
      <c r="C113" s="464">
        <v>8354984.0199999996</v>
      </c>
      <c r="D113" s="465">
        <v>0.50916408341983077</v>
      </c>
      <c r="E113" s="255" t="s">
        <v>1596</v>
      </c>
    </row>
    <row r="114" spans="1:5" ht="9.75" customHeight="1" x14ac:dyDescent="0.3">
      <c r="A114" s="43">
        <v>5131</v>
      </c>
      <c r="B114" s="466" t="s">
        <v>214</v>
      </c>
      <c r="C114" s="467">
        <v>773929.62</v>
      </c>
      <c r="D114" s="465">
        <v>4.7164323074164058E-2</v>
      </c>
      <c r="E114" s="466"/>
    </row>
    <row r="115" spans="1:5" ht="9.75" customHeight="1" x14ac:dyDescent="0.3">
      <c r="A115" s="43">
        <v>5132</v>
      </c>
      <c r="B115" s="466" t="s">
        <v>215</v>
      </c>
      <c r="C115" s="467">
        <v>62640</v>
      </c>
      <c r="D115" s="465">
        <v>3.8173667488855595E-3</v>
      </c>
      <c r="E115" s="466"/>
    </row>
    <row r="116" spans="1:5" ht="9.75" customHeight="1" x14ac:dyDescent="0.3">
      <c r="A116" s="43">
        <v>5133</v>
      </c>
      <c r="B116" s="466" t="s">
        <v>216</v>
      </c>
      <c r="C116" s="467">
        <v>5086659.54</v>
      </c>
      <c r="D116" s="465">
        <v>0.30998794685340864</v>
      </c>
      <c r="E116" s="466"/>
    </row>
    <row r="117" spans="1:5" ht="9.75" customHeight="1" x14ac:dyDescent="0.3">
      <c r="A117" s="43">
        <v>5134</v>
      </c>
      <c r="B117" s="466" t="s">
        <v>218</v>
      </c>
      <c r="C117" s="467">
        <v>235109.33</v>
      </c>
      <c r="D117" s="465">
        <v>1.4327882163070915E-2</v>
      </c>
      <c r="E117" s="466"/>
    </row>
    <row r="118" spans="1:5" ht="9.75" customHeight="1" x14ac:dyDescent="0.3">
      <c r="A118" s="43">
        <v>5135</v>
      </c>
      <c r="B118" s="466" t="s">
        <v>219</v>
      </c>
      <c r="C118" s="467">
        <v>1635482.09</v>
      </c>
      <c r="D118" s="465">
        <v>9.9668501736332377E-2</v>
      </c>
      <c r="E118" s="466"/>
    </row>
    <row r="119" spans="1:5" ht="9.75" customHeight="1" x14ac:dyDescent="0.3">
      <c r="A119" s="43">
        <v>5136</v>
      </c>
      <c r="B119" s="466" t="s">
        <v>221</v>
      </c>
      <c r="C119" s="467">
        <v>9352.5</v>
      </c>
      <c r="D119" s="465">
        <v>5.6995406320166342E-4</v>
      </c>
      <c r="E119" s="466"/>
    </row>
    <row r="120" spans="1:5" ht="9.75" customHeight="1" x14ac:dyDescent="0.3">
      <c r="A120" s="43">
        <v>5137</v>
      </c>
      <c r="B120" s="466" t="s">
        <v>222</v>
      </c>
      <c r="C120" s="467">
        <v>177881.23</v>
      </c>
      <c r="D120" s="465">
        <v>1.0840323956782638E-2</v>
      </c>
      <c r="E120" s="466"/>
    </row>
    <row r="121" spans="1:5" ht="9.75" customHeight="1" x14ac:dyDescent="0.3">
      <c r="A121" s="43">
        <v>5138</v>
      </c>
      <c r="B121" s="466" t="s">
        <v>223</v>
      </c>
      <c r="C121" s="467">
        <v>352583.92</v>
      </c>
      <c r="D121" s="465">
        <v>2.148694336525744E-2</v>
      </c>
      <c r="E121" s="466"/>
    </row>
    <row r="122" spans="1:5" ht="9.75" customHeight="1" x14ac:dyDescent="0.3">
      <c r="A122" s="43">
        <v>5139</v>
      </c>
      <c r="B122" s="466" t="s">
        <v>224</v>
      </c>
      <c r="C122" s="467">
        <v>21345.79</v>
      </c>
      <c r="D122" s="465">
        <v>1.3008414587275525E-3</v>
      </c>
      <c r="E122" s="466"/>
    </row>
    <row r="123" spans="1:5" ht="9.75" customHeight="1" x14ac:dyDescent="0.3">
      <c r="A123" s="39">
        <v>5200</v>
      </c>
      <c r="B123" s="463" t="s">
        <v>225</v>
      </c>
      <c r="C123" s="464">
        <v>0</v>
      </c>
      <c r="D123" s="465">
        <v>0</v>
      </c>
      <c r="E123" s="466"/>
    </row>
    <row r="124" spans="1:5" ht="9.75" customHeight="1" x14ac:dyDescent="0.3">
      <c r="A124" s="39">
        <v>5210</v>
      </c>
      <c r="B124" s="463" t="s">
        <v>226</v>
      </c>
      <c r="C124" s="464">
        <v>0</v>
      </c>
      <c r="D124" s="465">
        <v>0</v>
      </c>
      <c r="E124" s="466"/>
    </row>
    <row r="125" spans="1:5" ht="9.75" customHeight="1" x14ac:dyDescent="0.3">
      <c r="A125" s="43">
        <v>5211</v>
      </c>
      <c r="B125" s="466" t="s">
        <v>228</v>
      </c>
      <c r="C125" s="467">
        <v>0</v>
      </c>
      <c r="D125" s="465">
        <v>0</v>
      </c>
      <c r="E125" s="466"/>
    </row>
    <row r="126" spans="1:5" ht="9.75" customHeight="1" x14ac:dyDescent="0.3">
      <c r="A126" s="43">
        <v>5212</v>
      </c>
      <c r="B126" s="466" t="s">
        <v>229</v>
      </c>
      <c r="C126" s="467">
        <v>0</v>
      </c>
      <c r="D126" s="465">
        <v>0</v>
      </c>
      <c r="E126" s="466"/>
    </row>
    <row r="127" spans="1:5" ht="9.75" customHeight="1" x14ac:dyDescent="0.3">
      <c r="A127" s="39">
        <v>5220</v>
      </c>
      <c r="B127" s="463" t="s">
        <v>230</v>
      </c>
      <c r="C127" s="464">
        <v>0</v>
      </c>
      <c r="D127" s="465">
        <v>0</v>
      </c>
      <c r="E127" s="466"/>
    </row>
    <row r="128" spans="1:5" ht="9.75" customHeight="1" x14ac:dyDescent="0.3">
      <c r="A128" s="43">
        <v>5221</v>
      </c>
      <c r="B128" s="466" t="s">
        <v>231</v>
      </c>
      <c r="C128" s="467">
        <v>0</v>
      </c>
      <c r="D128" s="465">
        <v>0</v>
      </c>
      <c r="E128" s="466"/>
    </row>
    <row r="129" spans="1:5" ht="9.75" customHeight="1" x14ac:dyDescent="0.3">
      <c r="A129" s="43">
        <v>5222</v>
      </c>
      <c r="B129" s="466" t="s">
        <v>232</v>
      </c>
      <c r="C129" s="467">
        <v>0</v>
      </c>
      <c r="D129" s="465">
        <v>0</v>
      </c>
      <c r="E129" s="466"/>
    </row>
    <row r="130" spans="1:5" ht="9.75" customHeight="1" x14ac:dyDescent="0.3">
      <c r="A130" s="39">
        <v>5230</v>
      </c>
      <c r="B130" s="463" t="s">
        <v>170</v>
      </c>
      <c r="C130" s="464">
        <v>0</v>
      </c>
      <c r="D130" s="465">
        <v>0</v>
      </c>
      <c r="E130" s="466"/>
    </row>
    <row r="131" spans="1:5" ht="9.75" customHeight="1" x14ac:dyDescent="0.3">
      <c r="A131" s="43">
        <v>5231</v>
      </c>
      <c r="B131" s="466" t="s">
        <v>233</v>
      </c>
      <c r="C131" s="467">
        <v>0</v>
      </c>
      <c r="D131" s="465">
        <v>0</v>
      </c>
      <c r="E131" s="466"/>
    </row>
    <row r="132" spans="1:5" ht="9.75" customHeight="1" x14ac:dyDescent="0.3">
      <c r="A132" s="43">
        <v>5232</v>
      </c>
      <c r="B132" s="466" t="s">
        <v>234</v>
      </c>
      <c r="C132" s="467">
        <v>0</v>
      </c>
      <c r="D132" s="465">
        <v>0</v>
      </c>
      <c r="E132" s="466"/>
    </row>
    <row r="133" spans="1:5" ht="9.75" customHeight="1" x14ac:dyDescent="0.3">
      <c r="A133" s="39">
        <v>5240</v>
      </c>
      <c r="B133" s="463" t="s">
        <v>235</v>
      </c>
      <c r="C133" s="464">
        <v>0</v>
      </c>
      <c r="D133" s="465">
        <v>0</v>
      </c>
      <c r="E133" s="466"/>
    </row>
    <row r="134" spans="1:5" ht="9.75" customHeight="1" x14ac:dyDescent="0.3">
      <c r="A134" s="43">
        <v>5241</v>
      </c>
      <c r="B134" s="466" t="s">
        <v>236</v>
      </c>
      <c r="C134" s="467">
        <v>0</v>
      </c>
      <c r="D134" s="465">
        <v>0</v>
      </c>
      <c r="E134" s="466"/>
    </row>
    <row r="135" spans="1:5" ht="9.75" customHeight="1" x14ac:dyDescent="0.3">
      <c r="A135" s="43">
        <v>5242</v>
      </c>
      <c r="B135" s="466" t="s">
        <v>238</v>
      </c>
      <c r="C135" s="467">
        <v>0</v>
      </c>
      <c r="D135" s="465">
        <v>0</v>
      </c>
      <c r="E135" s="466"/>
    </row>
    <row r="136" spans="1:5" ht="9.75" customHeight="1" x14ac:dyDescent="0.3">
      <c r="A136" s="43">
        <v>5243</v>
      </c>
      <c r="B136" s="466" t="s">
        <v>239</v>
      </c>
      <c r="C136" s="467">
        <v>0</v>
      </c>
      <c r="D136" s="465">
        <v>0</v>
      </c>
      <c r="E136" s="466"/>
    </row>
    <row r="137" spans="1:5" ht="9.75" customHeight="1" x14ac:dyDescent="0.3">
      <c r="A137" s="43">
        <v>5244</v>
      </c>
      <c r="B137" s="466" t="s">
        <v>240</v>
      </c>
      <c r="C137" s="467">
        <v>0</v>
      </c>
      <c r="D137" s="465">
        <v>0</v>
      </c>
      <c r="E137" s="466"/>
    </row>
    <row r="138" spans="1:5" ht="9.75" customHeight="1" x14ac:dyDescent="0.3">
      <c r="A138" s="39">
        <v>5250</v>
      </c>
      <c r="B138" s="463" t="s">
        <v>171</v>
      </c>
      <c r="C138" s="464">
        <v>0</v>
      </c>
      <c r="D138" s="465">
        <v>0</v>
      </c>
      <c r="E138" s="466"/>
    </row>
    <row r="139" spans="1:5" ht="9.75" customHeight="1" x14ac:dyDescent="0.3">
      <c r="A139" s="43">
        <v>5251</v>
      </c>
      <c r="B139" s="466" t="s">
        <v>241</v>
      </c>
      <c r="C139" s="467">
        <v>0</v>
      </c>
      <c r="D139" s="465">
        <v>0</v>
      </c>
      <c r="E139" s="466"/>
    </row>
    <row r="140" spans="1:5" ht="9.75" customHeight="1" x14ac:dyDescent="0.3">
      <c r="A140" s="43">
        <v>5252</v>
      </c>
      <c r="B140" s="466" t="s">
        <v>242</v>
      </c>
      <c r="C140" s="467">
        <v>0</v>
      </c>
      <c r="D140" s="465">
        <v>0</v>
      </c>
      <c r="E140" s="466"/>
    </row>
    <row r="141" spans="1:5" ht="9.75" customHeight="1" x14ac:dyDescent="0.3">
      <c r="A141" s="43">
        <v>5259</v>
      </c>
      <c r="B141" s="466" t="s">
        <v>243</v>
      </c>
      <c r="C141" s="467">
        <v>0</v>
      </c>
      <c r="D141" s="465">
        <v>0</v>
      </c>
      <c r="E141" s="466"/>
    </row>
    <row r="142" spans="1:5" ht="9.75" customHeight="1" x14ac:dyDescent="0.3">
      <c r="A142" s="39">
        <v>5260</v>
      </c>
      <c r="B142" s="463" t="s">
        <v>244</v>
      </c>
      <c r="C142" s="464">
        <v>0</v>
      </c>
      <c r="D142" s="465">
        <v>0</v>
      </c>
      <c r="E142" s="466"/>
    </row>
    <row r="143" spans="1:5" ht="9.75" customHeight="1" x14ac:dyDescent="0.3">
      <c r="A143" s="43">
        <v>5261</v>
      </c>
      <c r="B143" s="466" t="s">
        <v>245</v>
      </c>
      <c r="C143" s="467">
        <v>0</v>
      </c>
      <c r="D143" s="465">
        <v>0</v>
      </c>
      <c r="E143" s="466"/>
    </row>
    <row r="144" spans="1:5" ht="9.75" customHeight="1" x14ac:dyDescent="0.3">
      <c r="A144" s="43">
        <v>5262</v>
      </c>
      <c r="B144" s="466" t="s">
        <v>246</v>
      </c>
      <c r="C144" s="467">
        <v>0</v>
      </c>
      <c r="D144" s="465">
        <v>0</v>
      </c>
      <c r="E144" s="466"/>
    </row>
    <row r="145" spans="1:5" ht="9.75" customHeight="1" x14ac:dyDescent="0.3">
      <c r="A145" s="39">
        <v>5270</v>
      </c>
      <c r="B145" s="463" t="s">
        <v>247</v>
      </c>
      <c r="C145" s="464">
        <v>0</v>
      </c>
      <c r="D145" s="465">
        <v>0</v>
      </c>
      <c r="E145" s="466"/>
    </row>
    <row r="146" spans="1:5" ht="9.75" customHeight="1" x14ac:dyDescent="0.3">
      <c r="A146" s="43">
        <v>5271</v>
      </c>
      <c r="B146" s="466" t="s">
        <v>248</v>
      </c>
      <c r="C146" s="467">
        <v>0</v>
      </c>
      <c r="D146" s="465">
        <v>0</v>
      </c>
      <c r="E146" s="466"/>
    </row>
    <row r="147" spans="1:5" ht="9.75" customHeight="1" x14ac:dyDescent="0.3">
      <c r="A147" s="39">
        <v>5280</v>
      </c>
      <c r="B147" s="463" t="s">
        <v>249</v>
      </c>
      <c r="C147" s="464">
        <v>0</v>
      </c>
      <c r="D147" s="465">
        <v>0</v>
      </c>
      <c r="E147" s="466"/>
    </row>
    <row r="148" spans="1:5" ht="9.75" customHeight="1" x14ac:dyDescent="0.3">
      <c r="A148" s="43">
        <v>5281</v>
      </c>
      <c r="B148" s="466" t="s">
        <v>250</v>
      </c>
      <c r="C148" s="467">
        <v>0</v>
      </c>
      <c r="D148" s="465">
        <v>0</v>
      </c>
      <c r="E148" s="466"/>
    </row>
    <row r="149" spans="1:5" ht="9.75" customHeight="1" x14ac:dyDescent="0.3">
      <c r="A149" s="43">
        <v>5282</v>
      </c>
      <c r="B149" s="466" t="s">
        <v>251</v>
      </c>
      <c r="C149" s="467">
        <v>0</v>
      </c>
      <c r="D149" s="465">
        <v>0</v>
      </c>
      <c r="E149" s="466"/>
    </row>
    <row r="150" spans="1:5" ht="9.75" customHeight="1" x14ac:dyDescent="0.3">
      <c r="A150" s="43">
        <v>5283</v>
      </c>
      <c r="B150" s="466" t="s">
        <v>252</v>
      </c>
      <c r="C150" s="467">
        <v>0</v>
      </c>
      <c r="D150" s="465">
        <v>0</v>
      </c>
      <c r="E150" s="466"/>
    </row>
    <row r="151" spans="1:5" ht="9.75" customHeight="1" x14ac:dyDescent="0.3">
      <c r="A151" s="43">
        <v>5284</v>
      </c>
      <c r="B151" s="466" t="s">
        <v>253</v>
      </c>
      <c r="C151" s="467">
        <v>0</v>
      </c>
      <c r="D151" s="465">
        <v>0</v>
      </c>
      <c r="E151" s="466"/>
    </row>
    <row r="152" spans="1:5" ht="9.75" customHeight="1" x14ac:dyDescent="0.3">
      <c r="A152" s="43">
        <v>5285</v>
      </c>
      <c r="B152" s="466" t="s">
        <v>254</v>
      </c>
      <c r="C152" s="467">
        <v>0</v>
      </c>
      <c r="D152" s="465">
        <v>0</v>
      </c>
      <c r="E152" s="466"/>
    </row>
    <row r="153" spans="1:5" ht="9.75" customHeight="1" x14ac:dyDescent="0.3">
      <c r="A153" s="39">
        <v>5290</v>
      </c>
      <c r="B153" s="463" t="s">
        <v>255</v>
      </c>
      <c r="C153" s="464">
        <v>0</v>
      </c>
      <c r="D153" s="465">
        <v>0</v>
      </c>
      <c r="E153" s="466"/>
    </row>
    <row r="154" spans="1:5" ht="9.75" customHeight="1" x14ac:dyDescent="0.3">
      <c r="A154" s="43">
        <v>5291</v>
      </c>
      <c r="B154" s="466" t="s">
        <v>256</v>
      </c>
      <c r="C154" s="467">
        <v>0</v>
      </c>
      <c r="D154" s="465">
        <v>0</v>
      </c>
      <c r="E154" s="466"/>
    </row>
    <row r="155" spans="1:5" ht="9.75" customHeight="1" x14ac:dyDescent="0.3">
      <c r="A155" s="43">
        <v>5292</v>
      </c>
      <c r="B155" s="466" t="s">
        <v>257</v>
      </c>
      <c r="C155" s="467">
        <v>0</v>
      </c>
      <c r="D155" s="465">
        <v>0</v>
      </c>
      <c r="E155" s="466"/>
    </row>
    <row r="156" spans="1:5" ht="9.75" customHeight="1" x14ac:dyDescent="0.3">
      <c r="A156" s="39">
        <v>5300</v>
      </c>
      <c r="B156" s="463" t="s">
        <v>258</v>
      </c>
      <c r="C156" s="464">
        <v>0</v>
      </c>
      <c r="D156" s="465">
        <v>0</v>
      </c>
      <c r="E156" s="466"/>
    </row>
    <row r="157" spans="1:5" ht="9.75" customHeight="1" x14ac:dyDescent="0.3">
      <c r="A157" s="39">
        <v>5310</v>
      </c>
      <c r="B157" s="463" t="s">
        <v>162</v>
      </c>
      <c r="C157" s="464">
        <v>0</v>
      </c>
      <c r="D157" s="465">
        <v>0</v>
      </c>
      <c r="E157" s="466"/>
    </row>
    <row r="158" spans="1:5" ht="9.75" customHeight="1" x14ac:dyDescent="0.3">
      <c r="A158" s="43">
        <v>5311</v>
      </c>
      <c r="B158" s="466" t="s">
        <v>259</v>
      </c>
      <c r="C158" s="467">
        <v>0</v>
      </c>
      <c r="D158" s="465">
        <v>0</v>
      </c>
      <c r="E158" s="466"/>
    </row>
    <row r="159" spans="1:5" ht="9.75" customHeight="1" x14ac:dyDescent="0.3">
      <c r="A159" s="43">
        <v>5312</v>
      </c>
      <c r="B159" s="466" t="s">
        <v>260</v>
      </c>
      <c r="C159" s="467">
        <v>0</v>
      </c>
      <c r="D159" s="465">
        <v>0</v>
      </c>
      <c r="E159" s="466"/>
    </row>
    <row r="160" spans="1:5" ht="9.75" customHeight="1" x14ac:dyDescent="0.3">
      <c r="A160" s="39">
        <v>5320</v>
      </c>
      <c r="B160" s="463" t="s">
        <v>163</v>
      </c>
      <c r="C160" s="464">
        <v>0</v>
      </c>
      <c r="D160" s="465">
        <v>0</v>
      </c>
      <c r="E160" s="466"/>
    </row>
    <row r="161" spans="1:5" ht="9.75" customHeight="1" x14ac:dyDescent="0.3">
      <c r="A161" s="43">
        <v>5321</v>
      </c>
      <c r="B161" s="466" t="s">
        <v>261</v>
      </c>
      <c r="C161" s="467">
        <v>0</v>
      </c>
      <c r="D161" s="465">
        <v>0</v>
      </c>
      <c r="E161" s="466"/>
    </row>
    <row r="162" spans="1:5" ht="9.75" customHeight="1" x14ac:dyDescent="0.3">
      <c r="A162" s="43">
        <v>5322</v>
      </c>
      <c r="B162" s="466" t="s">
        <v>262</v>
      </c>
      <c r="C162" s="467">
        <v>0</v>
      </c>
      <c r="D162" s="465">
        <v>0</v>
      </c>
      <c r="E162" s="466"/>
    </row>
    <row r="163" spans="1:5" ht="9.75" customHeight="1" x14ac:dyDescent="0.3">
      <c r="A163" s="39">
        <v>5330</v>
      </c>
      <c r="B163" s="463" t="s">
        <v>164</v>
      </c>
      <c r="C163" s="464">
        <v>0</v>
      </c>
      <c r="D163" s="465">
        <v>0</v>
      </c>
      <c r="E163" s="466"/>
    </row>
    <row r="164" spans="1:5" ht="9.75" customHeight="1" x14ac:dyDescent="0.3">
      <c r="A164" s="43">
        <v>5331</v>
      </c>
      <c r="B164" s="466" t="s">
        <v>263</v>
      </c>
      <c r="C164" s="467">
        <v>0</v>
      </c>
      <c r="D164" s="465">
        <v>0</v>
      </c>
      <c r="E164" s="466"/>
    </row>
    <row r="165" spans="1:5" ht="9.75" customHeight="1" x14ac:dyDescent="0.3">
      <c r="A165" s="43">
        <v>5332</v>
      </c>
      <c r="B165" s="466" t="s">
        <v>264</v>
      </c>
      <c r="C165" s="467">
        <v>0</v>
      </c>
      <c r="D165" s="465">
        <v>0</v>
      </c>
      <c r="E165" s="466"/>
    </row>
    <row r="166" spans="1:5" ht="9.75" customHeight="1" x14ac:dyDescent="0.3">
      <c r="A166" s="39">
        <v>5400</v>
      </c>
      <c r="B166" s="463" t="s">
        <v>265</v>
      </c>
      <c r="C166" s="464">
        <v>0</v>
      </c>
      <c r="D166" s="465">
        <v>0</v>
      </c>
      <c r="E166" s="466"/>
    </row>
    <row r="167" spans="1:5" ht="9.75" customHeight="1" x14ac:dyDescent="0.3">
      <c r="A167" s="39">
        <v>5410</v>
      </c>
      <c r="B167" s="463" t="s">
        <v>266</v>
      </c>
      <c r="C167" s="464">
        <v>0</v>
      </c>
      <c r="D167" s="465">
        <v>0</v>
      </c>
      <c r="E167" s="466"/>
    </row>
    <row r="168" spans="1:5" ht="9.75" customHeight="1" x14ac:dyDescent="0.3">
      <c r="A168" s="43">
        <v>5411</v>
      </c>
      <c r="B168" s="466" t="s">
        <v>267</v>
      </c>
      <c r="C168" s="467">
        <v>0</v>
      </c>
      <c r="D168" s="465">
        <v>0</v>
      </c>
      <c r="E168" s="466"/>
    </row>
    <row r="169" spans="1:5" ht="9.75" customHeight="1" x14ac:dyDescent="0.3">
      <c r="A169" s="43">
        <v>5412</v>
      </c>
      <c r="B169" s="466" t="s">
        <v>268</v>
      </c>
      <c r="C169" s="467">
        <v>0</v>
      </c>
      <c r="D169" s="465">
        <v>0</v>
      </c>
      <c r="E169" s="466"/>
    </row>
    <row r="170" spans="1:5" ht="9.75" customHeight="1" x14ac:dyDescent="0.3">
      <c r="A170" s="39">
        <v>5420</v>
      </c>
      <c r="B170" s="463" t="s">
        <v>269</v>
      </c>
      <c r="C170" s="464">
        <v>0</v>
      </c>
      <c r="D170" s="465">
        <v>0</v>
      </c>
      <c r="E170" s="466"/>
    </row>
    <row r="171" spans="1:5" ht="9.75" customHeight="1" x14ac:dyDescent="0.3">
      <c r="A171" s="43">
        <v>5421</v>
      </c>
      <c r="B171" s="466" t="s">
        <v>270</v>
      </c>
      <c r="C171" s="467">
        <v>0</v>
      </c>
      <c r="D171" s="465">
        <v>0</v>
      </c>
      <c r="E171" s="466"/>
    </row>
    <row r="172" spans="1:5" ht="9.75" customHeight="1" x14ac:dyDescent="0.3">
      <c r="A172" s="43">
        <v>5422</v>
      </c>
      <c r="B172" s="466" t="s">
        <v>271</v>
      </c>
      <c r="C172" s="467">
        <v>0</v>
      </c>
      <c r="D172" s="465">
        <v>0</v>
      </c>
      <c r="E172" s="466"/>
    </row>
    <row r="173" spans="1:5" ht="9.75" customHeight="1" x14ac:dyDescent="0.3">
      <c r="A173" s="39">
        <v>5430</v>
      </c>
      <c r="B173" s="463" t="s">
        <v>272</v>
      </c>
      <c r="C173" s="464">
        <v>0</v>
      </c>
      <c r="D173" s="465">
        <v>0</v>
      </c>
      <c r="E173" s="466"/>
    </row>
    <row r="174" spans="1:5" ht="9.75" customHeight="1" x14ac:dyDescent="0.3">
      <c r="A174" s="43">
        <v>5431</v>
      </c>
      <c r="B174" s="466" t="s">
        <v>273</v>
      </c>
      <c r="C174" s="467">
        <v>0</v>
      </c>
      <c r="D174" s="465">
        <v>0</v>
      </c>
      <c r="E174" s="466"/>
    </row>
    <row r="175" spans="1:5" ht="9.75" customHeight="1" x14ac:dyDescent="0.3">
      <c r="A175" s="43">
        <v>5432</v>
      </c>
      <c r="B175" s="466" t="s">
        <v>274</v>
      </c>
      <c r="C175" s="467">
        <v>0</v>
      </c>
      <c r="D175" s="465">
        <v>0</v>
      </c>
      <c r="E175" s="466"/>
    </row>
    <row r="176" spans="1:5" ht="9.75" customHeight="1" x14ac:dyDescent="0.3">
      <c r="A176" s="39">
        <v>5440</v>
      </c>
      <c r="B176" s="463" t="s">
        <v>275</v>
      </c>
      <c r="C176" s="464">
        <v>0</v>
      </c>
      <c r="D176" s="465">
        <v>0</v>
      </c>
      <c r="E176" s="466"/>
    </row>
    <row r="177" spans="1:6" ht="9.75" customHeight="1" x14ac:dyDescent="0.3">
      <c r="A177" s="43">
        <v>5441</v>
      </c>
      <c r="B177" s="466" t="s">
        <v>275</v>
      </c>
      <c r="C177" s="467">
        <v>0</v>
      </c>
      <c r="D177" s="465">
        <v>0</v>
      </c>
      <c r="E177" s="466"/>
    </row>
    <row r="178" spans="1:6" ht="9.75" customHeight="1" x14ac:dyDescent="0.3">
      <c r="A178" s="39">
        <v>5450</v>
      </c>
      <c r="B178" s="463" t="s">
        <v>276</v>
      </c>
      <c r="C178" s="464">
        <v>0</v>
      </c>
      <c r="D178" s="465">
        <v>0</v>
      </c>
      <c r="E178" s="466"/>
    </row>
    <row r="179" spans="1:6" ht="9.75" customHeight="1" x14ac:dyDescent="0.3">
      <c r="A179" s="43">
        <v>5451</v>
      </c>
      <c r="B179" s="466" t="s">
        <v>277</v>
      </c>
      <c r="C179" s="467">
        <v>0</v>
      </c>
      <c r="D179" s="465">
        <v>0</v>
      </c>
      <c r="E179" s="466"/>
    </row>
    <row r="180" spans="1:6" ht="9.75" customHeight="1" x14ac:dyDescent="0.3">
      <c r="A180" s="43">
        <v>5452</v>
      </c>
      <c r="B180" s="466" t="s">
        <v>278</v>
      </c>
      <c r="C180" s="467">
        <v>0</v>
      </c>
      <c r="D180" s="465">
        <v>0</v>
      </c>
      <c r="E180" s="466"/>
    </row>
    <row r="181" spans="1:6" ht="20.399999999999999" x14ac:dyDescent="0.3">
      <c r="A181" s="39">
        <v>5500</v>
      </c>
      <c r="B181" s="463" t="s">
        <v>279</v>
      </c>
      <c r="C181" s="464">
        <v>1335113.71</v>
      </c>
      <c r="D181" s="465">
        <v>8.1363644357203668E-2</v>
      </c>
      <c r="E181" s="255" t="s">
        <v>1597</v>
      </c>
    </row>
    <row r="182" spans="1:6" ht="20.399999999999999" x14ac:dyDescent="0.3">
      <c r="A182" s="39">
        <v>5510</v>
      </c>
      <c r="B182" s="463" t="s">
        <v>280</v>
      </c>
      <c r="C182" s="464">
        <v>1335113.71</v>
      </c>
      <c r="D182" s="465">
        <v>8.1363644357203668E-2</v>
      </c>
      <c r="E182" s="255" t="s">
        <v>1597</v>
      </c>
      <c r="F182" s="469"/>
    </row>
    <row r="183" spans="1:6" ht="9.75" customHeight="1" x14ac:dyDescent="0.3">
      <c r="A183" s="43">
        <v>5511</v>
      </c>
      <c r="B183" s="466" t="s">
        <v>281</v>
      </c>
      <c r="C183" s="467">
        <v>0</v>
      </c>
      <c r="D183" s="465">
        <v>0</v>
      </c>
      <c r="E183" s="466"/>
    </row>
    <row r="184" spans="1:6" ht="9.75" customHeight="1" x14ac:dyDescent="0.3">
      <c r="A184" s="43">
        <v>5512</v>
      </c>
      <c r="B184" s="466" t="s">
        <v>282</v>
      </c>
      <c r="C184" s="467">
        <v>0</v>
      </c>
      <c r="D184" s="465">
        <v>0</v>
      </c>
      <c r="E184" s="466"/>
    </row>
    <row r="185" spans="1:6" ht="9.75" customHeight="1" x14ac:dyDescent="0.3">
      <c r="A185" s="43">
        <v>5513</v>
      </c>
      <c r="B185" s="466" t="s">
        <v>283</v>
      </c>
      <c r="C185" s="467">
        <v>333271.26</v>
      </c>
      <c r="D185" s="465">
        <v>2.0310003612439242E-2</v>
      </c>
      <c r="E185" s="466"/>
    </row>
    <row r="186" spans="1:6" ht="9.75" customHeight="1" x14ac:dyDescent="0.3">
      <c r="A186" s="43">
        <v>5514</v>
      </c>
      <c r="B186" s="466" t="s">
        <v>284</v>
      </c>
      <c r="C186" s="467">
        <v>0</v>
      </c>
      <c r="D186" s="465">
        <v>0</v>
      </c>
      <c r="E186" s="466"/>
    </row>
    <row r="187" spans="1:6" ht="9.75" customHeight="1" x14ac:dyDescent="0.3">
      <c r="A187" s="43">
        <v>5515</v>
      </c>
      <c r="B187" s="466" t="s">
        <v>285</v>
      </c>
      <c r="C187" s="467">
        <v>927109.49</v>
      </c>
      <c r="D187" s="465">
        <v>5.649931257506783E-2</v>
      </c>
      <c r="E187" s="466"/>
    </row>
    <row r="188" spans="1:6" ht="9.75" customHeight="1" x14ac:dyDescent="0.3">
      <c r="A188" s="43">
        <v>5516</v>
      </c>
      <c r="B188" s="466" t="s">
        <v>286</v>
      </c>
      <c r="C188" s="467">
        <v>2700</v>
      </c>
      <c r="D188" s="465">
        <v>1.6454167021058447E-4</v>
      </c>
      <c r="E188" s="466"/>
    </row>
    <row r="189" spans="1:6" ht="9.75" customHeight="1" x14ac:dyDescent="0.3">
      <c r="A189" s="43">
        <v>5517</v>
      </c>
      <c r="B189" s="466" t="s">
        <v>287</v>
      </c>
      <c r="C189" s="467">
        <v>72032.960000000006</v>
      </c>
      <c r="D189" s="465">
        <v>4.3897864994860087E-3</v>
      </c>
      <c r="E189" s="466"/>
    </row>
    <row r="190" spans="1:6" ht="9.75" customHeight="1" x14ac:dyDescent="0.3">
      <c r="A190" s="43">
        <v>5518</v>
      </c>
      <c r="B190" s="466" t="s">
        <v>288</v>
      </c>
      <c r="C190" s="467">
        <v>0</v>
      </c>
      <c r="D190" s="465">
        <v>0</v>
      </c>
      <c r="E190" s="466"/>
    </row>
    <row r="191" spans="1:6" ht="9.75" customHeight="1" x14ac:dyDescent="0.3">
      <c r="A191" s="39">
        <v>5520</v>
      </c>
      <c r="B191" s="463" t="s">
        <v>289</v>
      </c>
      <c r="C191" s="464">
        <v>0</v>
      </c>
      <c r="D191" s="465">
        <v>0</v>
      </c>
      <c r="E191" s="466"/>
    </row>
    <row r="192" spans="1:6" ht="9.75" customHeight="1" x14ac:dyDescent="0.3">
      <c r="A192" s="43">
        <v>5521</v>
      </c>
      <c r="B192" s="466" t="s">
        <v>290</v>
      </c>
      <c r="C192" s="467">
        <v>0</v>
      </c>
      <c r="D192" s="465">
        <v>0</v>
      </c>
      <c r="E192" s="466"/>
    </row>
    <row r="193" spans="1:5" ht="9.75" customHeight="1" x14ac:dyDescent="0.3">
      <c r="A193" s="43">
        <v>5522</v>
      </c>
      <c r="B193" s="466" t="s">
        <v>291</v>
      </c>
      <c r="C193" s="467">
        <v>0</v>
      </c>
      <c r="D193" s="465">
        <v>0</v>
      </c>
      <c r="E193" s="466"/>
    </row>
    <row r="194" spans="1:5" ht="9.75" customHeight="1" x14ac:dyDescent="0.3">
      <c r="A194" s="39">
        <v>5530</v>
      </c>
      <c r="B194" s="463" t="s">
        <v>292</v>
      </c>
      <c r="C194" s="464">
        <v>0</v>
      </c>
      <c r="D194" s="465">
        <v>0</v>
      </c>
      <c r="E194" s="466"/>
    </row>
    <row r="195" spans="1:5" ht="9.75" customHeight="1" x14ac:dyDescent="0.3">
      <c r="A195" s="43">
        <v>5531</v>
      </c>
      <c r="B195" s="466" t="s">
        <v>293</v>
      </c>
      <c r="C195" s="467">
        <v>0</v>
      </c>
      <c r="D195" s="465">
        <v>0</v>
      </c>
      <c r="E195" s="466"/>
    </row>
    <row r="196" spans="1:5" ht="9.75" customHeight="1" x14ac:dyDescent="0.3">
      <c r="A196" s="43">
        <v>5532</v>
      </c>
      <c r="B196" s="466" t="s">
        <v>294</v>
      </c>
      <c r="C196" s="467">
        <v>0</v>
      </c>
      <c r="D196" s="465">
        <v>0</v>
      </c>
      <c r="E196" s="466"/>
    </row>
    <row r="197" spans="1:5" ht="9.75" customHeight="1" x14ac:dyDescent="0.3">
      <c r="A197" s="43">
        <v>5533</v>
      </c>
      <c r="B197" s="466" t="s">
        <v>295</v>
      </c>
      <c r="C197" s="467">
        <v>0</v>
      </c>
      <c r="D197" s="465">
        <v>0</v>
      </c>
      <c r="E197" s="466"/>
    </row>
    <row r="198" spans="1:5" ht="9.75" customHeight="1" x14ac:dyDescent="0.3">
      <c r="A198" s="43">
        <v>5534</v>
      </c>
      <c r="B198" s="466" t="s">
        <v>296</v>
      </c>
      <c r="C198" s="467">
        <v>0</v>
      </c>
      <c r="D198" s="465">
        <v>0</v>
      </c>
      <c r="E198" s="466"/>
    </row>
    <row r="199" spans="1:5" ht="9.75" customHeight="1" x14ac:dyDescent="0.3">
      <c r="A199" s="43">
        <v>5535</v>
      </c>
      <c r="B199" s="466" t="s">
        <v>297</v>
      </c>
      <c r="C199" s="467">
        <v>0</v>
      </c>
      <c r="D199" s="465">
        <v>0</v>
      </c>
      <c r="E199" s="466"/>
    </row>
    <row r="200" spans="1:5" ht="9.75" customHeight="1" x14ac:dyDescent="0.3">
      <c r="A200" s="39">
        <v>5590</v>
      </c>
      <c r="B200" s="463" t="s">
        <v>298</v>
      </c>
      <c r="C200" s="464">
        <v>0</v>
      </c>
      <c r="D200" s="465">
        <v>0</v>
      </c>
      <c r="E200" s="466"/>
    </row>
    <row r="201" spans="1:5" ht="9.75" customHeight="1" x14ac:dyDescent="0.3">
      <c r="A201" s="43">
        <v>5591</v>
      </c>
      <c r="B201" s="466" t="s">
        <v>299</v>
      </c>
      <c r="C201" s="467">
        <v>0</v>
      </c>
      <c r="D201" s="465">
        <v>0</v>
      </c>
      <c r="E201" s="466"/>
    </row>
    <row r="202" spans="1:5" ht="9.75" customHeight="1" x14ac:dyDescent="0.3">
      <c r="A202" s="43">
        <v>5592</v>
      </c>
      <c r="B202" s="466" t="s">
        <v>300</v>
      </c>
      <c r="C202" s="467">
        <v>0</v>
      </c>
      <c r="D202" s="465">
        <v>0</v>
      </c>
      <c r="E202" s="466"/>
    </row>
    <row r="203" spans="1:5" ht="9.75" customHeight="1" x14ac:dyDescent="0.3">
      <c r="A203" s="43">
        <v>5593</v>
      </c>
      <c r="B203" s="466" t="s">
        <v>301</v>
      </c>
      <c r="C203" s="467">
        <v>0</v>
      </c>
      <c r="D203" s="465">
        <v>0</v>
      </c>
      <c r="E203" s="466"/>
    </row>
    <row r="204" spans="1:5" ht="9.75" customHeight="1" x14ac:dyDescent="0.3">
      <c r="A204" s="43">
        <v>5594</v>
      </c>
      <c r="B204" s="466" t="s">
        <v>302</v>
      </c>
      <c r="C204" s="467">
        <v>0</v>
      </c>
      <c r="D204" s="465">
        <v>0</v>
      </c>
      <c r="E204" s="466"/>
    </row>
    <row r="205" spans="1:5" ht="9.75" customHeight="1" x14ac:dyDescent="0.3">
      <c r="A205" s="43">
        <v>5595</v>
      </c>
      <c r="B205" s="466" t="s">
        <v>303</v>
      </c>
      <c r="C205" s="467">
        <v>0</v>
      </c>
      <c r="D205" s="465">
        <v>0</v>
      </c>
      <c r="E205" s="466"/>
    </row>
    <row r="206" spans="1:5" ht="9.75" customHeight="1" x14ac:dyDescent="0.3">
      <c r="A206" s="43">
        <v>5596</v>
      </c>
      <c r="B206" s="466" t="s">
        <v>188</v>
      </c>
      <c r="C206" s="467">
        <v>0</v>
      </c>
      <c r="D206" s="465">
        <v>0</v>
      </c>
      <c r="E206" s="466"/>
    </row>
    <row r="207" spans="1:5" ht="9.75" customHeight="1" x14ac:dyDescent="0.3">
      <c r="A207" s="43">
        <v>5597</v>
      </c>
      <c r="B207" s="466" t="s">
        <v>304</v>
      </c>
      <c r="C207" s="467">
        <v>0</v>
      </c>
      <c r="D207" s="465">
        <v>0</v>
      </c>
      <c r="E207" s="466"/>
    </row>
    <row r="208" spans="1:5" ht="9.75" customHeight="1" x14ac:dyDescent="0.3">
      <c r="A208" s="43">
        <v>5598</v>
      </c>
      <c r="B208" s="466" t="s">
        <v>305</v>
      </c>
      <c r="C208" s="467">
        <v>0</v>
      </c>
      <c r="D208" s="465">
        <v>0</v>
      </c>
      <c r="E208" s="466"/>
    </row>
    <row r="209" spans="1:5" ht="9.75" customHeight="1" x14ac:dyDescent="0.3">
      <c r="A209" s="43">
        <v>5599</v>
      </c>
      <c r="B209" s="466" t="s">
        <v>306</v>
      </c>
      <c r="C209" s="467">
        <v>0</v>
      </c>
      <c r="D209" s="465">
        <v>0</v>
      </c>
      <c r="E209" s="466"/>
    </row>
    <row r="210" spans="1:5" ht="9.75" customHeight="1" x14ac:dyDescent="0.3">
      <c r="A210" s="39">
        <v>5600</v>
      </c>
      <c r="B210" s="463" t="s">
        <v>307</v>
      </c>
      <c r="C210" s="464">
        <v>0</v>
      </c>
      <c r="D210" s="465">
        <v>0</v>
      </c>
      <c r="E210" s="466"/>
    </row>
    <row r="211" spans="1:5" ht="9.75" customHeight="1" x14ac:dyDescent="0.3">
      <c r="A211" s="39">
        <v>5610</v>
      </c>
      <c r="B211" s="463" t="s">
        <v>308</v>
      </c>
      <c r="C211" s="464">
        <v>0</v>
      </c>
      <c r="D211" s="465">
        <v>0</v>
      </c>
      <c r="E211" s="466"/>
    </row>
    <row r="212" spans="1:5" ht="9.75" customHeight="1" x14ac:dyDescent="0.3">
      <c r="A212" s="43">
        <v>5611</v>
      </c>
      <c r="B212" s="466" t="s">
        <v>309</v>
      </c>
      <c r="C212" s="467">
        <v>0</v>
      </c>
      <c r="D212" s="465">
        <v>0</v>
      </c>
      <c r="E212" s="466"/>
    </row>
    <row r="213" spans="1:5" ht="9.75" customHeight="1" x14ac:dyDescent="0.3">
      <c r="A213" s="282"/>
      <c r="B213" s="282"/>
      <c r="C213" s="282"/>
      <c r="D213" s="460"/>
      <c r="E213" s="282"/>
    </row>
    <row r="214" spans="1:5" ht="9.75" customHeight="1" x14ac:dyDescent="0.3">
      <c r="A214" s="470" t="s">
        <v>310</v>
      </c>
      <c r="C214" s="282"/>
      <c r="D214" s="460"/>
      <c r="E214" s="282"/>
    </row>
  </sheetData>
  <autoFilter ref="A93:C212" xr:uid="{00000000-0009-0000-0000-000072000000}"/>
  <mergeCells count="4">
    <mergeCell ref="A1:C1"/>
    <mergeCell ref="A2:C2"/>
    <mergeCell ref="A3:C3"/>
    <mergeCell ref="A4:C4"/>
  </mergeCells>
  <pageMargins left="0.7" right="0.7" top="0.75" bottom="0.75" header="0" footer="0"/>
  <pageSetup scale="65" orientation="portrait" r:id="rId1"/>
  <drawing r:id="rId2"/>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sheetPr>
    <pageSetUpPr fitToPage="1"/>
  </sheetPr>
  <dimension ref="A1:J173"/>
  <sheetViews>
    <sheetView view="pageBreakPreview" topLeftCell="A146" zoomScale="85" zoomScaleNormal="100" zoomScaleSheetLayoutView="85" workbookViewId="0">
      <selection activeCell="I177" sqref="I177"/>
    </sheetView>
  </sheetViews>
  <sheetFormatPr baseColWidth="10" defaultColWidth="14.44140625" defaultRowHeight="14.4" x14ac:dyDescent="0.3"/>
  <cols>
    <col min="1" max="1" width="10" style="457" customWidth="1"/>
    <col min="2" max="2" width="64.5546875" style="457" customWidth="1"/>
    <col min="3" max="3" width="16.44140625" style="457" customWidth="1"/>
    <col min="4" max="4" width="19.109375" style="457" customWidth="1"/>
    <col min="5" max="5" width="24.5546875" style="457" customWidth="1"/>
    <col min="6" max="6" width="22.88671875" style="457" customWidth="1"/>
    <col min="7" max="7" width="16.88671875" style="457" customWidth="1"/>
    <col min="8" max="8" width="16.88671875" style="472" customWidth="1"/>
    <col min="9" max="9" width="13.88671875" style="472" customWidth="1"/>
    <col min="10" max="10" width="23.88671875" style="457" customWidth="1"/>
    <col min="11" max="26" width="9.109375" style="457" customWidth="1"/>
    <col min="27" max="16384" width="14.44140625" style="457"/>
  </cols>
  <sheetData>
    <row r="1" spans="1:8" x14ac:dyDescent="0.3">
      <c r="A1" s="514" t="s">
        <v>2122</v>
      </c>
      <c r="B1" s="579"/>
      <c r="C1" s="579"/>
      <c r="D1" s="579"/>
      <c r="E1" s="579"/>
      <c r="F1" s="579"/>
      <c r="G1" s="70" t="s">
        <v>99</v>
      </c>
      <c r="H1" s="471">
        <v>2025</v>
      </c>
    </row>
    <row r="2" spans="1:8" x14ac:dyDescent="0.3">
      <c r="A2" s="514" t="s">
        <v>311</v>
      </c>
      <c r="B2" s="579"/>
      <c r="C2" s="579"/>
      <c r="D2" s="579"/>
      <c r="E2" s="579"/>
      <c r="F2" s="579"/>
      <c r="G2" s="70" t="s">
        <v>101</v>
      </c>
      <c r="H2" s="471" t="s">
        <v>648</v>
      </c>
    </row>
    <row r="3" spans="1:8" x14ac:dyDescent="0.3">
      <c r="A3" s="514" t="s">
        <v>2107</v>
      </c>
      <c r="B3" s="579"/>
      <c r="C3" s="579"/>
      <c r="D3" s="579"/>
      <c r="E3" s="579"/>
      <c r="F3" s="579"/>
      <c r="G3" s="70" t="s">
        <v>102</v>
      </c>
      <c r="H3" s="471" t="s">
        <v>651</v>
      </c>
    </row>
    <row r="4" spans="1:8" x14ac:dyDescent="0.3">
      <c r="A4" s="488" t="s">
        <v>103</v>
      </c>
      <c r="B4" s="579"/>
      <c r="C4" s="579"/>
      <c r="D4" s="579"/>
      <c r="E4" s="579"/>
      <c r="F4" s="579"/>
      <c r="G4" s="70"/>
      <c r="H4" s="471"/>
    </row>
    <row r="5" spans="1:8" x14ac:dyDescent="0.3">
      <c r="A5" s="31" t="s">
        <v>104</v>
      </c>
      <c r="B5" s="458"/>
      <c r="C5" s="458"/>
      <c r="D5" s="458"/>
      <c r="E5" s="458"/>
      <c r="F5" s="458"/>
      <c r="G5" s="458"/>
      <c r="H5" s="473"/>
    </row>
    <row r="6" spans="1:8" x14ac:dyDescent="0.3">
      <c r="A6" s="282"/>
      <c r="B6" s="282"/>
      <c r="C6" s="282"/>
      <c r="D6" s="282"/>
      <c r="E6" s="282"/>
      <c r="F6" s="282"/>
      <c r="G6" s="282"/>
      <c r="H6" s="254"/>
    </row>
    <row r="7" spans="1:8" x14ac:dyDescent="0.3">
      <c r="A7" s="458" t="s">
        <v>312</v>
      </c>
      <c r="B7" s="458"/>
      <c r="C7" s="458"/>
      <c r="D7" s="458"/>
      <c r="E7" s="458"/>
      <c r="F7" s="458"/>
      <c r="G7" s="458"/>
      <c r="H7" s="473"/>
    </row>
    <row r="8" spans="1:8" x14ac:dyDescent="0.3">
      <c r="A8" s="461" t="s">
        <v>106</v>
      </c>
      <c r="B8" s="461" t="s">
        <v>107</v>
      </c>
      <c r="C8" s="461" t="s">
        <v>108</v>
      </c>
      <c r="D8" s="461" t="s">
        <v>313</v>
      </c>
      <c r="E8" s="461"/>
      <c r="F8" s="461"/>
      <c r="G8" s="461"/>
      <c r="H8" s="123"/>
    </row>
    <row r="9" spans="1:8" x14ac:dyDescent="0.3">
      <c r="A9" s="474">
        <v>1114</v>
      </c>
      <c r="B9" s="282" t="s">
        <v>314</v>
      </c>
      <c r="C9" s="475">
        <v>0</v>
      </c>
      <c r="D9" s="282"/>
      <c r="E9" s="282"/>
      <c r="F9" s="282"/>
      <c r="G9" s="282"/>
      <c r="H9" s="254"/>
    </row>
    <row r="10" spans="1:8" x14ac:dyDescent="0.3">
      <c r="A10" s="474">
        <v>1115</v>
      </c>
      <c r="B10" s="282" t="s">
        <v>315</v>
      </c>
      <c r="C10" s="475">
        <v>0</v>
      </c>
      <c r="D10" s="282"/>
      <c r="E10" s="282"/>
      <c r="F10" s="282"/>
      <c r="G10" s="282"/>
      <c r="H10" s="254"/>
    </row>
    <row r="11" spans="1:8" x14ac:dyDescent="0.3">
      <c r="A11" s="474">
        <v>1121</v>
      </c>
      <c r="B11" s="282" t="s">
        <v>316</v>
      </c>
      <c r="C11" s="475">
        <v>0</v>
      </c>
      <c r="D11" s="282"/>
      <c r="E11" s="282"/>
      <c r="F11" s="282"/>
      <c r="G11" s="282"/>
      <c r="H11" s="254"/>
    </row>
    <row r="12" spans="1:8" x14ac:dyDescent="0.3">
      <c r="A12" s="282"/>
      <c r="B12" s="282"/>
      <c r="C12" s="282"/>
      <c r="D12" s="282"/>
      <c r="E12" s="282"/>
      <c r="F12" s="282"/>
      <c r="G12" s="282"/>
      <c r="H12" s="254"/>
    </row>
    <row r="13" spans="1:8" x14ac:dyDescent="0.3">
      <c r="A13" s="458" t="s">
        <v>317</v>
      </c>
      <c r="B13" s="458"/>
      <c r="C13" s="458"/>
      <c r="D13" s="458"/>
      <c r="E13" s="458"/>
      <c r="F13" s="458"/>
      <c r="G13" s="458"/>
      <c r="H13" s="473"/>
    </row>
    <row r="14" spans="1:8" x14ac:dyDescent="0.3">
      <c r="A14" s="461" t="s">
        <v>106</v>
      </c>
      <c r="B14" s="461" t="s">
        <v>107</v>
      </c>
      <c r="C14" s="461" t="s">
        <v>108</v>
      </c>
      <c r="D14" s="461">
        <v>2024</v>
      </c>
      <c r="E14" s="461">
        <v>2023</v>
      </c>
      <c r="F14" s="461">
        <v>2022</v>
      </c>
      <c r="G14" s="461">
        <v>2021</v>
      </c>
      <c r="H14" s="123" t="s">
        <v>318</v>
      </c>
    </row>
    <row r="15" spans="1:8" x14ac:dyDescent="0.3">
      <c r="A15" s="474">
        <v>1122</v>
      </c>
      <c r="B15" s="282" t="s">
        <v>319</v>
      </c>
      <c r="C15" s="475">
        <v>0</v>
      </c>
      <c r="D15" s="475">
        <v>0</v>
      </c>
      <c r="E15" s="475">
        <v>0</v>
      </c>
      <c r="F15" s="475">
        <v>0</v>
      </c>
      <c r="G15" s="475">
        <v>0</v>
      </c>
      <c r="H15" s="254"/>
    </row>
    <row r="16" spans="1:8" ht="20.399999999999999" x14ac:dyDescent="0.3">
      <c r="A16" s="474">
        <v>1124</v>
      </c>
      <c r="B16" s="282" t="s">
        <v>320</v>
      </c>
      <c r="C16" s="475">
        <v>66875.22</v>
      </c>
      <c r="D16" s="475">
        <v>66875.22</v>
      </c>
      <c r="E16" s="475">
        <v>0</v>
      </c>
      <c r="F16" s="475">
        <v>0</v>
      </c>
      <c r="G16" s="475">
        <v>0</v>
      </c>
      <c r="H16" s="254" t="s">
        <v>1598</v>
      </c>
    </row>
    <row r="18" spans="1:8" x14ac:dyDescent="0.3">
      <c r="A18" s="458" t="s">
        <v>321</v>
      </c>
      <c r="B18" s="458"/>
      <c r="C18" s="458"/>
      <c r="D18" s="458"/>
      <c r="E18" s="458"/>
      <c r="F18" s="458"/>
      <c r="G18" s="458"/>
      <c r="H18" s="473"/>
    </row>
    <row r="19" spans="1:8" x14ac:dyDescent="0.3">
      <c r="A19" s="461" t="s">
        <v>106</v>
      </c>
      <c r="B19" s="461" t="s">
        <v>107</v>
      </c>
      <c r="C19" s="461" t="s">
        <v>108</v>
      </c>
      <c r="D19" s="461" t="s">
        <v>322</v>
      </c>
      <c r="E19" s="461" t="s">
        <v>323</v>
      </c>
      <c r="F19" s="461" t="s">
        <v>324</v>
      </c>
      <c r="G19" s="461" t="s">
        <v>325</v>
      </c>
      <c r="H19" s="123" t="s">
        <v>326</v>
      </c>
    </row>
    <row r="20" spans="1:8" ht="20.399999999999999" x14ac:dyDescent="0.3">
      <c r="A20" s="474">
        <v>1123</v>
      </c>
      <c r="B20" s="282" t="s">
        <v>327</v>
      </c>
      <c r="C20" s="475">
        <v>6998</v>
      </c>
      <c r="D20" s="475">
        <v>6998</v>
      </c>
      <c r="E20" s="475">
        <v>0</v>
      </c>
      <c r="F20" s="475">
        <v>0</v>
      </c>
      <c r="G20" s="475">
        <v>0</v>
      </c>
      <c r="H20" s="254" t="s">
        <v>1598</v>
      </c>
    </row>
    <row r="21" spans="1:8" x14ac:dyDescent="0.3">
      <c r="A21" s="474">
        <v>1125</v>
      </c>
      <c r="B21" s="282" t="s">
        <v>329</v>
      </c>
      <c r="C21" s="475">
        <v>0</v>
      </c>
      <c r="D21" s="475">
        <v>0</v>
      </c>
      <c r="E21" s="475">
        <v>0</v>
      </c>
      <c r="F21" s="475">
        <v>0</v>
      </c>
      <c r="G21" s="475">
        <v>0</v>
      </c>
      <c r="H21" s="254"/>
    </row>
    <row r="22" spans="1:8" x14ac:dyDescent="0.3">
      <c r="A22" s="43">
        <v>1126</v>
      </c>
      <c r="B22" s="466" t="s">
        <v>330</v>
      </c>
      <c r="C22" s="475">
        <v>0</v>
      </c>
      <c r="D22" s="475">
        <v>0</v>
      </c>
      <c r="E22" s="475">
        <v>0</v>
      </c>
      <c r="F22" s="475">
        <v>0</v>
      </c>
      <c r="G22" s="475">
        <v>0</v>
      </c>
      <c r="H22" s="254"/>
    </row>
    <row r="23" spans="1:8" ht="20.399999999999999" x14ac:dyDescent="0.3">
      <c r="A23" s="43">
        <v>1129</v>
      </c>
      <c r="B23" s="466" t="s">
        <v>331</v>
      </c>
      <c r="C23" s="475">
        <v>0</v>
      </c>
      <c r="D23" s="475">
        <v>0</v>
      </c>
      <c r="E23" s="475">
        <v>0</v>
      </c>
      <c r="F23" s="475">
        <v>0</v>
      </c>
      <c r="G23" s="475">
        <v>0</v>
      </c>
      <c r="H23" s="254" t="s">
        <v>1598</v>
      </c>
    </row>
    <row r="24" spans="1:8" x14ac:dyDescent="0.3">
      <c r="A24" s="474">
        <v>1131</v>
      </c>
      <c r="B24" s="282" t="s">
        <v>332</v>
      </c>
      <c r="C24" s="475">
        <v>0</v>
      </c>
      <c r="D24" s="475">
        <v>0</v>
      </c>
      <c r="E24" s="475">
        <v>0</v>
      </c>
      <c r="F24" s="475">
        <v>0</v>
      </c>
      <c r="G24" s="475">
        <v>0</v>
      </c>
      <c r="H24" s="254"/>
    </row>
    <row r="25" spans="1:8" x14ac:dyDescent="0.3">
      <c r="A25" s="474">
        <v>1132</v>
      </c>
      <c r="B25" s="282" t="s">
        <v>334</v>
      </c>
      <c r="C25" s="475">
        <v>0</v>
      </c>
      <c r="D25" s="475">
        <v>0</v>
      </c>
      <c r="E25" s="475">
        <v>0</v>
      </c>
      <c r="F25" s="475">
        <v>0</v>
      </c>
      <c r="G25" s="475">
        <v>0</v>
      </c>
      <c r="H25" s="254"/>
    </row>
    <row r="26" spans="1:8" x14ac:dyDescent="0.3">
      <c r="A26" s="474">
        <v>1133</v>
      </c>
      <c r="B26" s="282" t="s">
        <v>335</v>
      </c>
      <c r="C26" s="475">
        <v>0</v>
      </c>
      <c r="D26" s="475">
        <v>0</v>
      </c>
      <c r="E26" s="475">
        <v>0</v>
      </c>
      <c r="F26" s="475">
        <v>0</v>
      </c>
      <c r="G26" s="475">
        <v>0</v>
      </c>
      <c r="H26" s="254"/>
    </row>
    <row r="27" spans="1:8" x14ac:dyDescent="0.3">
      <c r="A27" s="474">
        <v>1134</v>
      </c>
      <c r="B27" s="282" t="s">
        <v>336</v>
      </c>
      <c r="C27" s="475">
        <v>0</v>
      </c>
      <c r="D27" s="475">
        <v>0</v>
      </c>
      <c r="E27" s="475">
        <v>0</v>
      </c>
      <c r="F27" s="475">
        <v>0</v>
      </c>
      <c r="G27" s="475">
        <v>0</v>
      </c>
      <c r="H27" s="254"/>
    </row>
    <row r="28" spans="1:8" x14ac:dyDescent="0.3">
      <c r="A28" s="474">
        <v>1139</v>
      </c>
      <c r="B28" s="282" t="s">
        <v>337</v>
      </c>
      <c r="C28" s="475">
        <v>0</v>
      </c>
      <c r="D28" s="475">
        <v>0</v>
      </c>
      <c r="E28" s="475">
        <v>0</v>
      </c>
      <c r="F28" s="475">
        <v>0</v>
      </c>
      <c r="G28" s="475">
        <v>0</v>
      </c>
      <c r="H28" s="254"/>
    </row>
    <row r="29" spans="1:8" x14ac:dyDescent="0.3">
      <c r="A29" s="282"/>
      <c r="B29" s="282"/>
      <c r="C29" s="282"/>
      <c r="D29" s="282"/>
      <c r="E29" s="282"/>
      <c r="F29" s="282"/>
      <c r="G29" s="282"/>
      <c r="H29" s="254"/>
    </row>
    <row r="30" spans="1:8" x14ac:dyDescent="0.3">
      <c r="A30" s="458" t="s">
        <v>338</v>
      </c>
      <c r="B30" s="458"/>
      <c r="C30" s="458"/>
      <c r="D30" s="458"/>
      <c r="E30" s="458"/>
      <c r="F30" s="458"/>
      <c r="G30" s="458"/>
      <c r="H30" s="473"/>
    </row>
    <row r="31" spans="1:8" x14ac:dyDescent="0.3">
      <c r="A31" s="461" t="s">
        <v>106</v>
      </c>
      <c r="B31" s="461" t="s">
        <v>107</v>
      </c>
      <c r="C31" s="461" t="s">
        <v>108</v>
      </c>
      <c r="D31" s="461" t="s">
        <v>339</v>
      </c>
      <c r="E31" s="461" t="s">
        <v>340</v>
      </c>
      <c r="F31" s="461" t="s">
        <v>341</v>
      </c>
      <c r="G31" s="461"/>
      <c r="H31" s="123"/>
    </row>
    <row r="32" spans="1:8" x14ac:dyDescent="0.3">
      <c r="A32" s="474">
        <v>1140</v>
      </c>
      <c r="B32" s="282" t="s">
        <v>342</v>
      </c>
      <c r="C32" s="475">
        <v>0</v>
      </c>
      <c r="D32" s="282"/>
      <c r="E32" s="282"/>
      <c r="F32" s="282"/>
      <c r="G32" s="282"/>
      <c r="H32" s="254"/>
    </row>
    <row r="33" spans="1:6" x14ac:dyDescent="0.3">
      <c r="A33" s="474">
        <v>1141</v>
      </c>
      <c r="B33" s="282" t="s">
        <v>343</v>
      </c>
      <c r="C33" s="475">
        <v>0</v>
      </c>
      <c r="D33" s="282"/>
      <c r="E33" s="282"/>
      <c r="F33" s="282"/>
    </row>
    <row r="34" spans="1:6" x14ac:dyDescent="0.3">
      <c r="A34" s="474">
        <v>1142</v>
      </c>
      <c r="B34" s="282" t="s">
        <v>344</v>
      </c>
      <c r="C34" s="475">
        <v>0</v>
      </c>
      <c r="D34" s="282"/>
      <c r="E34" s="282"/>
      <c r="F34" s="282"/>
    </row>
    <row r="35" spans="1:6" x14ac:dyDescent="0.3">
      <c r="A35" s="474">
        <v>1143</v>
      </c>
      <c r="B35" s="282" t="s">
        <v>345</v>
      </c>
      <c r="C35" s="475">
        <v>0</v>
      </c>
      <c r="D35" s="282"/>
      <c r="E35" s="282"/>
      <c r="F35" s="282"/>
    </row>
    <row r="36" spans="1:6" x14ac:dyDescent="0.3">
      <c r="A36" s="474">
        <v>1144</v>
      </c>
      <c r="B36" s="282" t="s">
        <v>346</v>
      </c>
      <c r="C36" s="475">
        <v>0</v>
      </c>
      <c r="D36" s="282"/>
      <c r="E36" s="282"/>
      <c r="F36" s="282"/>
    </row>
    <row r="37" spans="1:6" x14ac:dyDescent="0.3">
      <c r="A37" s="474">
        <v>1145</v>
      </c>
      <c r="B37" s="282" t="s">
        <v>347</v>
      </c>
      <c r="C37" s="475">
        <v>0</v>
      </c>
      <c r="D37" s="282"/>
      <c r="E37" s="282"/>
      <c r="F37" s="282"/>
    </row>
    <row r="38" spans="1:6" x14ac:dyDescent="0.3">
      <c r="A38" s="282"/>
      <c r="B38" s="282"/>
      <c r="C38" s="282"/>
      <c r="D38" s="282"/>
      <c r="E38" s="282"/>
      <c r="F38" s="282"/>
    </row>
    <row r="39" spans="1:6" x14ac:dyDescent="0.3">
      <c r="A39" s="458" t="s">
        <v>348</v>
      </c>
      <c r="B39" s="458"/>
      <c r="C39" s="458"/>
      <c r="D39" s="458"/>
      <c r="E39" s="458"/>
      <c r="F39" s="458"/>
    </row>
    <row r="40" spans="1:6" x14ac:dyDescent="0.3">
      <c r="A40" s="461" t="s">
        <v>106</v>
      </c>
      <c r="B40" s="461" t="s">
        <v>107</v>
      </c>
      <c r="C40" s="461" t="s">
        <v>108</v>
      </c>
      <c r="D40" s="461" t="s">
        <v>340</v>
      </c>
      <c r="E40" s="461" t="s">
        <v>349</v>
      </c>
      <c r="F40" s="461" t="s">
        <v>341</v>
      </c>
    </row>
    <row r="41" spans="1:6" x14ac:dyDescent="0.3">
      <c r="A41" s="474">
        <v>1150</v>
      </c>
      <c r="B41" s="282" t="s">
        <v>350</v>
      </c>
      <c r="C41" s="475">
        <v>0</v>
      </c>
      <c r="D41" s="282" t="s">
        <v>1599</v>
      </c>
      <c r="E41" s="282"/>
      <c r="F41" s="282"/>
    </row>
    <row r="42" spans="1:6" x14ac:dyDescent="0.3">
      <c r="A42" s="474">
        <v>1151</v>
      </c>
      <c r="B42" s="282" t="s">
        <v>351</v>
      </c>
      <c r="C42" s="475">
        <v>0</v>
      </c>
      <c r="D42" s="282" t="s">
        <v>1599</v>
      </c>
      <c r="E42" s="282"/>
      <c r="F42" s="282"/>
    </row>
    <row r="43" spans="1:6" x14ac:dyDescent="0.3">
      <c r="A43" s="282"/>
      <c r="B43" s="282"/>
      <c r="C43" s="282"/>
      <c r="D43" s="282"/>
      <c r="E43" s="282"/>
      <c r="F43" s="282"/>
    </row>
    <row r="44" spans="1:6" x14ac:dyDescent="0.3">
      <c r="A44" s="458" t="s">
        <v>354</v>
      </c>
      <c r="B44" s="458"/>
      <c r="C44" s="458"/>
      <c r="D44" s="458"/>
      <c r="E44" s="458"/>
      <c r="F44" s="458"/>
    </row>
    <row r="45" spans="1:6" x14ac:dyDescent="0.3">
      <c r="A45" s="461" t="s">
        <v>106</v>
      </c>
      <c r="B45" s="461" t="s">
        <v>107</v>
      </c>
      <c r="C45" s="461" t="s">
        <v>108</v>
      </c>
      <c r="D45" s="461" t="s">
        <v>313</v>
      </c>
      <c r="E45" s="461" t="s">
        <v>326</v>
      </c>
      <c r="F45" s="461"/>
    </row>
    <row r="46" spans="1:6" x14ac:dyDescent="0.3">
      <c r="A46" s="474">
        <v>1213</v>
      </c>
      <c r="B46" s="282" t="s">
        <v>355</v>
      </c>
      <c r="C46" s="475">
        <v>0</v>
      </c>
      <c r="D46" s="282"/>
      <c r="E46" s="282"/>
      <c r="F46" s="282"/>
    </row>
    <row r="47" spans="1:6" x14ac:dyDescent="0.3">
      <c r="A47" s="282"/>
      <c r="B47" s="282"/>
      <c r="C47" s="282"/>
      <c r="D47" s="282"/>
      <c r="E47" s="282"/>
      <c r="F47" s="282"/>
    </row>
    <row r="48" spans="1:6" x14ac:dyDescent="0.3">
      <c r="A48" s="458" t="s">
        <v>356</v>
      </c>
      <c r="B48" s="458"/>
      <c r="C48" s="458"/>
      <c r="D48" s="458"/>
      <c r="E48" s="458"/>
      <c r="F48" s="458"/>
    </row>
    <row r="49" spans="1:10" x14ac:dyDescent="0.3">
      <c r="A49" s="461" t="s">
        <v>106</v>
      </c>
      <c r="B49" s="461" t="s">
        <v>107</v>
      </c>
      <c r="C49" s="461" t="s">
        <v>108</v>
      </c>
      <c r="D49" s="461"/>
      <c r="E49" s="461"/>
      <c r="F49" s="461"/>
      <c r="G49" s="461"/>
      <c r="H49" s="123"/>
      <c r="I49" s="254"/>
      <c r="J49" s="282"/>
    </row>
    <row r="50" spans="1:10" x14ac:dyDescent="0.3">
      <c r="A50" s="474">
        <v>1211</v>
      </c>
      <c r="B50" s="282" t="s">
        <v>357</v>
      </c>
      <c r="C50" s="475">
        <v>0</v>
      </c>
      <c r="D50" s="282"/>
      <c r="E50" s="282"/>
      <c r="F50" s="282"/>
      <c r="G50" s="282"/>
      <c r="H50" s="254"/>
      <c r="I50" s="254"/>
      <c r="J50" s="282"/>
    </row>
    <row r="51" spans="1:10" x14ac:dyDescent="0.3">
      <c r="A51" s="474">
        <v>1212</v>
      </c>
      <c r="B51" s="282" t="s">
        <v>358</v>
      </c>
      <c r="C51" s="475">
        <v>0</v>
      </c>
      <c r="D51" s="282"/>
      <c r="E51" s="282"/>
      <c r="F51" s="282"/>
      <c r="G51" s="282"/>
      <c r="H51" s="254"/>
      <c r="I51" s="254"/>
      <c r="J51" s="282"/>
    </row>
    <row r="52" spans="1:10" x14ac:dyDescent="0.3">
      <c r="A52" s="474">
        <v>1214</v>
      </c>
      <c r="B52" s="282" t="s">
        <v>359</v>
      </c>
      <c r="C52" s="475">
        <v>0</v>
      </c>
      <c r="D52" s="282"/>
      <c r="E52" s="282"/>
      <c r="F52" s="282"/>
      <c r="G52" s="282">
        <v>0</v>
      </c>
      <c r="H52" s="254"/>
      <c r="I52" s="254"/>
      <c r="J52" s="282"/>
    </row>
    <row r="53" spans="1:10" x14ac:dyDescent="0.3">
      <c r="A53" s="282"/>
      <c r="B53" s="282"/>
      <c r="C53" s="282"/>
      <c r="D53" s="475"/>
      <c r="E53" s="475"/>
      <c r="F53" s="282"/>
      <c r="G53" s="282"/>
      <c r="H53" s="254"/>
      <c r="I53" s="254"/>
      <c r="J53" s="282"/>
    </row>
    <row r="54" spans="1:10" x14ac:dyDescent="0.3">
      <c r="A54" s="458" t="s">
        <v>360</v>
      </c>
      <c r="B54" s="458"/>
      <c r="C54" s="458"/>
      <c r="D54" s="458"/>
      <c r="E54" s="458"/>
      <c r="F54" s="458"/>
      <c r="G54" s="458"/>
      <c r="H54" s="473"/>
      <c r="I54" s="473"/>
      <c r="J54" s="458"/>
    </row>
    <row r="55" spans="1:10" x14ac:dyDescent="0.3">
      <c r="A55" s="461" t="s">
        <v>106</v>
      </c>
      <c r="B55" s="461" t="s">
        <v>107</v>
      </c>
      <c r="C55" s="461" t="s">
        <v>108</v>
      </c>
      <c r="D55" s="461" t="s">
        <v>361</v>
      </c>
      <c r="E55" s="461" t="s">
        <v>362</v>
      </c>
      <c r="F55" s="461" t="s">
        <v>363</v>
      </c>
      <c r="G55" s="461" t="s">
        <v>364</v>
      </c>
      <c r="H55" s="123" t="s">
        <v>365</v>
      </c>
      <c r="I55" s="123" t="s">
        <v>366</v>
      </c>
      <c r="J55" s="461" t="s">
        <v>367</v>
      </c>
    </row>
    <row r="56" spans="1:10" x14ac:dyDescent="0.3">
      <c r="A56" s="474">
        <v>1230</v>
      </c>
      <c r="B56" s="282" t="s">
        <v>368</v>
      </c>
      <c r="C56" s="475">
        <v>37225413.409999996</v>
      </c>
      <c r="D56" s="475">
        <v>333271.26228000002</v>
      </c>
      <c r="E56" s="475">
        <v>944268.57646000001</v>
      </c>
      <c r="F56" s="282" t="s">
        <v>1600</v>
      </c>
      <c r="G56" s="282"/>
      <c r="H56" s="254" t="s">
        <v>1602</v>
      </c>
      <c r="I56" s="254"/>
      <c r="J56" s="282"/>
    </row>
    <row r="57" spans="1:10" x14ac:dyDescent="0.3">
      <c r="A57" s="474">
        <v>1231</v>
      </c>
      <c r="B57" s="282" t="s">
        <v>369</v>
      </c>
      <c r="C57" s="475">
        <v>26830203.460000001</v>
      </c>
      <c r="D57" s="476"/>
      <c r="E57" s="476"/>
      <c r="F57" s="282"/>
      <c r="G57" s="282"/>
      <c r="H57" s="254"/>
      <c r="I57" s="254"/>
      <c r="J57" s="282"/>
    </row>
    <row r="58" spans="1:10" x14ac:dyDescent="0.3">
      <c r="A58" s="474">
        <v>1232</v>
      </c>
      <c r="B58" s="282" t="s">
        <v>370</v>
      </c>
      <c r="C58" s="475">
        <v>0</v>
      </c>
      <c r="D58" s="475">
        <v>0</v>
      </c>
      <c r="E58" s="475">
        <v>0</v>
      </c>
      <c r="F58" s="282"/>
      <c r="G58" s="282"/>
      <c r="H58" s="254"/>
      <c r="I58" s="254"/>
      <c r="J58" s="282"/>
    </row>
    <row r="59" spans="1:10" x14ac:dyDescent="0.3">
      <c r="A59" s="474">
        <v>1233</v>
      </c>
      <c r="B59" s="282" t="s">
        <v>371</v>
      </c>
      <c r="C59" s="475">
        <v>10099129.16</v>
      </c>
      <c r="D59" s="475">
        <v>333271.26228000002</v>
      </c>
      <c r="E59" s="475">
        <v>944268.57646000001</v>
      </c>
      <c r="F59" s="282" t="s">
        <v>1600</v>
      </c>
      <c r="G59" s="282">
        <v>3.3000000000000002E-2</v>
      </c>
      <c r="H59" s="254" t="s">
        <v>1602</v>
      </c>
      <c r="I59" s="254"/>
      <c r="J59" s="282"/>
    </row>
    <row r="60" spans="1:10" x14ac:dyDescent="0.3">
      <c r="A60" s="474">
        <v>1234</v>
      </c>
      <c r="B60" s="282" t="s">
        <v>374</v>
      </c>
      <c r="C60" s="475">
        <v>0</v>
      </c>
      <c r="D60" s="475">
        <v>0</v>
      </c>
      <c r="E60" s="475">
        <v>0</v>
      </c>
      <c r="F60" s="282"/>
      <c r="G60" s="282"/>
      <c r="H60" s="254"/>
      <c r="I60" s="254"/>
      <c r="J60" s="282"/>
    </row>
    <row r="61" spans="1:10" x14ac:dyDescent="0.3">
      <c r="A61" s="474">
        <v>1235</v>
      </c>
      <c r="B61" s="282" t="s">
        <v>375</v>
      </c>
      <c r="C61" s="475">
        <v>296080.78999999998</v>
      </c>
      <c r="D61" s="475">
        <v>0</v>
      </c>
      <c r="E61" s="475">
        <v>0</v>
      </c>
      <c r="F61" s="282"/>
      <c r="G61" s="282"/>
      <c r="H61" s="254"/>
      <c r="I61" s="254"/>
      <c r="J61" s="282"/>
    </row>
    <row r="62" spans="1:10" x14ac:dyDescent="0.3">
      <c r="A62" s="474">
        <v>1236</v>
      </c>
      <c r="B62" s="282" t="s">
        <v>376</v>
      </c>
      <c r="C62" s="475">
        <v>0</v>
      </c>
      <c r="D62" s="475">
        <v>0</v>
      </c>
      <c r="E62" s="475">
        <v>0</v>
      </c>
      <c r="F62" s="282"/>
      <c r="G62" s="282"/>
      <c r="H62" s="254"/>
      <c r="I62" s="254"/>
      <c r="J62" s="282"/>
    </row>
    <row r="63" spans="1:10" x14ac:dyDescent="0.3">
      <c r="A63" s="474">
        <v>1239</v>
      </c>
      <c r="B63" s="282" t="s">
        <v>377</v>
      </c>
      <c r="C63" s="475">
        <v>0</v>
      </c>
      <c r="D63" s="475">
        <v>0</v>
      </c>
      <c r="E63" s="475">
        <v>0</v>
      </c>
      <c r="F63" s="282"/>
      <c r="G63" s="282"/>
      <c r="H63" s="254"/>
      <c r="I63" s="254"/>
      <c r="J63" s="282"/>
    </row>
    <row r="64" spans="1:10" ht="51" x14ac:dyDescent="0.3">
      <c r="A64" s="474">
        <v>1240</v>
      </c>
      <c r="B64" s="282" t="s">
        <v>378</v>
      </c>
      <c r="C64" s="475">
        <v>13585865.060000001</v>
      </c>
      <c r="D64" s="475">
        <v>929809.48728218209</v>
      </c>
      <c r="E64" s="475">
        <v>8206552.3047169773</v>
      </c>
      <c r="F64" s="282" t="s">
        <v>1600</v>
      </c>
      <c r="G64" s="282"/>
      <c r="H64" s="254"/>
      <c r="I64" s="254"/>
      <c r="J64" s="255" t="s">
        <v>1601</v>
      </c>
    </row>
    <row r="65" spans="1:10" ht="40.799999999999997" x14ac:dyDescent="0.3">
      <c r="A65" s="474">
        <v>1241</v>
      </c>
      <c r="B65" s="282" t="s">
        <v>379</v>
      </c>
      <c r="C65" s="475">
        <v>5132612.76</v>
      </c>
      <c r="D65" s="475">
        <v>609442.69249603269</v>
      </c>
      <c r="E65" s="475">
        <v>2800125.28</v>
      </c>
      <c r="F65" s="282" t="s">
        <v>1600</v>
      </c>
      <c r="G65" s="282">
        <v>0.1</v>
      </c>
      <c r="H65" s="254" t="s">
        <v>1602</v>
      </c>
      <c r="I65" s="254" t="s">
        <v>2096</v>
      </c>
      <c r="J65" s="282"/>
    </row>
    <row r="66" spans="1:10" ht="40.799999999999997" x14ac:dyDescent="0.3">
      <c r="A66" s="474">
        <v>1242</v>
      </c>
      <c r="B66" s="282" t="s">
        <v>380</v>
      </c>
      <c r="C66" s="475">
        <v>851995.3</v>
      </c>
      <c r="D66" s="475">
        <v>81247.104084999941</v>
      </c>
      <c r="E66" s="475">
        <v>308349.41698408045</v>
      </c>
      <c r="F66" s="282" t="s">
        <v>1600</v>
      </c>
      <c r="G66" s="282">
        <v>0.33300000000000002</v>
      </c>
      <c r="H66" s="254" t="s">
        <v>1602</v>
      </c>
      <c r="I66" s="254" t="s">
        <v>2097</v>
      </c>
      <c r="J66" s="282"/>
    </row>
    <row r="67" spans="1:10" ht="40.799999999999997" x14ac:dyDescent="0.3">
      <c r="A67" s="474">
        <v>1243</v>
      </c>
      <c r="B67" s="282" t="s">
        <v>381</v>
      </c>
      <c r="C67" s="475">
        <v>15263.86</v>
      </c>
      <c r="D67" s="475">
        <v>1015.572448275862</v>
      </c>
      <c r="E67" s="475">
        <v>7700.6403793103455</v>
      </c>
      <c r="F67" s="282" t="s">
        <v>1600</v>
      </c>
      <c r="G67" s="282">
        <v>0.2</v>
      </c>
      <c r="H67" s="254" t="s">
        <v>1602</v>
      </c>
      <c r="I67" s="254" t="s">
        <v>2098</v>
      </c>
      <c r="J67" s="282"/>
    </row>
    <row r="68" spans="1:10" ht="40.799999999999997" x14ac:dyDescent="0.3">
      <c r="A68" s="474">
        <v>1244</v>
      </c>
      <c r="B68" s="282" t="s">
        <v>382</v>
      </c>
      <c r="C68" s="475">
        <v>4611633.2699999996</v>
      </c>
      <c r="D68" s="475">
        <v>129827.94752873563</v>
      </c>
      <c r="E68" s="475">
        <v>4504716.6768631581</v>
      </c>
      <c r="F68" s="282" t="s">
        <v>1600</v>
      </c>
      <c r="G68" s="282">
        <v>0.2</v>
      </c>
      <c r="H68" s="254" t="s">
        <v>1602</v>
      </c>
      <c r="I68" s="254" t="s">
        <v>1604</v>
      </c>
      <c r="J68" s="282"/>
    </row>
    <row r="69" spans="1:10" ht="40.799999999999997" x14ac:dyDescent="0.3">
      <c r="A69" s="474">
        <v>1245</v>
      </c>
      <c r="B69" s="282" t="s">
        <v>384</v>
      </c>
      <c r="C69" s="475">
        <v>274973.74</v>
      </c>
      <c r="D69" s="475">
        <v>22865.046000000017</v>
      </c>
      <c r="E69" s="475">
        <v>207111.15155493881</v>
      </c>
      <c r="F69" s="282" t="s">
        <v>1600</v>
      </c>
      <c r="G69" s="282">
        <v>0.2</v>
      </c>
      <c r="H69" s="254" t="s">
        <v>1602</v>
      </c>
      <c r="I69" s="254" t="s">
        <v>1604</v>
      </c>
      <c r="J69" s="282"/>
    </row>
    <row r="70" spans="1:10" ht="40.799999999999997" x14ac:dyDescent="0.3">
      <c r="A70" s="474">
        <v>1246</v>
      </c>
      <c r="B70" s="282" t="s">
        <v>385</v>
      </c>
      <c r="C70" s="475">
        <v>2685886.13</v>
      </c>
      <c r="D70" s="475">
        <v>82711.124724137931</v>
      </c>
      <c r="E70" s="475">
        <v>368199.13893549039</v>
      </c>
      <c r="F70" s="282" t="s">
        <v>1600</v>
      </c>
      <c r="G70" s="282">
        <v>0.1</v>
      </c>
      <c r="H70" s="254" t="s">
        <v>1602</v>
      </c>
      <c r="I70" s="254" t="s">
        <v>2099</v>
      </c>
      <c r="J70" s="282"/>
    </row>
    <row r="71" spans="1:10" x14ac:dyDescent="0.3">
      <c r="A71" s="474">
        <v>1247</v>
      </c>
      <c r="B71" s="282" t="s">
        <v>386</v>
      </c>
      <c r="C71" s="475">
        <v>0</v>
      </c>
      <c r="D71" s="475">
        <v>0</v>
      </c>
      <c r="E71" s="475">
        <v>0</v>
      </c>
      <c r="F71" s="282"/>
      <c r="G71" s="282"/>
      <c r="H71" s="254"/>
      <c r="I71" s="254"/>
      <c r="J71" s="282"/>
    </row>
    <row r="72" spans="1:10" ht="40.799999999999997" x14ac:dyDescent="0.3">
      <c r="A72" s="474">
        <v>1248</v>
      </c>
      <c r="B72" s="282" t="s">
        <v>387</v>
      </c>
      <c r="C72" s="475">
        <v>13500</v>
      </c>
      <c r="D72" s="475">
        <v>2700</v>
      </c>
      <c r="E72" s="475">
        <v>10350</v>
      </c>
      <c r="F72" s="282" t="s">
        <v>1600</v>
      </c>
      <c r="G72" s="282">
        <v>0.2</v>
      </c>
      <c r="H72" s="254" t="s">
        <v>1602</v>
      </c>
      <c r="I72" s="254" t="s">
        <v>2100</v>
      </c>
      <c r="J72" s="282"/>
    </row>
    <row r="73" spans="1:10" x14ac:dyDescent="0.3">
      <c r="A73" s="282"/>
      <c r="B73" s="282"/>
      <c r="C73" s="282"/>
      <c r="D73" s="282"/>
      <c r="E73" s="282"/>
      <c r="F73" s="282"/>
      <c r="G73" s="282"/>
      <c r="H73" s="254"/>
      <c r="I73" s="254"/>
      <c r="J73" s="282"/>
    </row>
    <row r="74" spans="1:10" x14ac:dyDescent="0.3">
      <c r="A74" s="458" t="s">
        <v>388</v>
      </c>
      <c r="B74" s="458"/>
      <c r="C74" s="458"/>
      <c r="D74" s="458"/>
      <c r="E74" s="458"/>
      <c r="F74" s="458"/>
      <c r="G74" s="458"/>
      <c r="H74" s="254"/>
      <c r="I74" s="254"/>
      <c r="J74" s="282"/>
    </row>
    <row r="75" spans="1:10" x14ac:dyDescent="0.3">
      <c r="A75" s="461" t="s">
        <v>106</v>
      </c>
      <c r="B75" s="461" t="s">
        <v>107</v>
      </c>
      <c r="C75" s="461" t="s">
        <v>108</v>
      </c>
      <c r="D75" s="461" t="s">
        <v>389</v>
      </c>
      <c r="E75" s="461" t="s">
        <v>390</v>
      </c>
      <c r="F75" s="461" t="s">
        <v>391</v>
      </c>
      <c r="G75" s="461" t="s">
        <v>392</v>
      </c>
      <c r="H75" s="254"/>
      <c r="I75" s="254"/>
      <c r="J75" s="282"/>
    </row>
    <row r="76" spans="1:10" x14ac:dyDescent="0.3">
      <c r="A76" s="474">
        <v>1250</v>
      </c>
      <c r="B76" s="282" t="s">
        <v>393</v>
      </c>
      <c r="C76" s="475">
        <v>1713170.14</v>
      </c>
      <c r="D76" s="475">
        <v>72032.961166666661</v>
      </c>
      <c r="E76" s="475">
        <v>966134.46070833353</v>
      </c>
      <c r="F76" s="282" t="s">
        <v>1600</v>
      </c>
      <c r="G76" s="282"/>
      <c r="H76" s="254"/>
      <c r="I76" s="254"/>
      <c r="J76" s="282"/>
    </row>
    <row r="77" spans="1:10" ht="40.799999999999997" x14ac:dyDescent="0.3">
      <c r="A77" s="474">
        <v>1251</v>
      </c>
      <c r="B77" s="282" t="s">
        <v>394</v>
      </c>
      <c r="C77" s="475">
        <v>1465122.14</v>
      </c>
      <c r="D77" s="475">
        <v>72032.961166666661</v>
      </c>
      <c r="E77" s="475">
        <v>718087.46070833353</v>
      </c>
      <c r="F77" s="282" t="s">
        <v>1600</v>
      </c>
      <c r="G77" s="282">
        <v>0.05</v>
      </c>
      <c r="H77" s="254" t="s">
        <v>1602</v>
      </c>
      <c r="I77" s="254" t="s">
        <v>2101</v>
      </c>
      <c r="J77" s="282"/>
    </row>
    <row r="78" spans="1:10" x14ac:dyDescent="0.3">
      <c r="A78" s="474">
        <v>1252</v>
      </c>
      <c r="B78" s="282" t="s">
        <v>396</v>
      </c>
      <c r="C78" s="475">
        <v>0</v>
      </c>
      <c r="D78" s="475">
        <v>0</v>
      </c>
      <c r="E78" s="475">
        <v>0</v>
      </c>
      <c r="F78" s="282"/>
      <c r="G78" s="282"/>
      <c r="H78" s="254"/>
      <c r="I78" s="254"/>
      <c r="J78" s="282"/>
    </row>
    <row r="79" spans="1:10" x14ac:dyDescent="0.3">
      <c r="A79" s="474">
        <v>1253</v>
      </c>
      <c r="B79" s="282" t="s">
        <v>397</v>
      </c>
      <c r="C79" s="475">
        <v>0</v>
      </c>
      <c r="D79" s="475">
        <v>0</v>
      </c>
      <c r="E79" s="475">
        <v>0</v>
      </c>
      <c r="F79" s="282"/>
      <c r="G79" s="282"/>
      <c r="H79" s="254"/>
      <c r="I79" s="254"/>
      <c r="J79" s="282"/>
    </row>
    <row r="80" spans="1:10" x14ac:dyDescent="0.3">
      <c r="A80" s="474">
        <v>1254</v>
      </c>
      <c r="B80" s="282" t="s">
        <v>398</v>
      </c>
      <c r="C80" s="475">
        <v>0</v>
      </c>
      <c r="D80" s="475">
        <v>0</v>
      </c>
      <c r="E80" s="475">
        <v>0</v>
      </c>
      <c r="F80" s="282"/>
      <c r="G80" s="282"/>
      <c r="H80" s="254"/>
      <c r="I80" s="254"/>
      <c r="J80" s="282"/>
    </row>
    <row r="81" spans="1:9" ht="86.4" x14ac:dyDescent="0.3">
      <c r="A81" s="474">
        <v>1259</v>
      </c>
      <c r="B81" s="282" t="s">
        <v>399</v>
      </c>
      <c r="C81" s="475">
        <v>248048</v>
      </c>
      <c r="D81" s="475">
        <v>0</v>
      </c>
      <c r="E81" s="475">
        <v>248047</v>
      </c>
      <c r="F81" s="282" t="s">
        <v>1600</v>
      </c>
      <c r="G81" s="282">
        <v>0.05</v>
      </c>
      <c r="H81" s="472" t="s">
        <v>1602</v>
      </c>
      <c r="I81" s="472" t="s">
        <v>2102</v>
      </c>
    </row>
    <row r="82" spans="1:9" x14ac:dyDescent="0.3">
      <c r="A82" s="474">
        <v>1270</v>
      </c>
      <c r="B82" s="282" t="s">
        <v>400</v>
      </c>
      <c r="C82" s="475">
        <v>0</v>
      </c>
      <c r="D82" s="476"/>
      <c r="E82" s="476"/>
      <c r="F82" s="282"/>
      <c r="G82" s="282"/>
    </row>
    <row r="83" spans="1:9" x14ac:dyDescent="0.3">
      <c r="A83" s="474">
        <v>1271</v>
      </c>
      <c r="B83" s="282" t="s">
        <v>401</v>
      </c>
      <c r="C83" s="475">
        <v>0</v>
      </c>
      <c r="D83" s="476"/>
      <c r="E83" s="476"/>
      <c r="F83" s="282"/>
      <c r="G83" s="282"/>
    </row>
    <row r="84" spans="1:9" x14ac:dyDescent="0.3">
      <c r="A84" s="474">
        <v>1272</v>
      </c>
      <c r="B84" s="282" t="s">
        <v>402</v>
      </c>
      <c r="C84" s="475">
        <v>0</v>
      </c>
      <c r="D84" s="476"/>
      <c r="E84" s="476"/>
      <c r="F84" s="282"/>
      <c r="G84" s="282"/>
    </row>
    <row r="85" spans="1:9" x14ac:dyDescent="0.3">
      <c r="A85" s="474">
        <v>1273</v>
      </c>
      <c r="B85" s="282" t="s">
        <v>403</v>
      </c>
      <c r="C85" s="475">
        <v>0</v>
      </c>
      <c r="D85" s="476"/>
      <c r="E85" s="476"/>
      <c r="F85" s="282"/>
      <c r="G85" s="282"/>
    </row>
    <row r="86" spans="1:9" x14ac:dyDescent="0.3">
      <c r="A86" s="474">
        <v>1274</v>
      </c>
      <c r="B86" s="282" t="s">
        <v>404</v>
      </c>
      <c r="C86" s="475">
        <v>0</v>
      </c>
      <c r="D86" s="476"/>
      <c r="E86" s="476"/>
      <c r="F86" s="282"/>
      <c r="G86" s="282"/>
    </row>
    <row r="87" spans="1:9" x14ac:dyDescent="0.3">
      <c r="A87" s="474">
        <v>1275</v>
      </c>
      <c r="B87" s="282" t="s">
        <v>405</v>
      </c>
      <c r="C87" s="475">
        <v>0</v>
      </c>
      <c r="D87" s="476"/>
      <c r="E87" s="476"/>
      <c r="F87" s="282"/>
      <c r="G87" s="282"/>
    </row>
    <row r="88" spans="1:9" x14ac:dyDescent="0.3">
      <c r="A88" s="474">
        <v>1279</v>
      </c>
      <c r="B88" s="282" t="s">
        <v>406</v>
      </c>
      <c r="C88" s="475">
        <v>0</v>
      </c>
      <c r="D88" s="476"/>
      <c r="E88" s="476"/>
      <c r="F88" s="282"/>
      <c r="G88" s="282"/>
    </row>
    <row r="89" spans="1:9" x14ac:dyDescent="0.3">
      <c r="A89" s="282"/>
      <c r="B89" s="282"/>
      <c r="C89" s="282"/>
      <c r="D89" s="282"/>
      <c r="E89" s="282"/>
      <c r="F89" s="282"/>
      <c r="G89" s="282"/>
    </row>
    <row r="90" spans="1:9" x14ac:dyDescent="0.3">
      <c r="A90" s="458" t="s">
        <v>407</v>
      </c>
      <c r="B90" s="458"/>
      <c r="C90" s="458"/>
      <c r="D90" s="458"/>
      <c r="E90" s="458"/>
      <c r="F90" s="458"/>
      <c r="G90" s="458"/>
    </row>
    <row r="91" spans="1:9" x14ac:dyDescent="0.3">
      <c r="A91" s="461" t="s">
        <v>106</v>
      </c>
      <c r="B91" s="461" t="s">
        <v>107</v>
      </c>
      <c r="C91" s="461" t="s">
        <v>108</v>
      </c>
      <c r="D91" s="461" t="s">
        <v>365</v>
      </c>
      <c r="E91" s="461"/>
      <c r="F91" s="461"/>
      <c r="G91" s="461"/>
    </row>
    <row r="92" spans="1:9" x14ac:dyDescent="0.3">
      <c r="A92" s="474">
        <v>1160</v>
      </c>
      <c r="B92" s="282" t="s">
        <v>408</v>
      </c>
      <c r="C92" s="475">
        <v>0</v>
      </c>
      <c r="D92" s="282"/>
      <c r="E92" s="282"/>
      <c r="F92" s="282"/>
      <c r="G92" s="282"/>
    </row>
    <row r="93" spans="1:9" x14ac:dyDescent="0.3">
      <c r="A93" s="474">
        <v>1161</v>
      </c>
      <c r="B93" s="282" t="s">
        <v>409</v>
      </c>
      <c r="C93" s="475">
        <v>0</v>
      </c>
      <c r="D93" s="282"/>
      <c r="E93" s="282"/>
      <c r="F93" s="282"/>
      <c r="G93" s="282"/>
    </row>
    <row r="94" spans="1:9" x14ac:dyDescent="0.3">
      <c r="A94" s="474">
        <v>1162</v>
      </c>
      <c r="B94" s="282" t="s">
        <v>410</v>
      </c>
      <c r="C94" s="475">
        <v>0</v>
      </c>
      <c r="D94" s="282"/>
      <c r="E94" s="282"/>
      <c r="F94" s="282"/>
      <c r="G94" s="282"/>
    </row>
    <row r="95" spans="1:9" x14ac:dyDescent="0.3">
      <c r="A95" s="282"/>
      <c r="B95" s="282"/>
      <c r="C95" s="282"/>
      <c r="D95" s="282"/>
      <c r="E95" s="282"/>
      <c r="F95" s="282"/>
      <c r="G95" s="282"/>
    </row>
    <row r="96" spans="1:9" x14ac:dyDescent="0.3">
      <c r="A96" s="458" t="s">
        <v>411</v>
      </c>
      <c r="B96" s="458"/>
      <c r="C96" s="458"/>
      <c r="D96" s="458"/>
      <c r="E96" s="458"/>
      <c r="F96" s="458"/>
      <c r="G96" s="458"/>
    </row>
    <row r="97" spans="1:8" x14ac:dyDescent="0.3">
      <c r="A97" s="461" t="s">
        <v>106</v>
      </c>
      <c r="B97" s="461" t="s">
        <v>107</v>
      </c>
      <c r="C97" s="461" t="s">
        <v>108</v>
      </c>
      <c r="D97" s="461" t="s">
        <v>326</v>
      </c>
      <c r="E97" s="461"/>
      <c r="F97" s="461"/>
      <c r="G97" s="461"/>
      <c r="H97" s="123"/>
    </row>
    <row r="98" spans="1:8" x14ac:dyDescent="0.3">
      <c r="A98" s="474">
        <v>1190</v>
      </c>
      <c r="B98" s="282" t="s">
        <v>412</v>
      </c>
      <c r="C98" s="475">
        <v>0</v>
      </c>
      <c r="D98" s="282"/>
      <c r="E98" s="282"/>
      <c r="F98" s="282"/>
      <c r="G98" s="282"/>
      <c r="H98" s="254"/>
    </row>
    <row r="99" spans="1:8" x14ac:dyDescent="0.3">
      <c r="A99" s="474">
        <v>1191</v>
      </c>
      <c r="B99" s="282" t="s">
        <v>413</v>
      </c>
      <c r="C99" s="475">
        <v>0</v>
      </c>
      <c r="D99" s="282"/>
      <c r="E99" s="282"/>
      <c r="F99" s="282"/>
      <c r="G99" s="282"/>
      <c r="H99" s="254"/>
    </row>
    <row r="100" spans="1:8" x14ac:dyDescent="0.3">
      <c r="A100" s="474">
        <v>1192</v>
      </c>
      <c r="B100" s="282" t="s">
        <v>414</v>
      </c>
      <c r="C100" s="475">
        <v>0</v>
      </c>
      <c r="D100" s="282"/>
      <c r="E100" s="282"/>
      <c r="F100" s="282"/>
      <c r="G100" s="282"/>
      <c r="H100" s="254"/>
    </row>
    <row r="101" spans="1:8" x14ac:dyDescent="0.3">
      <c r="A101" s="474">
        <v>1193</v>
      </c>
      <c r="B101" s="282" t="s">
        <v>415</v>
      </c>
      <c r="C101" s="475">
        <v>0</v>
      </c>
      <c r="D101" s="282"/>
      <c r="E101" s="282"/>
      <c r="F101" s="282"/>
      <c r="G101" s="282"/>
      <c r="H101" s="254"/>
    </row>
    <row r="102" spans="1:8" x14ac:dyDescent="0.3">
      <c r="A102" s="474">
        <v>1194</v>
      </c>
      <c r="B102" s="282" t="s">
        <v>416</v>
      </c>
      <c r="C102" s="475">
        <v>0</v>
      </c>
      <c r="D102" s="282"/>
      <c r="E102" s="282"/>
      <c r="F102" s="282"/>
      <c r="G102" s="282"/>
      <c r="H102" s="254"/>
    </row>
    <row r="103" spans="1:8" x14ac:dyDescent="0.3">
      <c r="A103" s="474">
        <v>1290</v>
      </c>
      <c r="B103" s="282" t="s">
        <v>417</v>
      </c>
      <c r="C103" s="475">
        <v>0</v>
      </c>
      <c r="D103" s="282"/>
      <c r="E103" s="282"/>
      <c r="F103" s="282"/>
      <c r="G103" s="282"/>
      <c r="H103" s="254"/>
    </row>
    <row r="104" spans="1:8" x14ac:dyDescent="0.3">
      <c r="A104" s="474">
        <v>1291</v>
      </c>
      <c r="B104" s="282" t="s">
        <v>418</v>
      </c>
      <c r="C104" s="475">
        <v>0</v>
      </c>
      <c r="D104" s="282"/>
      <c r="E104" s="282"/>
      <c r="F104" s="282"/>
      <c r="G104" s="282"/>
      <c r="H104" s="254"/>
    </row>
    <row r="105" spans="1:8" x14ac:dyDescent="0.3">
      <c r="A105" s="474">
        <v>1292</v>
      </c>
      <c r="B105" s="282" t="s">
        <v>419</v>
      </c>
      <c r="C105" s="475">
        <v>0</v>
      </c>
      <c r="D105" s="282"/>
      <c r="E105" s="282"/>
      <c r="F105" s="282"/>
      <c r="G105" s="282"/>
      <c r="H105" s="254"/>
    </row>
    <row r="106" spans="1:8" x14ac:dyDescent="0.3">
      <c r="A106" s="474">
        <v>1293</v>
      </c>
      <c r="B106" s="282" t="s">
        <v>420</v>
      </c>
      <c r="C106" s="475">
        <v>0</v>
      </c>
      <c r="D106" s="282"/>
      <c r="E106" s="282"/>
      <c r="F106" s="282"/>
      <c r="G106" s="282"/>
      <c r="H106" s="254"/>
    </row>
    <row r="107" spans="1:8" x14ac:dyDescent="0.3">
      <c r="A107" s="282"/>
      <c r="B107" s="282"/>
      <c r="C107" s="282"/>
      <c r="D107" s="282"/>
      <c r="E107" s="282"/>
      <c r="F107" s="282"/>
      <c r="G107" s="282"/>
      <c r="H107" s="254"/>
    </row>
    <row r="108" spans="1:8" x14ac:dyDescent="0.3">
      <c r="A108" s="458" t="s">
        <v>422</v>
      </c>
      <c r="B108" s="458"/>
      <c r="C108" s="458"/>
      <c r="D108" s="458"/>
      <c r="E108" s="458"/>
      <c r="F108" s="458"/>
      <c r="G108" s="458"/>
      <c r="H108" s="473"/>
    </row>
    <row r="109" spans="1:8" x14ac:dyDescent="0.3">
      <c r="A109" s="461" t="s">
        <v>106</v>
      </c>
      <c r="B109" s="461" t="s">
        <v>107</v>
      </c>
      <c r="C109" s="461" t="s">
        <v>108</v>
      </c>
      <c r="D109" s="461" t="s">
        <v>322</v>
      </c>
      <c r="E109" s="461" t="s">
        <v>323</v>
      </c>
      <c r="F109" s="461" t="s">
        <v>324</v>
      </c>
      <c r="G109" s="461" t="s">
        <v>423</v>
      </c>
      <c r="H109" s="123" t="s">
        <v>424</v>
      </c>
    </row>
    <row r="110" spans="1:8" ht="20.399999999999999" x14ac:dyDescent="0.3">
      <c r="A110" s="474">
        <v>2110</v>
      </c>
      <c r="B110" s="282" t="s">
        <v>425</v>
      </c>
      <c r="C110" s="475">
        <v>2545639.2000000002</v>
      </c>
      <c r="D110" s="475">
        <v>2545639.2000000002</v>
      </c>
      <c r="E110" s="475">
        <v>0</v>
      </c>
      <c r="F110" s="475">
        <v>0</v>
      </c>
      <c r="G110" s="475">
        <v>0</v>
      </c>
      <c r="H110" s="254" t="s">
        <v>1608</v>
      </c>
    </row>
    <row r="111" spans="1:8" x14ac:dyDescent="0.3">
      <c r="A111" s="474">
        <v>2111</v>
      </c>
      <c r="B111" s="282" t="s">
        <v>426</v>
      </c>
      <c r="C111" s="475">
        <v>0</v>
      </c>
      <c r="D111" s="475">
        <v>0</v>
      </c>
      <c r="E111" s="475">
        <v>0</v>
      </c>
      <c r="F111" s="475">
        <v>0</v>
      </c>
      <c r="G111" s="475">
        <v>0</v>
      </c>
      <c r="H111" s="254"/>
    </row>
    <row r="112" spans="1:8" ht="20.399999999999999" x14ac:dyDescent="0.3">
      <c r="A112" s="474">
        <v>2112</v>
      </c>
      <c r="B112" s="282" t="s">
        <v>428</v>
      </c>
      <c r="C112" s="475">
        <v>2468161.27</v>
      </c>
      <c r="D112" s="475">
        <v>2468161.27</v>
      </c>
      <c r="E112" s="475">
        <v>0</v>
      </c>
      <c r="F112" s="475">
        <v>0</v>
      </c>
      <c r="G112" s="475">
        <v>0</v>
      </c>
      <c r="H112" s="254" t="s">
        <v>1608</v>
      </c>
    </row>
    <row r="113" spans="1:8" x14ac:dyDescent="0.3">
      <c r="A113" s="474">
        <v>2113</v>
      </c>
      <c r="B113" s="282" t="s">
        <v>429</v>
      </c>
      <c r="C113" s="475">
        <v>0</v>
      </c>
      <c r="D113" s="475">
        <v>0</v>
      </c>
      <c r="E113" s="475">
        <v>0</v>
      </c>
      <c r="F113" s="475">
        <v>0</v>
      </c>
      <c r="G113" s="475">
        <v>0</v>
      </c>
      <c r="H113" s="254"/>
    </row>
    <row r="114" spans="1:8" x14ac:dyDescent="0.3">
      <c r="A114" s="474">
        <v>2114</v>
      </c>
      <c r="B114" s="282" t="s">
        <v>430</v>
      </c>
      <c r="C114" s="475">
        <v>0</v>
      </c>
      <c r="D114" s="475">
        <v>0</v>
      </c>
      <c r="E114" s="475">
        <v>0</v>
      </c>
      <c r="F114" s="475">
        <v>0</v>
      </c>
      <c r="G114" s="475">
        <v>0</v>
      </c>
      <c r="H114" s="254"/>
    </row>
    <row r="115" spans="1:8" x14ac:dyDescent="0.3">
      <c r="A115" s="474">
        <v>2115</v>
      </c>
      <c r="B115" s="282" t="s">
        <v>431</v>
      </c>
      <c r="C115" s="475">
        <v>0</v>
      </c>
      <c r="D115" s="475">
        <v>0</v>
      </c>
      <c r="E115" s="475">
        <v>0</v>
      </c>
      <c r="F115" s="475">
        <v>0</v>
      </c>
      <c r="G115" s="475">
        <v>0</v>
      </c>
      <c r="H115" s="254"/>
    </row>
    <row r="116" spans="1:8" x14ac:dyDescent="0.3">
      <c r="A116" s="474">
        <v>2116</v>
      </c>
      <c r="B116" s="282" t="s">
        <v>432</v>
      </c>
      <c r="C116" s="475">
        <v>0</v>
      </c>
      <c r="D116" s="475">
        <v>0</v>
      </c>
      <c r="E116" s="475">
        <v>0</v>
      </c>
      <c r="F116" s="475">
        <v>0</v>
      </c>
      <c r="G116" s="475">
        <v>0</v>
      </c>
      <c r="H116" s="254"/>
    </row>
    <row r="117" spans="1:8" ht="20.399999999999999" x14ac:dyDescent="0.3">
      <c r="A117" s="474">
        <v>2117</v>
      </c>
      <c r="B117" s="282" t="s">
        <v>433</v>
      </c>
      <c r="C117" s="475">
        <v>77261.929999999993</v>
      </c>
      <c r="D117" s="475">
        <v>77261.929999999993</v>
      </c>
      <c r="E117" s="475">
        <v>0</v>
      </c>
      <c r="F117" s="475">
        <v>0</v>
      </c>
      <c r="G117" s="475">
        <v>0</v>
      </c>
      <c r="H117" s="254" t="s">
        <v>1608</v>
      </c>
    </row>
    <row r="118" spans="1:8" x14ac:dyDescent="0.3">
      <c r="A118" s="474">
        <v>2118</v>
      </c>
      <c r="B118" s="282" t="s">
        <v>434</v>
      </c>
      <c r="C118" s="475">
        <v>0</v>
      </c>
      <c r="D118" s="475">
        <v>0</v>
      </c>
      <c r="E118" s="475">
        <v>0</v>
      </c>
      <c r="F118" s="475">
        <v>0</v>
      </c>
      <c r="G118" s="475">
        <v>0</v>
      </c>
      <c r="H118" s="254"/>
    </row>
    <row r="119" spans="1:8" x14ac:dyDescent="0.3">
      <c r="A119" s="474">
        <v>2119</v>
      </c>
      <c r="B119" s="282" t="s">
        <v>435</v>
      </c>
      <c r="C119" s="475">
        <v>216</v>
      </c>
      <c r="D119" s="475">
        <v>216</v>
      </c>
      <c r="E119" s="475">
        <v>0</v>
      </c>
      <c r="F119" s="475">
        <v>0</v>
      </c>
      <c r="G119" s="475">
        <v>0</v>
      </c>
      <c r="H119" s="254"/>
    </row>
    <row r="120" spans="1:8" x14ac:dyDescent="0.3">
      <c r="A120" s="474">
        <v>2120</v>
      </c>
      <c r="B120" s="282" t="s">
        <v>436</v>
      </c>
      <c r="C120" s="475">
        <v>0</v>
      </c>
      <c r="D120" s="475">
        <v>0</v>
      </c>
      <c r="E120" s="475">
        <v>0</v>
      </c>
      <c r="F120" s="475">
        <v>0</v>
      </c>
      <c r="G120" s="475">
        <v>0</v>
      </c>
      <c r="H120" s="254"/>
    </row>
    <row r="121" spans="1:8" x14ac:dyDescent="0.3">
      <c r="A121" s="474">
        <v>2121</v>
      </c>
      <c r="B121" s="282" t="s">
        <v>437</v>
      </c>
      <c r="C121" s="475">
        <v>0</v>
      </c>
      <c r="D121" s="475">
        <v>0</v>
      </c>
      <c r="E121" s="475">
        <v>0</v>
      </c>
      <c r="F121" s="475">
        <v>0</v>
      </c>
      <c r="G121" s="475">
        <v>0</v>
      </c>
      <c r="H121" s="254"/>
    </row>
    <row r="122" spans="1:8" x14ac:dyDescent="0.3">
      <c r="A122" s="474">
        <v>2122</v>
      </c>
      <c r="B122" s="282" t="s">
        <v>438</v>
      </c>
      <c r="C122" s="475">
        <v>0</v>
      </c>
      <c r="D122" s="475">
        <v>0</v>
      </c>
      <c r="E122" s="475">
        <v>0</v>
      </c>
      <c r="F122" s="475">
        <v>0</v>
      </c>
      <c r="G122" s="475">
        <v>0</v>
      </c>
      <c r="H122" s="254"/>
    </row>
    <row r="123" spans="1:8" x14ac:dyDescent="0.3">
      <c r="A123" s="474">
        <v>2129</v>
      </c>
      <c r="B123" s="282" t="s">
        <v>439</v>
      </c>
      <c r="C123" s="475">
        <v>0</v>
      </c>
      <c r="D123" s="475">
        <v>0</v>
      </c>
      <c r="E123" s="475">
        <v>0</v>
      </c>
      <c r="F123" s="475">
        <v>0</v>
      </c>
      <c r="G123" s="475">
        <v>0</v>
      </c>
      <c r="H123" s="254"/>
    </row>
    <row r="124" spans="1:8" x14ac:dyDescent="0.3">
      <c r="A124" s="282"/>
      <c r="B124" s="282"/>
      <c r="C124" s="282"/>
      <c r="D124" s="282"/>
      <c r="E124" s="282"/>
      <c r="F124" s="282"/>
      <c r="G124" s="282"/>
      <c r="H124" s="254"/>
    </row>
    <row r="125" spans="1:8" x14ac:dyDescent="0.3">
      <c r="A125" s="458" t="s">
        <v>440</v>
      </c>
      <c r="B125" s="458"/>
      <c r="C125" s="458"/>
      <c r="D125" s="458"/>
      <c r="E125" s="458"/>
      <c r="F125" s="458"/>
      <c r="G125" s="458"/>
      <c r="H125" s="473"/>
    </row>
    <row r="126" spans="1:8" x14ac:dyDescent="0.3">
      <c r="A126" s="461" t="s">
        <v>106</v>
      </c>
      <c r="B126" s="461" t="s">
        <v>107</v>
      </c>
      <c r="C126" s="461" t="s">
        <v>108</v>
      </c>
      <c r="D126" s="461" t="s">
        <v>441</v>
      </c>
      <c r="E126" s="461" t="s">
        <v>326</v>
      </c>
      <c r="F126" s="461"/>
      <c r="G126" s="461"/>
      <c r="H126" s="123"/>
    </row>
    <row r="127" spans="1:8" x14ac:dyDescent="0.3">
      <c r="A127" s="474">
        <v>2160</v>
      </c>
      <c r="B127" s="282" t="s">
        <v>442</v>
      </c>
      <c r="C127" s="475">
        <v>0</v>
      </c>
      <c r="D127" s="282"/>
      <c r="E127" s="282"/>
      <c r="F127" s="282"/>
      <c r="G127" s="282"/>
      <c r="H127" s="254"/>
    </row>
    <row r="128" spans="1:8" x14ac:dyDescent="0.3">
      <c r="A128" s="474">
        <v>2161</v>
      </c>
      <c r="B128" s="282" t="s">
        <v>443</v>
      </c>
      <c r="C128" s="475">
        <v>0</v>
      </c>
      <c r="D128" s="282"/>
      <c r="E128" s="282"/>
      <c r="F128" s="282"/>
      <c r="G128" s="282"/>
      <c r="H128" s="254"/>
    </row>
    <row r="129" spans="1:5" x14ac:dyDescent="0.3">
      <c r="A129" s="474">
        <v>2162</v>
      </c>
      <c r="B129" s="282" t="s">
        <v>444</v>
      </c>
      <c r="C129" s="475">
        <v>0</v>
      </c>
      <c r="D129" s="282"/>
      <c r="E129" s="282"/>
    </row>
    <row r="130" spans="1:5" x14ac:dyDescent="0.3">
      <c r="A130" s="474">
        <v>2163</v>
      </c>
      <c r="B130" s="282" t="s">
        <v>445</v>
      </c>
      <c r="C130" s="475">
        <v>0</v>
      </c>
      <c r="D130" s="282"/>
      <c r="E130" s="282"/>
    </row>
    <row r="131" spans="1:5" x14ac:dyDescent="0.3">
      <c r="A131" s="474">
        <v>2164</v>
      </c>
      <c r="B131" s="282" t="s">
        <v>446</v>
      </c>
      <c r="C131" s="475">
        <v>0</v>
      </c>
      <c r="D131" s="282"/>
      <c r="E131" s="282"/>
    </row>
    <row r="132" spans="1:5" x14ac:dyDescent="0.3">
      <c r="A132" s="474">
        <v>2165</v>
      </c>
      <c r="B132" s="282" t="s">
        <v>447</v>
      </c>
      <c r="C132" s="475">
        <v>0</v>
      </c>
      <c r="D132" s="282"/>
      <c r="E132" s="282"/>
    </row>
    <row r="133" spans="1:5" x14ac:dyDescent="0.3">
      <c r="A133" s="474">
        <v>2166</v>
      </c>
      <c r="B133" s="282" t="s">
        <v>448</v>
      </c>
      <c r="C133" s="475">
        <v>0</v>
      </c>
      <c r="D133" s="282"/>
      <c r="E133" s="282"/>
    </row>
    <row r="134" spans="1:5" x14ac:dyDescent="0.3">
      <c r="A134" s="474">
        <v>2250</v>
      </c>
      <c r="B134" s="282" t="s">
        <v>449</v>
      </c>
      <c r="C134" s="475">
        <v>0</v>
      </c>
      <c r="D134" s="282"/>
      <c r="E134" s="282"/>
    </row>
    <row r="135" spans="1:5" x14ac:dyDescent="0.3">
      <c r="A135" s="474">
        <v>2251</v>
      </c>
      <c r="B135" s="282" t="s">
        <v>450</v>
      </c>
      <c r="C135" s="475">
        <v>0</v>
      </c>
      <c r="D135" s="282"/>
      <c r="E135" s="282"/>
    </row>
    <row r="136" spans="1:5" x14ac:dyDescent="0.3">
      <c r="A136" s="474">
        <v>2252</v>
      </c>
      <c r="B136" s="282" t="s">
        <v>451</v>
      </c>
      <c r="C136" s="475">
        <v>0</v>
      </c>
      <c r="D136" s="282"/>
      <c r="E136" s="282"/>
    </row>
    <row r="137" spans="1:5" x14ac:dyDescent="0.3">
      <c r="A137" s="474">
        <v>2253</v>
      </c>
      <c r="B137" s="282" t="s">
        <v>452</v>
      </c>
      <c r="C137" s="475">
        <v>0</v>
      </c>
      <c r="D137" s="282"/>
      <c r="E137" s="282"/>
    </row>
    <row r="138" spans="1:5" x14ac:dyDescent="0.3">
      <c r="A138" s="474">
        <v>2254</v>
      </c>
      <c r="B138" s="282" t="s">
        <v>453</v>
      </c>
      <c r="C138" s="475">
        <v>0</v>
      </c>
      <c r="D138" s="282"/>
      <c r="E138" s="282"/>
    </row>
    <row r="139" spans="1:5" x14ac:dyDescent="0.3">
      <c r="A139" s="474">
        <v>2255</v>
      </c>
      <c r="B139" s="282" t="s">
        <v>454</v>
      </c>
      <c r="C139" s="475">
        <v>0</v>
      </c>
      <c r="D139" s="282"/>
      <c r="E139" s="282"/>
    </row>
    <row r="140" spans="1:5" x14ac:dyDescent="0.3">
      <c r="A140" s="474">
        <v>2256</v>
      </c>
      <c r="B140" s="282" t="s">
        <v>455</v>
      </c>
      <c r="C140" s="475">
        <v>0</v>
      </c>
      <c r="D140" s="282"/>
      <c r="E140" s="282"/>
    </row>
    <row r="141" spans="1:5" x14ac:dyDescent="0.3">
      <c r="A141" s="282"/>
      <c r="B141" s="282"/>
      <c r="C141" s="282"/>
      <c r="D141" s="282"/>
      <c r="E141" s="282"/>
    </row>
    <row r="142" spans="1:5" x14ac:dyDescent="0.3">
      <c r="A142" s="458" t="s">
        <v>456</v>
      </c>
      <c r="B142" s="458"/>
      <c r="C142" s="458"/>
      <c r="D142" s="458"/>
      <c r="E142" s="458"/>
    </row>
    <row r="143" spans="1:5" x14ac:dyDescent="0.3">
      <c r="A143" s="477" t="s">
        <v>106</v>
      </c>
      <c r="B143" s="477" t="s">
        <v>107</v>
      </c>
      <c r="C143" s="477" t="s">
        <v>108</v>
      </c>
      <c r="D143" s="461" t="s">
        <v>441</v>
      </c>
      <c r="E143" s="461" t="s">
        <v>326</v>
      </c>
    </row>
    <row r="144" spans="1:5" x14ac:dyDescent="0.3">
      <c r="A144" s="474">
        <v>2150</v>
      </c>
      <c r="B144" s="282" t="s">
        <v>457</v>
      </c>
      <c r="C144" s="475">
        <v>0</v>
      </c>
      <c r="D144" s="282"/>
      <c r="E144" s="282"/>
    </row>
    <row r="145" spans="1:5" x14ac:dyDescent="0.3">
      <c r="A145" s="474">
        <v>2151</v>
      </c>
      <c r="B145" s="282" t="s">
        <v>458</v>
      </c>
      <c r="C145" s="475">
        <v>0</v>
      </c>
      <c r="D145" s="282"/>
      <c r="E145" s="282"/>
    </row>
    <row r="146" spans="1:5" x14ac:dyDescent="0.3">
      <c r="A146" s="474">
        <v>2152</v>
      </c>
      <c r="B146" s="282" t="s">
        <v>459</v>
      </c>
      <c r="C146" s="475">
        <v>0</v>
      </c>
      <c r="D146" s="282"/>
      <c r="E146" s="282"/>
    </row>
    <row r="147" spans="1:5" x14ac:dyDescent="0.3">
      <c r="A147" s="474">
        <v>2159</v>
      </c>
      <c r="B147" s="282" t="s">
        <v>460</v>
      </c>
      <c r="C147" s="475">
        <v>0</v>
      </c>
      <c r="D147" s="282"/>
      <c r="E147" s="282"/>
    </row>
    <row r="148" spans="1:5" x14ac:dyDescent="0.3">
      <c r="A148" s="474">
        <v>2240</v>
      </c>
      <c r="B148" s="282" t="s">
        <v>461</v>
      </c>
      <c r="C148" s="475">
        <v>0</v>
      </c>
      <c r="D148" s="282"/>
      <c r="E148" s="282"/>
    </row>
    <row r="149" spans="1:5" x14ac:dyDescent="0.3">
      <c r="A149" s="474">
        <v>2241</v>
      </c>
      <c r="B149" s="282" t="s">
        <v>462</v>
      </c>
      <c r="C149" s="475">
        <v>0</v>
      </c>
      <c r="D149" s="282"/>
      <c r="E149" s="282"/>
    </row>
    <row r="150" spans="1:5" x14ac:dyDescent="0.3">
      <c r="A150" s="474">
        <v>2242</v>
      </c>
      <c r="B150" s="282" t="s">
        <v>463</v>
      </c>
      <c r="C150" s="475">
        <v>0</v>
      </c>
      <c r="D150" s="282"/>
      <c r="E150" s="282"/>
    </row>
    <row r="151" spans="1:5" x14ac:dyDescent="0.3">
      <c r="A151" s="474">
        <v>2249</v>
      </c>
      <c r="B151" s="282" t="s">
        <v>464</v>
      </c>
      <c r="C151" s="475">
        <v>0</v>
      </c>
      <c r="D151" s="282"/>
      <c r="E151" s="282"/>
    </row>
    <row r="152" spans="1:5" x14ac:dyDescent="0.3">
      <c r="A152" s="474"/>
      <c r="B152" s="282"/>
      <c r="C152" s="475"/>
      <c r="D152" s="282"/>
      <c r="E152" s="282"/>
    </row>
    <row r="153" spans="1:5" x14ac:dyDescent="0.3">
      <c r="A153" s="458" t="s">
        <v>465</v>
      </c>
      <c r="B153" s="458"/>
      <c r="C153" s="458"/>
      <c r="D153" s="458"/>
      <c r="E153" s="458"/>
    </row>
    <row r="154" spans="1:5" x14ac:dyDescent="0.3">
      <c r="A154" s="477" t="s">
        <v>106</v>
      </c>
      <c r="B154" s="477" t="s">
        <v>107</v>
      </c>
      <c r="C154" s="477" t="s">
        <v>108</v>
      </c>
      <c r="D154" s="461" t="s">
        <v>441</v>
      </c>
      <c r="E154" s="461" t="s">
        <v>326</v>
      </c>
    </row>
    <row r="155" spans="1:5" x14ac:dyDescent="0.3">
      <c r="A155" s="474">
        <v>2170</v>
      </c>
      <c r="B155" s="282" t="s">
        <v>466</v>
      </c>
      <c r="C155" s="475">
        <v>0</v>
      </c>
      <c r="D155" s="282"/>
      <c r="E155" s="282"/>
    </row>
    <row r="156" spans="1:5" x14ac:dyDescent="0.3">
      <c r="A156" s="474">
        <v>2171</v>
      </c>
      <c r="B156" s="282" t="s">
        <v>467</v>
      </c>
      <c r="C156" s="475">
        <v>0</v>
      </c>
      <c r="D156" s="282"/>
      <c r="E156" s="282"/>
    </row>
    <row r="157" spans="1:5" x14ac:dyDescent="0.3">
      <c r="A157" s="474">
        <v>2172</v>
      </c>
      <c r="B157" s="282" t="s">
        <v>468</v>
      </c>
      <c r="C157" s="475">
        <v>0</v>
      </c>
      <c r="D157" s="282"/>
      <c r="E157" s="282"/>
    </row>
    <row r="158" spans="1:5" x14ac:dyDescent="0.3">
      <c r="A158" s="474">
        <v>2179</v>
      </c>
      <c r="B158" s="282" t="s">
        <v>469</v>
      </c>
      <c r="C158" s="475">
        <v>0</v>
      </c>
      <c r="D158" s="282"/>
      <c r="E158" s="282"/>
    </row>
    <row r="159" spans="1:5" x14ac:dyDescent="0.3">
      <c r="A159" s="474">
        <v>2260</v>
      </c>
      <c r="B159" s="282" t="s">
        <v>470</v>
      </c>
      <c r="C159" s="475">
        <v>0</v>
      </c>
      <c r="D159" s="282"/>
      <c r="E159" s="282"/>
    </row>
    <row r="160" spans="1:5" x14ac:dyDescent="0.3">
      <c r="A160" s="474">
        <v>2261</v>
      </c>
      <c r="B160" s="282" t="s">
        <v>471</v>
      </c>
      <c r="C160" s="475">
        <v>0</v>
      </c>
      <c r="D160" s="282"/>
      <c r="E160" s="282"/>
    </row>
    <row r="161" spans="1:5" x14ac:dyDescent="0.3">
      <c r="A161" s="474">
        <v>2262</v>
      </c>
      <c r="B161" s="282" t="s">
        <v>472</v>
      </c>
      <c r="C161" s="475">
        <v>0</v>
      </c>
      <c r="D161" s="282"/>
      <c r="E161" s="282"/>
    </row>
    <row r="162" spans="1:5" x14ac:dyDescent="0.3">
      <c r="A162" s="474">
        <v>2263</v>
      </c>
      <c r="B162" s="282" t="s">
        <v>473</v>
      </c>
      <c r="C162" s="475">
        <v>0</v>
      </c>
      <c r="D162" s="282"/>
      <c r="E162" s="282"/>
    </row>
    <row r="163" spans="1:5" x14ac:dyDescent="0.3">
      <c r="A163" s="474">
        <v>2269</v>
      </c>
      <c r="B163" s="282" t="s">
        <v>474</v>
      </c>
      <c r="C163" s="475">
        <v>0</v>
      </c>
      <c r="D163" s="282"/>
      <c r="E163" s="282"/>
    </row>
    <row r="164" spans="1:5" x14ac:dyDescent="0.3">
      <c r="A164" s="282"/>
      <c r="B164" s="282"/>
      <c r="C164" s="282"/>
      <c r="D164" s="282"/>
      <c r="E164" s="282"/>
    </row>
    <row r="165" spans="1:5" x14ac:dyDescent="0.3">
      <c r="A165" s="458" t="s">
        <v>475</v>
      </c>
      <c r="B165" s="458"/>
      <c r="C165" s="458"/>
      <c r="D165" s="458"/>
      <c r="E165" s="458"/>
    </row>
    <row r="166" spans="1:5" x14ac:dyDescent="0.3">
      <c r="A166" s="477" t="s">
        <v>106</v>
      </c>
      <c r="B166" s="477" t="s">
        <v>107</v>
      </c>
      <c r="C166" s="477" t="s">
        <v>108</v>
      </c>
      <c r="D166" s="461" t="s">
        <v>441</v>
      </c>
      <c r="E166" s="461" t="s">
        <v>326</v>
      </c>
    </row>
    <row r="167" spans="1:5" x14ac:dyDescent="0.3">
      <c r="A167" s="474">
        <v>2190</v>
      </c>
      <c r="B167" s="282" t="s">
        <v>476</v>
      </c>
      <c r="C167" s="475">
        <v>0</v>
      </c>
      <c r="D167" s="282"/>
      <c r="E167" s="282"/>
    </row>
    <row r="168" spans="1:5" x14ac:dyDescent="0.3">
      <c r="A168" s="474">
        <v>2191</v>
      </c>
      <c r="B168" s="282" t="s">
        <v>477</v>
      </c>
      <c r="C168" s="475">
        <v>0</v>
      </c>
      <c r="D168" s="282"/>
      <c r="E168" s="282"/>
    </row>
    <row r="169" spans="1:5" x14ac:dyDescent="0.3">
      <c r="A169" s="474">
        <v>2192</v>
      </c>
      <c r="B169" s="282" t="s">
        <v>478</v>
      </c>
      <c r="C169" s="475">
        <v>0</v>
      </c>
      <c r="D169" s="282"/>
      <c r="E169" s="282"/>
    </row>
    <row r="170" spans="1:5" x14ac:dyDescent="0.3">
      <c r="A170" s="474">
        <v>2199</v>
      </c>
      <c r="B170" s="282" t="s">
        <v>479</v>
      </c>
      <c r="C170" s="475">
        <v>0</v>
      </c>
      <c r="D170" s="282"/>
      <c r="E170" s="282"/>
    </row>
    <row r="171" spans="1:5" x14ac:dyDescent="0.3">
      <c r="A171" s="282"/>
      <c r="B171" s="282"/>
      <c r="C171" s="282"/>
      <c r="D171" s="282"/>
      <c r="E171" s="282"/>
    </row>
    <row r="172" spans="1:5" x14ac:dyDescent="0.3">
      <c r="A172" s="282"/>
      <c r="B172" s="282"/>
      <c r="C172" s="282"/>
      <c r="D172" s="282"/>
      <c r="E172" s="282"/>
    </row>
    <row r="173" spans="1:5" x14ac:dyDescent="0.3">
      <c r="A173" s="470" t="s">
        <v>310</v>
      </c>
      <c r="C173" s="282"/>
      <c r="D173" s="282"/>
      <c r="E173" s="282"/>
    </row>
  </sheetData>
  <mergeCells count="4">
    <mergeCell ref="A1:F1"/>
    <mergeCell ref="A2:F2"/>
    <mergeCell ref="A3:F3"/>
    <mergeCell ref="A4:F4"/>
  </mergeCells>
  <pageMargins left="0.25" right="0.25" top="0.75" bottom="0.75" header="0.3" footer="0.3"/>
  <pageSetup scale="44" fitToHeight="0" orientation="portrait" r:id="rId1"/>
  <drawing r:id="rId2"/>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sheetPr>
    <pageSetUpPr fitToPage="1"/>
  </sheetPr>
  <dimension ref="A1:E31"/>
  <sheetViews>
    <sheetView view="pageBreakPreview" zoomScaleNormal="100" zoomScaleSheetLayoutView="100" workbookViewId="0">
      <selection activeCell="A4" sqref="A1:E4"/>
    </sheetView>
  </sheetViews>
  <sheetFormatPr baseColWidth="10" defaultColWidth="14.44140625" defaultRowHeight="15" customHeight="1" x14ac:dyDescent="0.3"/>
  <cols>
    <col min="1" max="1" width="11.44140625" style="457" customWidth="1"/>
    <col min="2" max="2" width="48.109375" style="457" customWidth="1"/>
    <col min="3" max="3" width="22.88671875" style="457" customWidth="1"/>
    <col min="4" max="4" width="18.33203125" style="457" customWidth="1"/>
    <col min="5" max="5" width="18.109375" style="457" customWidth="1"/>
    <col min="6" max="26" width="9.109375" style="457" customWidth="1"/>
    <col min="27" max="16384" width="14.44140625" style="457"/>
  </cols>
  <sheetData>
    <row r="1" spans="1:5" ht="11.25" customHeight="1" x14ac:dyDescent="0.3">
      <c r="A1" s="488" t="s">
        <v>2122</v>
      </c>
      <c r="B1" s="579"/>
      <c r="C1" s="579"/>
      <c r="D1" s="70" t="s">
        <v>99</v>
      </c>
      <c r="E1" s="71">
        <v>2025</v>
      </c>
    </row>
    <row r="2" spans="1:5" ht="11.25" customHeight="1" x14ac:dyDescent="0.3">
      <c r="A2" s="488" t="s">
        <v>480</v>
      </c>
      <c r="B2" s="579"/>
      <c r="C2" s="579"/>
      <c r="D2" s="70" t="s">
        <v>101</v>
      </c>
      <c r="E2" s="71" t="s">
        <v>648</v>
      </c>
    </row>
    <row r="3" spans="1:5" ht="11.25" customHeight="1" x14ac:dyDescent="0.3">
      <c r="A3" s="488" t="s">
        <v>2107</v>
      </c>
      <c r="B3" s="579"/>
      <c r="C3" s="579"/>
      <c r="D3" s="70" t="s">
        <v>102</v>
      </c>
      <c r="E3" s="71" t="s">
        <v>651</v>
      </c>
    </row>
    <row r="4" spans="1:5" ht="11.25" customHeight="1" x14ac:dyDescent="0.3">
      <c r="A4" s="488" t="s">
        <v>103</v>
      </c>
      <c r="B4" s="579"/>
      <c r="C4" s="579"/>
      <c r="D4" s="70"/>
      <c r="E4" s="71"/>
    </row>
    <row r="5" spans="1:5" ht="9.75" customHeight="1" x14ac:dyDescent="0.3">
      <c r="A5" s="31" t="s">
        <v>104</v>
      </c>
      <c r="B5" s="458"/>
      <c r="C5" s="458"/>
      <c r="D5" s="458"/>
      <c r="E5" s="458"/>
    </row>
    <row r="6" spans="1:5" ht="9.75" customHeight="1" x14ac:dyDescent="0.3">
      <c r="A6" s="282"/>
      <c r="B6" s="282"/>
      <c r="C6" s="282"/>
      <c r="D6" s="282"/>
      <c r="E6" s="282"/>
    </row>
    <row r="7" spans="1:5" ht="9.75" customHeight="1" x14ac:dyDescent="0.3">
      <c r="A7" s="458" t="s">
        <v>481</v>
      </c>
      <c r="B7" s="458"/>
      <c r="C7" s="458"/>
      <c r="D7" s="458"/>
      <c r="E7" s="458"/>
    </row>
    <row r="8" spans="1:5" ht="9.75" customHeight="1" x14ac:dyDescent="0.3">
      <c r="A8" s="461" t="s">
        <v>106</v>
      </c>
      <c r="B8" s="461" t="s">
        <v>107</v>
      </c>
      <c r="C8" s="461" t="s">
        <v>108</v>
      </c>
      <c r="D8" s="461" t="s">
        <v>313</v>
      </c>
      <c r="E8" s="461" t="s">
        <v>441</v>
      </c>
    </row>
    <row r="9" spans="1:5" ht="9.75" customHeight="1" x14ac:dyDescent="0.3">
      <c r="A9" s="474">
        <v>3110</v>
      </c>
      <c r="B9" s="282" t="s">
        <v>163</v>
      </c>
      <c r="C9" s="475">
        <v>0</v>
      </c>
      <c r="D9" s="282"/>
      <c r="E9" s="282"/>
    </row>
    <row r="10" spans="1:5" ht="9.75" customHeight="1" x14ac:dyDescent="0.3">
      <c r="A10" s="474">
        <v>3120</v>
      </c>
      <c r="B10" s="282" t="s">
        <v>482</v>
      </c>
      <c r="C10" s="475">
        <v>36942832.619999997</v>
      </c>
      <c r="D10" s="282" t="s">
        <v>1670</v>
      </c>
      <c r="E10" s="282" t="s">
        <v>1610</v>
      </c>
    </row>
    <row r="11" spans="1:5" ht="9.75" customHeight="1" x14ac:dyDescent="0.3">
      <c r="A11" s="474">
        <v>3130</v>
      </c>
      <c r="B11" s="282" t="s">
        <v>485</v>
      </c>
      <c r="C11" s="475">
        <v>0</v>
      </c>
      <c r="D11" s="282"/>
      <c r="E11" s="282"/>
    </row>
    <row r="12" spans="1:5" ht="9.75" customHeight="1" x14ac:dyDescent="0.3">
      <c r="A12" s="282"/>
      <c r="B12" s="282"/>
      <c r="C12" s="282"/>
      <c r="D12" s="282"/>
      <c r="E12" s="282"/>
    </row>
    <row r="13" spans="1:5" ht="9.75" customHeight="1" x14ac:dyDescent="0.3">
      <c r="A13" s="458" t="s">
        <v>486</v>
      </c>
      <c r="B13" s="458"/>
      <c r="C13" s="458"/>
      <c r="D13" s="458"/>
      <c r="E13" s="458"/>
    </row>
    <row r="14" spans="1:5" ht="9.75" customHeight="1" x14ac:dyDescent="0.3">
      <c r="A14" s="461" t="s">
        <v>106</v>
      </c>
      <c r="B14" s="461" t="s">
        <v>107</v>
      </c>
      <c r="C14" s="461" t="s">
        <v>108</v>
      </c>
      <c r="D14" s="461" t="s">
        <v>487</v>
      </c>
      <c r="E14" s="461"/>
    </row>
    <row r="15" spans="1:5" ht="30.6" x14ac:dyDescent="0.3">
      <c r="A15" s="474">
        <v>3210</v>
      </c>
      <c r="B15" s="282" t="s">
        <v>488</v>
      </c>
      <c r="C15" s="475">
        <v>-3396500.7300000023</v>
      </c>
      <c r="D15" s="255" t="s">
        <v>1609</v>
      </c>
      <c r="E15" s="282" t="s">
        <v>1610</v>
      </c>
    </row>
    <row r="16" spans="1:5" ht="30.6" x14ac:dyDescent="0.3">
      <c r="A16" s="474">
        <v>3220</v>
      </c>
      <c r="B16" s="282" t="s">
        <v>489</v>
      </c>
      <c r="C16" s="475">
        <v>11576585.82</v>
      </c>
      <c r="D16" s="255" t="s">
        <v>1609</v>
      </c>
      <c r="E16" s="282" t="s">
        <v>1610</v>
      </c>
    </row>
    <row r="17" spans="1:4" ht="9.75" customHeight="1" x14ac:dyDescent="0.3">
      <c r="A17" s="474">
        <v>3230</v>
      </c>
      <c r="B17" s="282" t="s">
        <v>490</v>
      </c>
      <c r="C17" s="475">
        <v>0</v>
      </c>
      <c r="D17" s="282"/>
    </row>
    <row r="18" spans="1:4" ht="9.75" customHeight="1" x14ac:dyDescent="0.3">
      <c r="A18" s="474">
        <v>3231</v>
      </c>
      <c r="B18" s="282" t="s">
        <v>491</v>
      </c>
      <c r="C18" s="475">
        <v>0</v>
      </c>
      <c r="D18" s="282"/>
    </row>
    <row r="19" spans="1:4" ht="9.75" customHeight="1" x14ac:dyDescent="0.3">
      <c r="A19" s="474">
        <v>3232</v>
      </c>
      <c r="B19" s="282" t="s">
        <v>493</v>
      </c>
      <c r="C19" s="475">
        <v>0</v>
      </c>
      <c r="D19" s="282"/>
    </row>
    <row r="20" spans="1:4" ht="9.75" customHeight="1" x14ac:dyDescent="0.3">
      <c r="A20" s="474">
        <v>3233</v>
      </c>
      <c r="B20" s="282" t="s">
        <v>494</v>
      </c>
      <c r="C20" s="475">
        <v>0</v>
      </c>
      <c r="D20" s="282"/>
    </row>
    <row r="21" spans="1:4" ht="9.75" customHeight="1" x14ac:dyDescent="0.3">
      <c r="A21" s="474">
        <v>3239</v>
      </c>
      <c r="B21" s="282" t="s">
        <v>495</v>
      </c>
      <c r="C21" s="475">
        <v>0</v>
      </c>
      <c r="D21" s="282"/>
    </row>
    <row r="22" spans="1:4" ht="9.75" customHeight="1" x14ac:dyDescent="0.3">
      <c r="A22" s="474">
        <v>3240</v>
      </c>
      <c r="B22" s="282" t="s">
        <v>496</v>
      </c>
      <c r="C22" s="475">
        <v>0</v>
      </c>
      <c r="D22" s="282"/>
    </row>
    <row r="23" spans="1:4" ht="9.75" customHeight="1" x14ac:dyDescent="0.3">
      <c r="A23" s="474">
        <v>3241</v>
      </c>
      <c r="B23" s="282" t="s">
        <v>497</v>
      </c>
      <c r="C23" s="475">
        <v>0</v>
      </c>
      <c r="D23" s="282"/>
    </row>
    <row r="24" spans="1:4" ht="9.75" customHeight="1" x14ac:dyDescent="0.3">
      <c r="A24" s="474">
        <v>3242</v>
      </c>
      <c r="B24" s="282" t="s">
        <v>498</v>
      </c>
      <c r="C24" s="475">
        <v>0</v>
      </c>
      <c r="D24" s="282"/>
    </row>
    <row r="25" spans="1:4" ht="9.75" customHeight="1" x14ac:dyDescent="0.3">
      <c r="A25" s="474">
        <v>3243</v>
      </c>
      <c r="B25" s="282" t="s">
        <v>499</v>
      </c>
      <c r="C25" s="475">
        <v>0</v>
      </c>
      <c r="D25" s="282"/>
    </row>
    <row r="26" spans="1:4" ht="9.75" customHeight="1" x14ac:dyDescent="0.3">
      <c r="A26" s="474">
        <v>3250</v>
      </c>
      <c r="B26" s="282" t="s">
        <v>500</v>
      </c>
      <c r="C26" s="475">
        <v>0</v>
      </c>
      <c r="D26" s="282"/>
    </row>
    <row r="27" spans="1:4" ht="9.75" customHeight="1" x14ac:dyDescent="0.3">
      <c r="A27" s="474">
        <v>3251</v>
      </c>
      <c r="B27" s="282" t="s">
        <v>501</v>
      </c>
      <c r="C27" s="475">
        <v>0</v>
      </c>
      <c r="D27" s="282"/>
    </row>
    <row r="28" spans="1:4" ht="9.75" customHeight="1" x14ac:dyDescent="0.3">
      <c r="A28" s="474">
        <v>3252</v>
      </c>
      <c r="B28" s="282" t="s">
        <v>502</v>
      </c>
      <c r="C28" s="475">
        <v>0</v>
      </c>
      <c r="D28" s="282"/>
    </row>
    <row r="29" spans="1:4" ht="9.75" customHeight="1" x14ac:dyDescent="0.3">
      <c r="A29" s="474">
        <v>3253</v>
      </c>
      <c r="B29" s="282" t="s">
        <v>503</v>
      </c>
      <c r="C29" s="475">
        <v>0</v>
      </c>
      <c r="D29" s="282"/>
    </row>
    <row r="30" spans="1:4" ht="9.75" customHeight="1" x14ac:dyDescent="0.3">
      <c r="A30" s="282"/>
      <c r="B30" s="282"/>
      <c r="C30" s="282"/>
      <c r="D30" s="282"/>
    </row>
    <row r="31" spans="1:4" ht="9.75" customHeight="1" x14ac:dyDescent="0.3">
      <c r="A31" s="470" t="s">
        <v>310</v>
      </c>
      <c r="C31" s="282"/>
      <c r="D31" s="282"/>
    </row>
  </sheetData>
  <mergeCells count="4">
    <mergeCell ref="A1:C1"/>
    <mergeCell ref="A2:C2"/>
    <mergeCell ref="A3:C3"/>
    <mergeCell ref="A4:C4"/>
  </mergeCells>
  <pageMargins left="0.7" right="0.7" top="0.75" bottom="0.75" header="0" footer="0"/>
  <pageSetup scale="76" fitToHeight="0" orientation="portrait" r:id="rId1"/>
  <drawing r:id="rId2"/>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sheetPr>
    <pageSetUpPr fitToPage="1"/>
  </sheetPr>
  <dimension ref="A1:F140"/>
  <sheetViews>
    <sheetView view="pageBreakPreview" topLeftCell="A107" zoomScaleNormal="100" zoomScaleSheetLayoutView="100" workbookViewId="0">
      <selection activeCell="F142" sqref="F142"/>
    </sheetView>
  </sheetViews>
  <sheetFormatPr baseColWidth="10" defaultColWidth="14.44140625" defaultRowHeight="15" customHeight="1" x14ac:dyDescent="0.3"/>
  <cols>
    <col min="1" max="1" width="10" style="457" customWidth="1"/>
    <col min="2" max="2" width="63.44140625" style="457" customWidth="1"/>
    <col min="3" max="3" width="15.109375" style="457" customWidth="1"/>
    <col min="4" max="4" width="16.44140625" style="457" customWidth="1"/>
    <col min="5" max="5" width="19.109375" style="457" customWidth="1"/>
    <col min="6" max="26" width="9.109375" style="457" customWidth="1"/>
    <col min="27" max="16384" width="14.44140625" style="457"/>
  </cols>
  <sheetData>
    <row r="1" spans="1:5" ht="11.25" customHeight="1" x14ac:dyDescent="0.3">
      <c r="A1" s="488" t="s">
        <v>2122</v>
      </c>
      <c r="B1" s="579"/>
      <c r="C1" s="579"/>
      <c r="D1" s="70" t="s">
        <v>99</v>
      </c>
      <c r="E1" s="71">
        <v>2025</v>
      </c>
    </row>
    <row r="2" spans="1:5" ht="11.25" customHeight="1" x14ac:dyDescent="0.3">
      <c r="A2" s="488" t="s">
        <v>504</v>
      </c>
      <c r="B2" s="579"/>
      <c r="C2" s="579"/>
      <c r="D2" s="70" t="s">
        <v>101</v>
      </c>
      <c r="E2" s="71" t="s">
        <v>648</v>
      </c>
    </row>
    <row r="3" spans="1:5" ht="11.25" customHeight="1" x14ac:dyDescent="0.3">
      <c r="A3" s="488" t="s">
        <v>2107</v>
      </c>
      <c r="B3" s="579"/>
      <c r="C3" s="579"/>
      <c r="D3" s="70" t="s">
        <v>102</v>
      </c>
      <c r="E3" s="71" t="s">
        <v>651</v>
      </c>
    </row>
    <row r="4" spans="1:5" ht="11.25" customHeight="1" x14ac:dyDescent="0.3">
      <c r="A4" s="488" t="s">
        <v>103</v>
      </c>
      <c r="B4" s="579"/>
      <c r="C4" s="579"/>
      <c r="D4" s="70"/>
      <c r="E4" s="71"/>
    </row>
    <row r="5" spans="1:5" ht="9.75" customHeight="1" x14ac:dyDescent="0.3">
      <c r="A5" s="31" t="s">
        <v>104</v>
      </c>
      <c r="B5" s="458"/>
      <c r="C5" s="458"/>
      <c r="D5" s="458"/>
      <c r="E5" s="458"/>
    </row>
    <row r="6" spans="1:5" ht="9.75" customHeight="1" x14ac:dyDescent="0.3">
      <c r="A6" s="282"/>
      <c r="B6" s="282"/>
      <c r="C6" s="282"/>
      <c r="D6" s="282"/>
      <c r="E6" s="282"/>
    </row>
    <row r="7" spans="1:5" ht="14.4" x14ac:dyDescent="0.3">
      <c r="A7" s="458" t="s">
        <v>505</v>
      </c>
      <c r="B7" s="458"/>
      <c r="C7" s="458"/>
      <c r="D7" s="458"/>
      <c r="E7" s="282"/>
    </row>
    <row r="8" spans="1:5" ht="9.75" customHeight="1" x14ac:dyDescent="0.3">
      <c r="A8" s="461" t="s">
        <v>106</v>
      </c>
      <c r="B8" s="461" t="s">
        <v>107</v>
      </c>
      <c r="C8" s="122">
        <v>2025</v>
      </c>
      <c r="D8" s="122">
        <v>2024</v>
      </c>
      <c r="E8" s="282"/>
    </row>
    <row r="9" spans="1:5" ht="9.75" customHeight="1" x14ac:dyDescent="0.3">
      <c r="A9" s="474">
        <v>1111</v>
      </c>
      <c r="B9" s="282" t="s">
        <v>506</v>
      </c>
      <c r="C9" s="475">
        <v>5000</v>
      </c>
      <c r="D9" s="475">
        <v>5000</v>
      </c>
      <c r="E9" s="282"/>
    </row>
    <row r="10" spans="1:5" ht="9.75" customHeight="1" x14ac:dyDescent="0.3">
      <c r="A10" s="474">
        <v>1112</v>
      </c>
      <c r="B10" s="282" t="s">
        <v>507</v>
      </c>
      <c r="C10" s="475">
        <v>7417693.2300000004</v>
      </c>
      <c r="D10" s="475">
        <v>12149704.189999999</v>
      </c>
      <c r="E10" s="282"/>
    </row>
    <row r="11" spans="1:5" ht="9.75" customHeight="1" x14ac:dyDescent="0.3">
      <c r="A11" s="474">
        <v>1113</v>
      </c>
      <c r="B11" s="282" t="s">
        <v>508</v>
      </c>
      <c r="C11" s="475">
        <v>0</v>
      </c>
      <c r="D11" s="475">
        <v>0</v>
      </c>
      <c r="E11" s="282"/>
    </row>
    <row r="12" spans="1:5" ht="9.75" customHeight="1" x14ac:dyDescent="0.3">
      <c r="A12" s="474">
        <v>1114</v>
      </c>
      <c r="B12" s="282" t="s">
        <v>314</v>
      </c>
      <c r="C12" s="475">
        <v>0</v>
      </c>
      <c r="D12" s="475">
        <v>0</v>
      </c>
      <c r="E12" s="282"/>
    </row>
    <row r="13" spans="1:5" ht="9.75" customHeight="1" x14ac:dyDescent="0.3">
      <c r="A13" s="474">
        <v>1115</v>
      </c>
      <c r="B13" s="282" t="s">
        <v>315</v>
      </c>
      <c r="C13" s="475">
        <v>0</v>
      </c>
      <c r="D13" s="475">
        <v>0</v>
      </c>
      <c r="E13" s="282"/>
    </row>
    <row r="14" spans="1:5" ht="9.75" customHeight="1" x14ac:dyDescent="0.3">
      <c r="A14" s="474">
        <v>1116</v>
      </c>
      <c r="B14" s="282" t="s">
        <v>509</v>
      </c>
      <c r="C14" s="475">
        <v>0</v>
      </c>
      <c r="D14" s="475">
        <v>0</v>
      </c>
      <c r="E14" s="282"/>
    </row>
    <row r="15" spans="1:5" ht="9.75" customHeight="1" x14ac:dyDescent="0.3">
      <c r="A15" s="474">
        <v>1119</v>
      </c>
      <c r="B15" s="282" t="s">
        <v>510</v>
      </c>
      <c r="C15" s="475">
        <v>0</v>
      </c>
      <c r="D15" s="475">
        <v>0</v>
      </c>
      <c r="E15" s="282"/>
    </row>
    <row r="16" spans="1:5" ht="9.75" customHeight="1" x14ac:dyDescent="0.3">
      <c r="A16" s="478">
        <v>1110</v>
      </c>
      <c r="B16" s="479" t="s">
        <v>511</v>
      </c>
      <c r="C16" s="480">
        <v>7422693.2300000004</v>
      </c>
      <c r="D16" s="480">
        <v>12154704.189999999</v>
      </c>
      <c r="E16" s="282"/>
    </row>
    <row r="19" spans="1:4" ht="9.75" customHeight="1" x14ac:dyDescent="0.3">
      <c r="A19" s="458" t="s">
        <v>512</v>
      </c>
      <c r="B19" s="458"/>
      <c r="C19" s="458"/>
      <c r="D19" s="458"/>
    </row>
    <row r="20" spans="1:4" ht="9.75" customHeight="1" x14ac:dyDescent="0.3">
      <c r="A20" s="461" t="s">
        <v>106</v>
      </c>
      <c r="B20" s="461" t="s">
        <v>107</v>
      </c>
      <c r="C20" s="122">
        <v>2025</v>
      </c>
      <c r="D20" s="122">
        <v>2024</v>
      </c>
    </row>
    <row r="21" spans="1:4" ht="9.75" customHeight="1" x14ac:dyDescent="0.3">
      <c r="A21" s="478">
        <v>1230</v>
      </c>
      <c r="B21" s="470" t="s">
        <v>368</v>
      </c>
      <c r="C21" s="480">
        <v>0</v>
      </c>
      <c r="D21" s="480">
        <v>0</v>
      </c>
    </row>
    <row r="22" spans="1:4" ht="9.75" customHeight="1" x14ac:dyDescent="0.3">
      <c r="A22" s="474">
        <v>1231</v>
      </c>
      <c r="B22" s="282" t="s">
        <v>369</v>
      </c>
      <c r="C22" s="475">
        <v>0</v>
      </c>
      <c r="D22" s="475">
        <v>0</v>
      </c>
    </row>
    <row r="23" spans="1:4" ht="9.75" customHeight="1" x14ac:dyDescent="0.3">
      <c r="A23" s="474">
        <v>1232</v>
      </c>
      <c r="B23" s="282" t="s">
        <v>370</v>
      </c>
      <c r="C23" s="475">
        <v>0</v>
      </c>
      <c r="D23" s="475">
        <v>0</v>
      </c>
    </row>
    <row r="24" spans="1:4" ht="9.75" customHeight="1" x14ac:dyDescent="0.3">
      <c r="A24" s="474">
        <v>1233</v>
      </c>
      <c r="B24" s="282" t="s">
        <v>371</v>
      </c>
      <c r="C24" s="475">
        <v>0</v>
      </c>
      <c r="D24" s="475">
        <v>0</v>
      </c>
    </row>
    <row r="25" spans="1:4" ht="9.75" customHeight="1" x14ac:dyDescent="0.3">
      <c r="A25" s="474">
        <v>1234</v>
      </c>
      <c r="B25" s="282" t="s">
        <v>374</v>
      </c>
      <c r="C25" s="475">
        <v>0</v>
      </c>
      <c r="D25" s="475">
        <v>0</v>
      </c>
    </row>
    <row r="26" spans="1:4" ht="9.75" customHeight="1" x14ac:dyDescent="0.3">
      <c r="A26" s="474">
        <v>1235</v>
      </c>
      <c r="B26" s="282" t="s">
        <v>375</v>
      </c>
      <c r="C26" s="475">
        <v>0</v>
      </c>
      <c r="D26" s="475">
        <v>0</v>
      </c>
    </row>
    <row r="27" spans="1:4" ht="9.75" customHeight="1" x14ac:dyDescent="0.3">
      <c r="A27" s="474">
        <v>1236</v>
      </c>
      <c r="B27" s="282" t="s">
        <v>376</v>
      </c>
      <c r="C27" s="475">
        <v>0</v>
      </c>
      <c r="D27" s="475">
        <v>0</v>
      </c>
    </row>
    <row r="28" spans="1:4" ht="9.75" customHeight="1" x14ac:dyDescent="0.3">
      <c r="A28" s="474">
        <v>1239</v>
      </c>
      <c r="B28" s="282" t="s">
        <v>377</v>
      </c>
      <c r="C28" s="475">
        <v>0</v>
      </c>
      <c r="D28" s="475">
        <v>0</v>
      </c>
    </row>
    <row r="29" spans="1:4" ht="9.75" customHeight="1" x14ac:dyDescent="0.3">
      <c r="A29" s="478">
        <v>1240</v>
      </c>
      <c r="B29" s="470" t="s">
        <v>378</v>
      </c>
      <c r="C29" s="480">
        <v>2941285.22</v>
      </c>
      <c r="D29" s="480">
        <v>917748.86</v>
      </c>
    </row>
    <row r="30" spans="1:4" ht="9.75" customHeight="1" x14ac:dyDescent="0.3">
      <c r="A30" s="474">
        <v>1241</v>
      </c>
      <c r="B30" s="282" t="s">
        <v>379</v>
      </c>
      <c r="C30" s="475">
        <v>656373.99</v>
      </c>
      <c r="D30" s="475">
        <v>475384.63</v>
      </c>
    </row>
    <row r="31" spans="1:4" ht="9.75" customHeight="1" x14ac:dyDescent="0.3">
      <c r="A31" s="474">
        <v>1242</v>
      </c>
      <c r="B31" s="282" t="s">
        <v>380</v>
      </c>
      <c r="C31" s="475">
        <v>513939.02</v>
      </c>
      <c r="D31" s="475">
        <v>37144.99</v>
      </c>
    </row>
    <row r="32" spans="1:4" ht="9.75" customHeight="1" x14ac:dyDescent="0.3">
      <c r="A32" s="474">
        <v>1243</v>
      </c>
      <c r="B32" s="282" t="s">
        <v>381</v>
      </c>
      <c r="C32" s="475">
        <v>0</v>
      </c>
      <c r="D32" s="475">
        <v>0</v>
      </c>
    </row>
    <row r="33" spans="1:6" ht="9.75" customHeight="1" x14ac:dyDescent="0.3">
      <c r="A33" s="474">
        <v>1244</v>
      </c>
      <c r="B33" s="282" t="s">
        <v>382</v>
      </c>
      <c r="C33" s="475">
        <v>0</v>
      </c>
      <c r="D33" s="475">
        <v>0</v>
      </c>
    </row>
    <row r="34" spans="1:6" ht="9.75" customHeight="1" x14ac:dyDescent="0.3">
      <c r="A34" s="474">
        <v>1245</v>
      </c>
      <c r="B34" s="282" t="s">
        <v>384</v>
      </c>
      <c r="C34" s="475">
        <v>0</v>
      </c>
      <c r="D34" s="475">
        <v>42606.13</v>
      </c>
    </row>
    <row r="35" spans="1:6" ht="9.75" customHeight="1" x14ac:dyDescent="0.3">
      <c r="A35" s="474">
        <v>1246</v>
      </c>
      <c r="B35" s="282" t="s">
        <v>385</v>
      </c>
      <c r="C35" s="475">
        <v>1770972.21</v>
      </c>
      <c r="D35" s="475">
        <v>362613.11</v>
      </c>
    </row>
    <row r="36" spans="1:6" ht="9.75" customHeight="1" x14ac:dyDescent="0.3">
      <c r="A36" s="474">
        <v>1247</v>
      </c>
      <c r="B36" s="282" t="s">
        <v>386</v>
      </c>
      <c r="C36" s="475">
        <v>0</v>
      </c>
      <c r="D36" s="475">
        <v>0</v>
      </c>
    </row>
    <row r="37" spans="1:6" ht="9.75" customHeight="1" x14ac:dyDescent="0.3">
      <c r="A37" s="474">
        <v>1248</v>
      </c>
      <c r="B37" s="282" t="s">
        <v>387</v>
      </c>
      <c r="C37" s="475">
        <v>0</v>
      </c>
      <c r="D37" s="475">
        <v>0</v>
      </c>
    </row>
    <row r="38" spans="1:6" ht="9.75" customHeight="1" x14ac:dyDescent="0.3">
      <c r="A38" s="478">
        <v>1250</v>
      </c>
      <c r="B38" s="470" t="s">
        <v>393</v>
      </c>
      <c r="C38" s="480">
        <v>26680</v>
      </c>
      <c r="D38" s="480">
        <v>28497.599999999999</v>
      </c>
    </row>
    <row r="39" spans="1:6" ht="9.75" customHeight="1" x14ac:dyDescent="0.3">
      <c r="A39" s="474">
        <v>1251</v>
      </c>
      <c r="B39" s="282" t="s">
        <v>394</v>
      </c>
      <c r="C39" s="475">
        <v>26680</v>
      </c>
      <c r="D39" s="475">
        <v>28497.599999999999</v>
      </c>
    </row>
    <row r="40" spans="1:6" ht="9.75" customHeight="1" x14ac:dyDescent="0.3">
      <c r="A40" s="474">
        <v>1252</v>
      </c>
      <c r="B40" s="282" t="s">
        <v>396</v>
      </c>
      <c r="C40" s="475">
        <v>0</v>
      </c>
      <c r="D40" s="475">
        <v>0</v>
      </c>
    </row>
    <row r="41" spans="1:6" ht="9.75" customHeight="1" x14ac:dyDescent="0.3">
      <c r="A41" s="474">
        <v>1253</v>
      </c>
      <c r="B41" s="282" t="s">
        <v>397</v>
      </c>
      <c r="C41" s="475">
        <v>0</v>
      </c>
      <c r="D41" s="475">
        <v>0</v>
      </c>
    </row>
    <row r="42" spans="1:6" ht="9.75" customHeight="1" x14ac:dyDescent="0.3">
      <c r="A42" s="474">
        <v>1254</v>
      </c>
      <c r="B42" s="282" t="s">
        <v>398</v>
      </c>
      <c r="C42" s="475">
        <v>0</v>
      </c>
      <c r="D42" s="475">
        <v>0</v>
      </c>
    </row>
    <row r="43" spans="1:6" ht="9.75" customHeight="1" x14ac:dyDescent="0.3">
      <c r="A43" s="474">
        <v>1259</v>
      </c>
      <c r="B43" s="282" t="s">
        <v>399</v>
      </c>
      <c r="C43" s="475">
        <v>0</v>
      </c>
      <c r="D43" s="475">
        <v>0</v>
      </c>
    </row>
    <row r="44" spans="1:6" ht="9.75" customHeight="1" x14ac:dyDescent="0.3">
      <c r="A44" s="474"/>
      <c r="B44" s="479" t="s">
        <v>513</v>
      </c>
      <c r="C44" s="480">
        <v>2967965.22</v>
      </c>
      <c r="D44" s="480">
        <v>946246.46</v>
      </c>
    </row>
    <row r="45" spans="1:6" ht="9.75" customHeight="1" x14ac:dyDescent="0.3">
      <c r="A45" s="282"/>
      <c r="B45" s="282"/>
      <c r="C45" s="282"/>
      <c r="D45" s="282"/>
    </row>
    <row r="46" spans="1:6" ht="9.75" customHeight="1" x14ac:dyDescent="0.3">
      <c r="A46" s="458" t="s">
        <v>514</v>
      </c>
      <c r="B46" s="458"/>
      <c r="C46" s="458"/>
      <c r="D46" s="458"/>
    </row>
    <row r="47" spans="1:6" ht="9.75" customHeight="1" x14ac:dyDescent="0.3">
      <c r="A47" s="461" t="s">
        <v>106</v>
      </c>
      <c r="B47" s="461" t="s">
        <v>107</v>
      </c>
      <c r="C47" s="122">
        <v>2025</v>
      </c>
      <c r="D47" s="122">
        <v>2024</v>
      </c>
    </row>
    <row r="48" spans="1:6" ht="11.25" customHeight="1" x14ac:dyDescent="0.3">
      <c r="A48" s="478">
        <v>3210</v>
      </c>
      <c r="B48" s="470" t="s">
        <v>515</v>
      </c>
      <c r="C48" s="480">
        <v>-3396500.7300000023</v>
      </c>
      <c r="D48" s="480">
        <v>-5981537.7499999981</v>
      </c>
      <c r="F48" s="481"/>
    </row>
    <row r="49" spans="1:6" ht="11.25" customHeight="1" x14ac:dyDescent="0.3">
      <c r="A49" s="474"/>
      <c r="B49" s="479" t="s">
        <v>516</v>
      </c>
      <c r="C49" s="480">
        <v>2961302.2899999996</v>
      </c>
      <c r="D49" s="480">
        <v>10216020.179999998</v>
      </c>
      <c r="F49" s="481"/>
    </row>
    <row r="50" spans="1:6" ht="11.25" customHeight="1" x14ac:dyDescent="0.3">
      <c r="A50" s="478">
        <v>5400</v>
      </c>
      <c r="B50" s="470" t="s">
        <v>265</v>
      </c>
      <c r="C50" s="480">
        <v>0</v>
      </c>
      <c r="D50" s="480">
        <v>0</v>
      </c>
      <c r="F50" s="481"/>
    </row>
    <row r="51" spans="1:6" ht="11.25" customHeight="1" x14ac:dyDescent="0.3">
      <c r="A51" s="474">
        <v>5410</v>
      </c>
      <c r="B51" s="282" t="s">
        <v>517</v>
      </c>
      <c r="C51" s="475">
        <v>0</v>
      </c>
      <c r="D51" s="475">
        <v>0</v>
      </c>
      <c r="F51" s="481"/>
    </row>
    <row r="52" spans="1:6" ht="11.25" customHeight="1" x14ac:dyDescent="0.3">
      <c r="A52" s="474">
        <v>5411</v>
      </c>
      <c r="B52" s="282" t="s">
        <v>267</v>
      </c>
      <c r="C52" s="475">
        <v>0</v>
      </c>
      <c r="D52" s="475">
        <v>0</v>
      </c>
      <c r="F52" s="481"/>
    </row>
    <row r="53" spans="1:6" ht="11.25" customHeight="1" x14ac:dyDescent="0.3">
      <c r="A53" s="474">
        <v>5420</v>
      </c>
      <c r="B53" s="282" t="s">
        <v>518</v>
      </c>
      <c r="C53" s="475">
        <v>0</v>
      </c>
      <c r="D53" s="475">
        <v>0</v>
      </c>
      <c r="F53" s="481"/>
    </row>
    <row r="54" spans="1:6" ht="11.25" customHeight="1" x14ac:dyDescent="0.3">
      <c r="A54" s="474">
        <v>5421</v>
      </c>
      <c r="B54" s="282" t="s">
        <v>270</v>
      </c>
      <c r="C54" s="475">
        <v>0</v>
      </c>
      <c r="D54" s="475">
        <v>0</v>
      </c>
      <c r="F54" s="481"/>
    </row>
    <row r="55" spans="1:6" ht="11.25" customHeight="1" x14ac:dyDescent="0.3">
      <c r="A55" s="474">
        <v>5430</v>
      </c>
      <c r="B55" s="282" t="s">
        <v>519</v>
      </c>
      <c r="C55" s="475">
        <v>0</v>
      </c>
      <c r="D55" s="475">
        <v>0</v>
      </c>
      <c r="F55" s="481"/>
    </row>
    <row r="56" spans="1:6" ht="11.25" customHeight="1" x14ac:dyDescent="0.3">
      <c r="A56" s="474">
        <v>5431</v>
      </c>
      <c r="B56" s="282" t="s">
        <v>273</v>
      </c>
      <c r="C56" s="475">
        <v>0</v>
      </c>
      <c r="D56" s="475">
        <v>0</v>
      </c>
      <c r="F56" s="481"/>
    </row>
    <row r="57" spans="1:6" ht="11.25" customHeight="1" x14ac:dyDescent="0.3">
      <c r="A57" s="474">
        <v>5440</v>
      </c>
      <c r="B57" s="282" t="s">
        <v>520</v>
      </c>
      <c r="C57" s="475">
        <v>0</v>
      </c>
      <c r="D57" s="475">
        <v>0</v>
      </c>
      <c r="F57" s="481"/>
    </row>
    <row r="58" spans="1:6" ht="11.25" customHeight="1" x14ac:dyDescent="0.3">
      <c r="A58" s="474">
        <v>5441</v>
      </c>
      <c r="B58" s="282" t="s">
        <v>520</v>
      </c>
      <c r="C58" s="475">
        <v>0</v>
      </c>
      <c r="D58" s="475">
        <v>0</v>
      </c>
      <c r="F58" s="481"/>
    </row>
    <row r="59" spans="1:6" ht="11.25" customHeight="1" x14ac:dyDescent="0.3">
      <c r="A59" s="474">
        <v>5450</v>
      </c>
      <c r="B59" s="282" t="s">
        <v>521</v>
      </c>
      <c r="C59" s="475">
        <v>0</v>
      </c>
      <c r="D59" s="475">
        <v>0</v>
      </c>
      <c r="F59" s="481"/>
    </row>
    <row r="60" spans="1:6" ht="11.25" customHeight="1" x14ac:dyDescent="0.3">
      <c r="A60" s="474">
        <v>5451</v>
      </c>
      <c r="B60" s="282" t="s">
        <v>277</v>
      </c>
      <c r="C60" s="475">
        <v>0</v>
      </c>
      <c r="D60" s="475">
        <v>0</v>
      </c>
      <c r="F60" s="481"/>
    </row>
    <row r="61" spans="1:6" ht="11.25" customHeight="1" x14ac:dyDescent="0.3">
      <c r="A61" s="474">
        <v>5452</v>
      </c>
      <c r="B61" s="282" t="s">
        <v>278</v>
      </c>
      <c r="C61" s="475">
        <v>0</v>
      </c>
      <c r="D61" s="475">
        <v>0</v>
      </c>
      <c r="F61" s="481"/>
    </row>
    <row r="62" spans="1:6" ht="11.25" customHeight="1" x14ac:dyDescent="0.3">
      <c r="A62" s="478">
        <v>5500</v>
      </c>
      <c r="B62" s="470" t="s">
        <v>279</v>
      </c>
      <c r="C62" s="480">
        <v>1335113.71</v>
      </c>
      <c r="D62" s="480">
        <v>1374350.02</v>
      </c>
      <c r="F62" s="481"/>
    </row>
    <row r="63" spans="1:6" ht="11.25" customHeight="1" x14ac:dyDescent="0.3">
      <c r="A63" s="478">
        <v>5510</v>
      </c>
      <c r="B63" s="470" t="s">
        <v>280</v>
      </c>
      <c r="C63" s="480">
        <v>1335113.71</v>
      </c>
      <c r="D63" s="480">
        <v>1374350.02</v>
      </c>
      <c r="F63" s="481"/>
    </row>
    <row r="64" spans="1:6" ht="11.25" customHeight="1" x14ac:dyDescent="0.3">
      <c r="A64" s="474">
        <v>5511</v>
      </c>
      <c r="B64" s="282" t="s">
        <v>281</v>
      </c>
      <c r="C64" s="475">
        <v>0</v>
      </c>
      <c r="D64" s="475">
        <v>0</v>
      </c>
      <c r="F64" s="481"/>
    </row>
    <row r="65" spans="1:6" ht="11.25" customHeight="1" x14ac:dyDescent="0.3">
      <c r="A65" s="474">
        <v>5512</v>
      </c>
      <c r="B65" s="282" t="s">
        <v>282</v>
      </c>
      <c r="C65" s="475">
        <v>0</v>
      </c>
      <c r="D65" s="475">
        <v>0</v>
      </c>
      <c r="F65" s="481"/>
    </row>
    <row r="66" spans="1:6" ht="11.25" customHeight="1" x14ac:dyDescent="0.3">
      <c r="A66" s="474">
        <v>5513</v>
      </c>
      <c r="B66" s="282" t="s">
        <v>283</v>
      </c>
      <c r="C66" s="475">
        <v>333271.26</v>
      </c>
      <c r="D66" s="475">
        <v>333271.26</v>
      </c>
      <c r="F66" s="481"/>
    </row>
    <row r="67" spans="1:6" ht="11.25" customHeight="1" x14ac:dyDescent="0.3">
      <c r="A67" s="474">
        <v>5514</v>
      </c>
      <c r="B67" s="282" t="s">
        <v>284</v>
      </c>
      <c r="C67" s="475">
        <v>0</v>
      </c>
      <c r="D67" s="475">
        <v>0</v>
      </c>
      <c r="F67" s="481"/>
    </row>
    <row r="68" spans="1:6" ht="11.25" customHeight="1" x14ac:dyDescent="0.3">
      <c r="A68" s="474">
        <v>5515</v>
      </c>
      <c r="B68" s="282" t="s">
        <v>285</v>
      </c>
      <c r="C68" s="475">
        <v>927109.49</v>
      </c>
      <c r="D68" s="475">
        <v>958811.26</v>
      </c>
      <c r="F68" s="481"/>
    </row>
    <row r="69" spans="1:6" ht="11.25" customHeight="1" x14ac:dyDescent="0.3">
      <c r="A69" s="474">
        <v>5516</v>
      </c>
      <c r="B69" s="282" t="s">
        <v>286</v>
      </c>
      <c r="C69" s="475">
        <v>2700</v>
      </c>
      <c r="D69" s="475">
        <v>2700</v>
      </c>
      <c r="F69" s="481"/>
    </row>
    <row r="70" spans="1:6" ht="11.25" customHeight="1" x14ac:dyDescent="0.3">
      <c r="A70" s="474">
        <v>5517</v>
      </c>
      <c r="B70" s="282" t="s">
        <v>287</v>
      </c>
      <c r="C70" s="475">
        <v>72032.960000000006</v>
      </c>
      <c r="D70" s="475">
        <v>71328.17</v>
      </c>
      <c r="F70" s="481"/>
    </row>
    <row r="71" spans="1:6" ht="11.25" customHeight="1" x14ac:dyDescent="0.3">
      <c r="A71" s="474">
        <v>5518</v>
      </c>
      <c r="B71" s="282" t="s">
        <v>288</v>
      </c>
      <c r="C71" s="475">
        <v>0</v>
      </c>
      <c r="D71" s="475">
        <v>8239.33</v>
      </c>
      <c r="F71" s="481"/>
    </row>
    <row r="72" spans="1:6" ht="11.25" customHeight="1" x14ac:dyDescent="0.3">
      <c r="A72" s="478">
        <v>5520</v>
      </c>
      <c r="B72" s="470" t="s">
        <v>289</v>
      </c>
      <c r="C72" s="480">
        <v>0</v>
      </c>
      <c r="D72" s="480">
        <v>0</v>
      </c>
      <c r="F72" s="481"/>
    </row>
    <row r="73" spans="1:6" ht="11.25" customHeight="1" x14ac:dyDescent="0.3">
      <c r="A73" s="474">
        <v>5521</v>
      </c>
      <c r="B73" s="282" t="s">
        <v>290</v>
      </c>
      <c r="C73" s="475">
        <v>0</v>
      </c>
      <c r="D73" s="475">
        <v>0</v>
      </c>
      <c r="F73" s="481"/>
    </row>
    <row r="74" spans="1:6" ht="11.25" customHeight="1" x14ac:dyDescent="0.3">
      <c r="A74" s="474">
        <v>5522</v>
      </c>
      <c r="B74" s="282" t="s">
        <v>291</v>
      </c>
      <c r="C74" s="475">
        <v>0</v>
      </c>
      <c r="D74" s="475">
        <v>0</v>
      </c>
      <c r="F74" s="481"/>
    </row>
    <row r="75" spans="1:6" ht="11.25" customHeight="1" x14ac:dyDescent="0.3">
      <c r="A75" s="478">
        <v>5530</v>
      </c>
      <c r="B75" s="470" t="s">
        <v>292</v>
      </c>
      <c r="C75" s="480">
        <v>0</v>
      </c>
      <c r="D75" s="480">
        <v>0</v>
      </c>
      <c r="F75" s="481"/>
    </row>
    <row r="76" spans="1:6" ht="11.25" customHeight="1" x14ac:dyDescent="0.3">
      <c r="A76" s="474">
        <v>5531</v>
      </c>
      <c r="B76" s="282" t="s">
        <v>293</v>
      </c>
      <c r="C76" s="475">
        <v>0</v>
      </c>
      <c r="D76" s="475">
        <v>0</v>
      </c>
      <c r="F76" s="481"/>
    </row>
    <row r="77" spans="1:6" ht="11.25" customHeight="1" x14ac:dyDescent="0.3">
      <c r="A77" s="474">
        <v>5532</v>
      </c>
      <c r="B77" s="282" t="s">
        <v>294</v>
      </c>
      <c r="C77" s="475">
        <v>0</v>
      </c>
      <c r="D77" s="475">
        <v>0</v>
      </c>
      <c r="F77" s="481"/>
    </row>
    <row r="78" spans="1:6" ht="11.25" customHeight="1" x14ac:dyDescent="0.3">
      <c r="A78" s="474">
        <v>5533</v>
      </c>
      <c r="B78" s="282" t="s">
        <v>295</v>
      </c>
      <c r="C78" s="475">
        <v>0</v>
      </c>
      <c r="D78" s="475">
        <v>0</v>
      </c>
      <c r="F78" s="481"/>
    </row>
    <row r="79" spans="1:6" ht="11.25" customHeight="1" x14ac:dyDescent="0.3">
      <c r="A79" s="474">
        <v>5534</v>
      </c>
      <c r="B79" s="282" t="s">
        <v>296</v>
      </c>
      <c r="C79" s="475">
        <v>0</v>
      </c>
      <c r="D79" s="475">
        <v>0</v>
      </c>
      <c r="F79" s="481"/>
    </row>
    <row r="80" spans="1:6" ht="11.25" customHeight="1" x14ac:dyDescent="0.3">
      <c r="A80" s="474">
        <v>5535</v>
      </c>
      <c r="B80" s="282" t="s">
        <v>297</v>
      </c>
      <c r="C80" s="475">
        <v>0</v>
      </c>
      <c r="D80" s="475">
        <v>0</v>
      </c>
      <c r="F80" s="481"/>
    </row>
    <row r="81" spans="1:6" ht="11.25" customHeight="1" x14ac:dyDescent="0.3">
      <c r="A81" s="478">
        <v>5590</v>
      </c>
      <c r="B81" s="470" t="s">
        <v>298</v>
      </c>
      <c r="C81" s="480">
        <v>0</v>
      </c>
      <c r="D81" s="480">
        <v>0</v>
      </c>
      <c r="F81" s="481"/>
    </row>
    <row r="82" spans="1:6" ht="11.25" customHeight="1" x14ac:dyDescent="0.3">
      <c r="A82" s="474">
        <v>5591</v>
      </c>
      <c r="B82" s="282" t="s">
        <v>299</v>
      </c>
      <c r="C82" s="475">
        <v>0</v>
      </c>
      <c r="D82" s="475">
        <v>0</v>
      </c>
      <c r="F82" s="481"/>
    </row>
    <row r="83" spans="1:6" ht="11.25" customHeight="1" x14ac:dyDescent="0.3">
      <c r="A83" s="474">
        <v>5592</v>
      </c>
      <c r="B83" s="282" t="s">
        <v>300</v>
      </c>
      <c r="C83" s="475">
        <v>0</v>
      </c>
      <c r="D83" s="475">
        <v>0</v>
      </c>
      <c r="F83" s="481"/>
    </row>
    <row r="84" spans="1:6" ht="11.25" customHeight="1" x14ac:dyDescent="0.3">
      <c r="A84" s="474">
        <v>5593</v>
      </c>
      <c r="B84" s="282" t="s">
        <v>301</v>
      </c>
      <c r="C84" s="475">
        <v>0</v>
      </c>
      <c r="D84" s="475">
        <v>0</v>
      </c>
      <c r="F84" s="481"/>
    </row>
    <row r="85" spans="1:6" ht="11.25" customHeight="1" x14ac:dyDescent="0.3">
      <c r="A85" s="474">
        <v>5594</v>
      </c>
      <c r="B85" s="282" t="s">
        <v>522</v>
      </c>
      <c r="C85" s="475">
        <v>0</v>
      </c>
      <c r="D85" s="475">
        <v>0</v>
      </c>
      <c r="F85" s="481"/>
    </row>
    <row r="86" spans="1:6" ht="11.25" customHeight="1" x14ac:dyDescent="0.3">
      <c r="A86" s="474">
        <v>5595</v>
      </c>
      <c r="B86" s="282" t="s">
        <v>303</v>
      </c>
      <c r="C86" s="475">
        <v>0</v>
      </c>
      <c r="D86" s="475">
        <v>0</v>
      </c>
      <c r="F86" s="481"/>
    </row>
    <row r="87" spans="1:6" ht="11.25" customHeight="1" x14ac:dyDescent="0.3">
      <c r="A87" s="474">
        <v>5596</v>
      </c>
      <c r="B87" s="282" t="s">
        <v>188</v>
      </c>
      <c r="C87" s="475">
        <v>0</v>
      </c>
      <c r="D87" s="475">
        <v>0</v>
      </c>
      <c r="F87" s="481"/>
    </row>
    <row r="88" spans="1:6" ht="11.25" customHeight="1" x14ac:dyDescent="0.3">
      <c r="A88" s="474">
        <v>5597</v>
      </c>
      <c r="B88" s="282" t="s">
        <v>304</v>
      </c>
      <c r="C88" s="475">
        <v>0</v>
      </c>
      <c r="D88" s="475">
        <v>0</v>
      </c>
      <c r="F88" s="481"/>
    </row>
    <row r="89" spans="1:6" ht="11.25" customHeight="1" x14ac:dyDescent="0.3">
      <c r="A89" s="474">
        <v>5599</v>
      </c>
      <c r="B89" s="282" t="s">
        <v>306</v>
      </c>
      <c r="C89" s="475">
        <v>0</v>
      </c>
      <c r="D89" s="475">
        <v>0</v>
      </c>
      <c r="F89" s="481"/>
    </row>
    <row r="90" spans="1:6" ht="11.25" customHeight="1" x14ac:dyDescent="0.3">
      <c r="A90" s="478">
        <v>5600</v>
      </c>
      <c r="B90" s="470" t="s">
        <v>307</v>
      </c>
      <c r="C90" s="480">
        <v>0</v>
      </c>
      <c r="D90" s="480">
        <v>0</v>
      </c>
      <c r="F90" s="481"/>
    </row>
    <row r="91" spans="1:6" ht="11.25" customHeight="1" x14ac:dyDescent="0.3">
      <c r="A91" s="478">
        <v>5610</v>
      </c>
      <c r="B91" s="470" t="s">
        <v>308</v>
      </c>
      <c r="C91" s="480">
        <v>0</v>
      </c>
      <c r="D91" s="480">
        <v>0</v>
      </c>
      <c r="F91" s="481"/>
    </row>
    <row r="92" spans="1:6" ht="11.25" customHeight="1" x14ac:dyDescent="0.3">
      <c r="A92" s="474">
        <v>5611</v>
      </c>
      <c r="B92" s="282" t="s">
        <v>309</v>
      </c>
      <c r="C92" s="475">
        <v>0</v>
      </c>
      <c r="D92" s="475">
        <v>0</v>
      </c>
      <c r="F92" s="481"/>
    </row>
    <row r="93" spans="1:6" ht="11.25" customHeight="1" x14ac:dyDescent="0.3">
      <c r="A93" s="478">
        <v>2110</v>
      </c>
      <c r="B93" s="482" t="s">
        <v>523</v>
      </c>
      <c r="C93" s="480">
        <v>1626188.5799999996</v>
      </c>
      <c r="D93" s="480">
        <v>8841670.1599999983</v>
      </c>
      <c r="F93" s="481"/>
    </row>
    <row r="94" spans="1:6" ht="11.25" customHeight="1" x14ac:dyDescent="0.3">
      <c r="A94" s="474">
        <v>2111</v>
      </c>
      <c r="B94" s="282" t="s">
        <v>524</v>
      </c>
      <c r="C94" s="475">
        <v>0</v>
      </c>
      <c r="D94" s="475">
        <v>0</v>
      </c>
      <c r="F94" s="481"/>
    </row>
    <row r="95" spans="1:6" ht="11.25" customHeight="1" x14ac:dyDescent="0.3">
      <c r="A95" s="474">
        <v>2112</v>
      </c>
      <c r="B95" s="282" t="s">
        <v>525</v>
      </c>
      <c r="C95" s="475">
        <v>0</v>
      </c>
      <c r="D95" s="475">
        <v>0</v>
      </c>
      <c r="F95" s="481"/>
    </row>
    <row r="96" spans="1:6" ht="11.25" customHeight="1" x14ac:dyDescent="0.3">
      <c r="A96" s="474">
        <v>2112</v>
      </c>
      <c r="B96" s="282" t="s">
        <v>526</v>
      </c>
      <c r="C96" s="475">
        <v>1626188.5799999996</v>
      </c>
      <c r="D96" s="475">
        <v>8841670.1599999983</v>
      </c>
      <c r="F96" s="481"/>
    </row>
    <row r="97" spans="1:6" ht="11.25" customHeight="1" x14ac:dyDescent="0.3">
      <c r="A97" s="474">
        <v>2115</v>
      </c>
      <c r="B97" s="282" t="s">
        <v>527</v>
      </c>
      <c r="C97" s="475">
        <v>0</v>
      </c>
      <c r="D97" s="475">
        <v>0</v>
      </c>
      <c r="F97" s="481"/>
    </row>
    <row r="98" spans="1:6" ht="11.25" customHeight="1" x14ac:dyDescent="0.3">
      <c r="A98" s="474">
        <v>2114</v>
      </c>
      <c r="B98" s="282" t="s">
        <v>528</v>
      </c>
      <c r="C98" s="475">
        <v>0</v>
      </c>
      <c r="D98" s="475">
        <v>0</v>
      </c>
      <c r="F98" s="481"/>
    </row>
    <row r="99" spans="1:6" ht="11.25" customHeight="1" x14ac:dyDescent="0.3">
      <c r="A99" s="478">
        <v>5120</v>
      </c>
      <c r="B99" s="482" t="s">
        <v>351</v>
      </c>
      <c r="C99" s="480">
        <v>0</v>
      </c>
      <c r="D99" s="480">
        <v>0</v>
      </c>
      <c r="F99" s="481"/>
    </row>
    <row r="100" spans="1:6" ht="11.25" customHeight="1" x14ac:dyDescent="0.3">
      <c r="A100" s="474">
        <v>5120</v>
      </c>
      <c r="B100" s="466" t="s">
        <v>351</v>
      </c>
      <c r="C100" s="475">
        <v>0</v>
      </c>
      <c r="D100" s="475">
        <v>0</v>
      </c>
      <c r="F100" s="481"/>
    </row>
    <row r="101" spans="1:6" ht="9.75" customHeight="1" x14ac:dyDescent="0.3">
      <c r="A101" s="474"/>
      <c r="B101" s="479" t="s">
        <v>529</v>
      </c>
      <c r="C101" s="480">
        <v>1626188.5799999996</v>
      </c>
      <c r="D101" s="480">
        <v>8841670.1599999983</v>
      </c>
      <c r="F101" s="481"/>
    </row>
    <row r="102" spans="1:6" ht="9.75" customHeight="1" x14ac:dyDescent="0.3">
      <c r="A102" s="478">
        <v>4300</v>
      </c>
      <c r="B102" s="479" t="s">
        <v>78</v>
      </c>
      <c r="C102" s="475">
        <v>1626188.5799999996</v>
      </c>
      <c r="D102" s="475">
        <v>8841670.1599999983</v>
      </c>
      <c r="F102" s="481"/>
    </row>
    <row r="103" spans="1:6" ht="9.75" customHeight="1" x14ac:dyDescent="0.3">
      <c r="A103" s="478">
        <v>4310</v>
      </c>
      <c r="B103" s="479" t="s">
        <v>173</v>
      </c>
      <c r="C103" s="480">
        <v>0</v>
      </c>
      <c r="D103" s="480">
        <v>0</v>
      </c>
      <c r="F103" s="481"/>
    </row>
    <row r="104" spans="1:6" ht="9.75" customHeight="1" x14ac:dyDescent="0.3">
      <c r="A104" s="474">
        <v>4311</v>
      </c>
      <c r="B104" s="483" t="s">
        <v>174</v>
      </c>
      <c r="C104" s="475">
        <v>0</v>
      </c>
      <c r="D104" s="475">
        <v>0</v>
      </c>
      <c r="F104" s="481"/>
    </row>
    <row r="105" spans="1:6" ht="9.75" customHeight="1" x14ac:dyDescent="0.3">
      <c r="A105" s="474">
        <v>4319</v>
      </c>
      <c r="B105" s="483" t="s">
        <v>175</v>
      </c>
      <c r="C105" s="475">
        <v>0</v>
      </c>
      <c r="D105" s="475">
        <v>0</v>
      </c>
      <c r="F105" s="481"/>
    </row>
    <row r="106" spans="1:6" ht="9.75" customHeight="1" x14ac:dyDescent="0.3">
      <c r="A106" s="478">
        <v>4320</v>
      </c>
      <c r="B106" s="479" t="s">
        <v>176</v>
      </c>
      <c r="C106" s="480">
        <v>0</v>
      </c>
      <c r="D106" s="480">
        <v>0</v>
      </c>
      <c r="F106" s="481"/>
    </row>
    <row r="107" spans="1:6" ht="9.75" customHeight="1" x14ac:dyDescent="0.3">
      <c r="A107" s="474">
        <v>4321</v>
      </c>
      <c r="B107" s="483" t="s">
        <v>177</v>
      </c>
      <c r="C107" s="475">
        <v>0</v>
      </c>
      <c r="D107" s="475">
        <v>0</v>
      </c>
      <c r="F107" s="481"/>
    </row>
    <row r="108" spans="1:6" ht="9.75" customHeight="1" x14ac:dyDescent="0.3">
      <c r="A108" s="474">
        <v>4322</v>
      </c>
      <c r="B108" s="483" t="s">
        <v>178</v>
      </c>
      <c r="C108" s="475">
        <v>0</v>
      </c>
      <c r="D108" s="475">
        <v>0</v>
      </c>
      <c r="F108" s="481"/>
    </row>
    <row r="109" spans="1:6" ht="9.75" customHeight="1" x14ac:dyDescent="0.3">
      <c r="A109" s="474">
        <v>4323</v>
      </c>
      <c r="B109" s="483" t="s">
        <v>179</v>
      </c>
      <c r="C109" s="475">
        <v>0</v>
      </c>
      <c r="D109" s="475">
        <v>0</v>
      </c>
      <c r="F109" s="481"/>
    </row>
    <row r="110" spans="1:6" ht="9.75" customHeight="1" x14ac:dyDescent="0.3">
      <c r="A110" s="474">
        <v>4324</v>
      </c>
      <c r="B110" s="483" t="s">
        <v>180</v>
      </c>
      <c r="C110" s="475">
        <v>0</v>
      </c>
      <c r="D110" s="475">
        <v>0</v>
      </c>
      <c r="F110" s="481"/>
    </row>
    <row r="111" spans="1:6" ht="9.75" customHeight="1" x14ac:dyDescent="0.3">
      <c r="A111" s="474">
        <v>4325</v>
      </c>
      <c r="B111" s="483" t="s">
        <v>181</v>
      </c>
      <c r="C111" s="475">
        <v>0</v>
      </c>
      <c r="D111" s="475">
        <v>0</v>
      </c>
      <c r="F111" s="481"/>
    </row>
    <row r="112" spans="1:6" ht="9.75" customHeight="1" x14ac:dyDescent="0.3">
      <c r="A112" s="478">
        <v>4330</v>
      </c>
      <c r="B112" s="479" t="s">
        <v>182</v>
      </c>
      <c r="C112" s="480">
        <v>0</v>
      </c>
      <c r="D112" s="480">
        <v>0</v>
      </c>
      <c r="F112" s="481"/>
    </row>
    <row r="113" spans="1:6" ht="9.75" customHeight="1" x14ac:dyDescent="0.3">
      <c r="A113" s="474">
        <v>4331</v>
      </c>
      <c r="B113" s="483" t="s">
        <v>182</v>
      </c>
      <c r="C113" s="475">
        <v>0</v>
      </c>
      <c r="D113" s="475">
        <v>0</v>
      </c>
      <c r="F113" s="481"/>
    </row>
    <row r="114" spans="1:6" ht="9.75" customHeight="1" x14ac:dyDescent="0.3">
      <c r="A114" s="478">
        <v>4340</v>
      </c>
      <c r="B114" s="479" t="s">
        <v>183</v>
      </c>
      <c r="C114" s="480">
        <v>0</v>
      </c>
      <c r="D114" s="480">
        <v>0</v>
      </c>
      <c r="F114" s="481"/>
    </row>
    <row r="115" spans="1:6" ht="9.75" customHeight="1" x14ac:dyDescent="0.3">
      <c r="A115" s="474">
        <v>4341</v>
      </c>
      <c r="B115" s="483" t="s">
        <v>183</v>
      </c>
      <c r="C115" s="475">
        <v>0</v>
      </c>
      <c r="D115" s="475">
        <v>0</v>
      </c>
      <c r="F115" s="481"/>
    </row>
    <row r="116" spans="1:6" ht="9.75" customHeight="1" x14ac:dyDescent="0.3">
      <c r="A116" s="478">
        <v>4390</v>
      </c>
      <c r="B116" s="479" t="s">
        <v>184</v>
      </c>
      <c r="C116" s="480">
        <v>1626188.5799999996</v>
      </c>
      <c r="D116" s="480">
        <v>8841670.1599999983</v>
      </c>
      <c r="F116" s="481"/>
    </row>
    <row r="117" spans="1:6" ht="9.75" customHeight="1" x14ac:dyDescent="0.3">
      <c r="A117" s="474">
        <v>4392</v>
      </c>
      <c r="B117" s="483" t="s">
        <v>185</v>
      </c>
      <c r="C117" s="475">
        <v>0</v>
      </c>
      <c r="D117" s="475">
        <v>0</v>
      </c>
      <c r="F117" s="481"/>
    </row>
    <row r="118" spans="1:6" ht="9.75" customHeight="1" x14ac:dyDescent="0.3">
      <c r="A118" s="474">
        <v>4393</v>
      </c>
      <c r="B118" s="483" t="s">
        <v>186</v>
      </c>
      <c r="C118" s="475">
        <v>0</v>
      </c>
      <c r="D118" s="475">
        <v>0</v>
      </c>
      <c r="F118" s="481"/>
    </row>
    <row r="119" spans="1:6" ht="9.75" customHeight="1" x14ac:dyDescent="0.3">
      <c r="A119" s="474">
        <v>4394</v>
      </c>
      <c r="B119" s="483" t="s">
        <v>187</v>
      </c>
      <c r="C119" s="475">
        <v>0</v>
      </c>
      <c r="D119" s="475">
        <v>0</v>
      </c>
      <c r="F119" s="481"/>
    </row>
    <row r="120" spans="1:6" ht="9.75" customHeight="1" x14ac:dyDescent="0.3">
      <c r="A120" s="474">
        <v>4395</v>
      </c>
      <c r="B120" s="483" t="s">
        <v>188</v>
      </c>
      <c r="C120" s="475">
        <v>0</v>
      </c>
      <c r="D120" s="475">
        <v>0</v>
      </c>
      <c r="F120" s="481"/>
    </row>
    <row r="121" spans="1:6" ht="9.75" customHeight="1" x14ac:dyDescent="0.3">
      <c r="A121" s="474">
        <v>4396</v>
      </c>
      <c r="B121" s="483" t="s">
        <v>189</v>
      </c>
      <c r="C121" s="475">
        <v>0</v>
      </c>
      <c r="D121" s="475">
        <v>0</v>
      </c>
      <c r="F121" s="481"/>
    </row>
    <row r="122" spans="1:6" ht="9.75" customHeight="1" x14ac:dyDescent="0.3">
      <c r="A122" s="474">
        <v>4397</v>
      </c>
      <c r="B122" s="483" t="s">
        <v>190</v>
      </c>
      <c r="C122" s="475">
        <v>0</v>
      </c>
      <c r="D122" s="475">
        <v>0</v>
      </c>
      <c r="F122" s="481"/>
    </row>
    <row r="123" spans="1:6" ht="9.75" customHeight="1" x14ac:dyDescent="0.3">
      <c r="A123" s="474">
        <v>4399</v>
      </c>
      <c r="B123" s="483" t="s">
        <v>184</v>
      </c>
      <c r="C123" s="475">
        <v>1626188.5799999996</v>
      </c>
      <c r="D123" s="475">
        <v>8841670.1599999983</v>
      </c>
      <c r="F123" s="481"/>
    </row>
    <row r="124" spans="1:6" ht="11.25" customHeight="1" x14ac:dyDescent="0.3">
      <c r="A124" s="478">
        <v>1120</v>
      </c>
      <c r="B124" s="482" t="s">
        <v>530</v>
      </c>
      <c r="C124" s="480">
        <v>0</v>
      </c>
      <c r="D124" s="480">
        <v>0</v>
      </c>
      <c r="F124" s="481"/>
    </row>
    <row r="125" spans="1:6" ht="11.25" customHeight="1" x14ac:dyDescent="0.3">
      <c r="A125" s="474">
        <v>1124</v>
      </c>
      <c r="B125" s="466" t="s">
        <v>531</v>
      </c>
      <c r="C125" s="475">
        <v>0</v>
      </c>
      <c r="D125" s="475">
        <v>0</v>
      </c>
      <c r="F125" s="481"/>
    </row>
    <row r="126" spans="1:6" ht="11.25" customHeight="1" x14ac:dyDescent="0.3">
      <c r="A126" s="474">
        <v>1124</v>
      </c>
      <c r="B126" s="466" t="s">
        <v>532</v>
      </c>
      <c r="C126" s="475">
        <v>0</v>
      </c>
      <c r="D126" s="475">
        <v>0</v>
      </c>
      <c r="F126" s="481"/>
    </row>
    <row r="127" spans="1:6" ht="11.25" customHeight="1" x14ac:dyDescent="0.3">
      <c r="A127" s="474">
        <v>1124</v>
      </c>
      <c r="B127" s="466" t="s">
        <v>533</v>
      </c>
      <c r="C127" s="475">
        <v>0</v>
      </c>
      <c r="D127" s="475">
        <v>0</v>
      </c>
      <c r="F127" s="481"/>
    </row>
    <row r="128" spans="1:6" ht="11.25" customHeight="1" x14ac:dyDescent="0.3">
      <c r="A128" s="474">
        <v>1124</v>
      </c>
      <c r="B128" s="466" t="s">
        <v>534</v>
      </c>
      <c r="C128" s="475">
        <v>0</v>
      </c>
      <c r="D128" s="475">
        <v>0</v>
      </c>
      <c r="F128" s="481"/>
    </row>
    <row r="129" spans="1:6" ht="11.25" customHeight="1" x14ac:dyDescent="0.3">
      <c r="A129" s="474">
        <v>1124</v>
      </c>
      <c r="B129" s="466" t="s">
        <v>535</v>
      </c>
      <c r="C129" s="475">
        <v>0</v>
      </c>
      <c r="D129" s="475">
        <v>0</v>
      </c>
      <c r="F129" s="481"/>
    </row>
    <row r="130" spans="1:6" ht="11.25" customHeight="1" x14ac:dyDescent="0.3">
      <c r="A130" s="474">
        <v>1124</v>
      </c>
      <c r="B130" s="466" t="s">
        <v>536</v>
      </c>
      <c r="C130" s="475">
        <v>0</v>
      </c>
      <c r="D130" s="475">
        <v>0</v>
      </c>
      <c r="F130" s="481"/>
    </row>
    <row r="131" spans="1:6" ht="11.25" customHeight="1" x14ac:dyDescent="0.3">
      <c r="A131" s="474">
        <v>1122</v>
      </c>
      <c r="B131" s="466" t="s">
        <v>537</v>
      </c>
      <c r="C131" s="475">
        <v>0</v>
      </c>
      <c r="D131" s="475">
        <v>0</v>
      </c>
      <c r="F131" s="481"/>
    </row>
    <row r="132" spans="1:6" ht="11.25" customHeight="1" x14ac:dyDescent="0.3">
      <c r="A132" s="474">
        <v>1122</v>
      </c>
      <c r="B132" s="466" t="s">
        <v>538</v>
      </c>
      <c r="C132" s="475">
        <v>0</v>
      </c>
      <c r="D132" s="475">
        <v>0</v>
      </c>
      <c r="F132" s="481"/>
    </row>
    <row r="133" spans="1:6" ht="11.25" customHeight="1" x14ac:dyDescent="0.3">
      <c r="A133" s="474">
        <v>1122</v>
      </c>
      <c r="B133" s="466" t="s">
        <v>539</v>
      </c>
      <c r="C133" s="475">
        <v>0</v>
      </c>
      <c r="D133" s="475">
        <v>0</v>
      </c>
      <c r="F133" s="481"/>
    </row>
    <row r="134" spans="1:6" ht="11.25" customHeight="1" x14ac:dyDescent="0.3">
      <c r="A134" s="478">
        <v>5120</v>
      </c>
      <c r="B134" s="482" t="s">
        <v>351</v>
      </c>
      <c r="C134" s="480">
        <v>0</v>
      </c>
      <c r="D134" s="480">
        <v>0</v>
      </c>
      <c r="F134" s="481"/>
    </row>
    <row r="135" spans="1:6" ht="11.25" customHeight="1" x14ac:dyDescent="0.3">
      <c r="A135" s="474">
        <v>5120</v>
      </c>
      <c r="B135" s="466" t="s">
        <v>351</v>
      </c>
      <c r="C135" s="475">
        <v>0</v>
      </c>
      <c r="D135" s="475">
        <v>0</v>
      </c>
      <c r="F135" s="481"/>
    </row>
    <row r="136" spans="1:6" ht="11.25" customHeight="1" x14ac:dyDescent="0.3">
      <c r="A136" s="478">
        <v>4150</v>
      </c>
      <c r="B136" s="482" t="s">
        <v>137</v>
      </c>
      <c r="C136" s="480">
        <v>0</v>
      </c>
      <c r="D136" s="480">
        <v>0</v>
      </c>
      <c r="F136" s="481"/>
    </row>
    <row r="137" spans="1:6" ht="11.25" customHeight="1" x14ac:dyDescent="0.3">
      <c r="A137" s="474">
        <v>4151</v>
      </c>
      <c r="B137" s="466" t="s">
        <v>540</v>
      </c>
      <c r="C137" s="475">
        <v>0</v>
      </c>
      <c r="D137" s="475">
        <v>0</v>
      </c>
      <c r="F137" s="481"/>
    </row>
    <row r="138" spans="1:6" ht="11.25" customHeight="1" x14ac:dyDescent="0.3">
      <c r="A138" s="474"/>
      <c r="B138" s="484" t="s">
        <v>541</v>
      </c>
      <c r="C138" s="480">
        <v>-2061387.0200000023</v>
      </c>
      <c r="D138" s="480">
        <v>-4607187.7299999986</v>
      </c>
    </row>
    <row r="139" spans="1:6" ht="9" customHeight="1" x14ac:dyDescent="0.3">
      <c r="A139" s="282"/>
      <c r="B139" s="282"/>
      <c r="C139" s="282"/>
      <c r="D139" s="282"/>
    </row>
    <row r="140" spans="1:6" ht="9.75" customHeight="1" x14ac:dyDescent="0.3">
      <c r="A140" s="470" t="s">
        <v>310</v>
      </c>
      <c r="C140" s="282"/>
      <c r="D140" s="282"/>
    </row>
  </sheetData>
  <mergeCells count="4">
    <mergeCell ref="A1:C1"/>
    <mergeCell ref="A2:C2"/>
    <mergeCell ref="A3:C3"/>
    <mergeCell ref="A4:C4"/>
  </mergeCells>
  <pageMargins left="0.7" right="0.7" top="0.75" bottom="0.75" header="0" footer="0"/>
  <pageSetup scale="72" fitToHeight="0" orientation="portrait" r:id="rId1"/>
  <drawing r:id="rId2"/>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600-000000000000}">
  <dimension ref="A1:C24"/>
  <sheetViews>
    <sheetView view="pageBreakPreview" zoomScaleNormal="100" zoomScaleSheetLayoutView="100" workbookViewId="0">
      <selection activeCell="A4" sqref="A1:C4"/>
    </sheetView>
  </sheetViews>
  <sheetFormatPr baseColWidth="10" defaultColWidth="14.44140625" defaultRowHeight="15" customHeight="1" x14ac:dyDescent="0.3"/>
  <cols>
    <col min="1" max="1" width="4.88671875" style="457" customWidth="1"/>
    <col min="2" max="2" width="64.109375" style="457" customWidth="1"/>
    <col min="3" max="3" width="19.6640625" style="457" customWidth="1"/>
    <col min="4" max="26" width="11.44140625" style="457" customWidth="1"/>
    <col min="27" max="16384" width="14.44140625" style="457"/>
  </cols>
  <sheetData>
    <row r="1" spans="1:3" ht="11.25" customHeight="1" x14ac:dyDescent="0.3">
      <c r="A1" s="515" t="s">
        <v>2122</v>
      </c>
      <c r="B1" s="580"/>
      <c r="C1" s="581"/>
    </row>
    <row r="2" spans="1:3" ht="11.25" customHeight="1" x14ac:dyDescent="0.3">
      <c r="A2" s="518" t="s">
        <v>581</v>
      </c>
      <c r="B2" s="579"/>
      <c r="C2" s="582"/>
    </row>
    <row r="3" spans="1:3" ht="11.25" customHeight="1" x14ac:dyDescent="0.3">
      <c r="A3" s="518" t="s">
        <v>2107</v>
      </c>
      <c r="B3" s="579"/>
      <c r="C3" s="582"/>
    </row>
    <row r="4" spans="1:3" ht="9.75" customHeight="1" x14ac:dyDescent="0.3">
      <c r="A4" s="520" t="s">
        <v>543</v>
      </c>
      <c r="B4" s="583"/>
      <c r="C4" s="584"/>
    </row>
    <row r="5" spans="1:3" ht="9.75" customHeight="1" x14ac:dyDescent="0.3">
      <c r="A5" s="523" t="s">
        <v>544</v>
      </c>
      <c r="B5" s="585"/>
      <c r="C5" s="132">
        <v>2025</v>
      </c>
    </row>
    <row r="6" spans="1:3" ht="9.75" customHeight="1" x14ac:dyDescent="0.3">
      <c r="A6" s="102" t="s">
        <v>582</v>
      </c>
      <c r="B6" s="102"/>
      <c r="C6" s="103">
        <v>13012716.439999999</v>
      </c>
    </row>
    <row r="7" spans="1:3" ht="7.5" customHeight="1" x14ac:dyDescent="0.3">
      <c r="A7" s="466"/>
      <c r="B7" s="84"/>
      <c r="C7" s="106"/>
    </row>
    <row r="8" spans="1:3" ht="9.75" customHeight="1" x14ac:dyDescent="0.3">
      <c r="A8" s="86" t="s">
        <v>583</v>
      </c>
      <c r="B8" s="86"/>
      <c r="C8" s="88">
        <f>SUM(C9:C14)</f>
        <v>0</v>
      </c>
    </row>
    <row r="9" spans="1:3" ht="9.75" customHeight="1" x14ac:dyDescent="0.3">
      <c r="A9" s="107" t="s">
        <v>584</v>
      </c>
      <c r="B9" s="108" t="s">
        <v>173</v>
      </c>
      <c r="C9" s="109">
        <v>0</v>
      </c>
    </row>
    <row r="10" spans="1:3" ht="9.75" customHeight="1" x14ac:dyDescent="0.3">
      <c r="A10" s="107" t="s">
        <v>585</v>
      </c>
      <c r="B10" s="111" t="s">
        <v>586</v>
      </c>
      <c r="C10" s="109">
        <v>0</v>
      </c>
    </row>
    <row r="11" spans="1:3" ht="9.75" customHeight="1" x14ac:dyDescent="0.3">
      <c r="A11" s="107" t="s">
        <v>587</v>
      </c>
      <c r="B11" s="111" t="s">
        <v>182</v>
      </c>
      <c r="C11" s="109">
        <v>0</v>
      </c>
    </row>
    <row r="12" spans="1:3" ht="9.75" customHeight="1" x14ac:dyDescent="0.3">
      <c r="A12" s="107" t="s">
        <v>588</v>
      </c>
      <c r="B12" s="111" t="s">
        <v>183</v>
      </c>
      <c r="C12" s="109">
        <v>0</v>
      </c>
    </row>
    <row r="13" spans="1:3" ht="9.75" customHeight="1" x14ac:dyDescent="0.3">
      <c r="A13" s="107" t="s">
        <v>589</v>
      </c>
      <c r="B13" s="111" t="s">
        <v>184</v>
      </c>
      <c r="C13" s="109">
        <v>0</v>
      </c>
    </row>
    <row r="14" spans="1:3" ht="9.75" customHeight="1" x14ac:dyDescent="0.3">
      <c r="A14" s="112" t="s">
        <v>590</v>
      </c>
      <c r="B14" s="113" t="s">
        <v>591</v>
      </c>
      <c r="C14" s="109">
        <v>0</v>
      </c>
    </row>
    <row r="15" spans="1:3" ht="7.5" customHeight="1" x14ac:dyDescent="0.3">
      <c r="A15" s="466"/>
      <c r="B15" s="114"/>
      <c r="C15" s="115"/>
    </row>
    <row r="16" spans="1:3" ht="9.75" customHeight="1" x14ac:dyDescent="0.3">
      <c r="A16" s="86" t="s">
        <v>592</v>
      </c>
      <c r="B16" s="84"/>
      <c r="C16" s="88">
        <f>SUM(C17:C19)</f>
        <v>0</v>
      </c>
    </row>
    <row r="17" spans="1:3" ht="9.75" customHeight="1" x14ac:dyDescent="0.3">
      <c r="A17" s="116">
        <v>3.1</v>
      </c>
      <c r="B17" s="111" t="s">
        <v>593</v>
      </c>
      <c r="C17" s="109">
        <v>0</v>
      </c>
    </row>
    <row r="18" spans="1:3" ht="9.75" customHeight="1" x14ac:dyDescent="0.3">
      <c r="A18" s="116">
        <v>3.2</v>
      </c>
      <c r="B18" s="111" t="s">
        <v>594</v>
      </c>
      <c r="C18" s="109">
        <v>0</v>
      </c>
    </row>
    <row r="19" spans="1:3" ht="9.75" customHeight="1" x14ac:dyDescent="0.3">
      <c r="A19" s="116">
        <v>3.3</v>
      </c>
      <c r="B19" s="113" t="s">
        <v>595</v>
      </c>
      <c r="C19" s="118">
        <v>0</v>
      </c>
    </row>
    <row r="20" spans="1:3" ht="7.5" customHeight="1" x14ac:dyDescent="0.3">
      <c r="A20" s="466"/>
      <c r="B20" s="113"/>
      <c r="C20" s="119"/>
    </row>
    <row r="21" spans="1:3" ht="9.75" customHeight="1" x14ac:dyDescent="0.3">
      <c r="A21" s="120" t="s">
        <v>596</v>
      </c>
      <c r="B21" s="120"/>
      <c r="C21" s="103">
        <f>C6+C8-C16</f>
        <v>13012716.439999999</v>
      </c>
    </row>
    <row r="22" spans="1:3" ht="9.75" customHeight="1" x14ac:dyDescent="0.3">
      <c r="A22" s="466"/>
      <c r="B22" s="466"/>
      <c r="C22" s="466"/>
    </row>
    <row r="23" spans="1:3" ht="14.4" x14ac:dyDescent="0.3">
      <c r="A23" s="470" t="s">
        <v>2103</v>
      </c>
      <c r="C23" s="466"/>
    </row>
    <row r="24" spans="1:3" ht="15" customHeight="1" x14ac:dyDescent="0.3">
      <c r="A24" s="482" t="s">
        <v>2104</v>
      </c>
    </row>
  </sheetData>
  <mergeCells count="5">
    <mergeCell ref="A1:C1"/>
    <mergeCell ref="A2:C2"/>
    <mergeCell ref="A3:C3"/>
    <mergeCell ref="A4:C4"/>
    <mergeCell ref="A5:B5"/>
  </mergeCells>
  <pageMargins left="0.7" right="0.7" top="0.75" bottom="0.75" header="0" footer="0"/>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31"/>
  <sheetViews>
    <sheetView view="pageBreakPreview" zoomScale="60" zoomScaleNormal="100" workbookViewId="0">
      <selection activeCell="A2" sqref="A2:C2"/>
    </sheetView>
  </sheetViews>
  <sheetFormatPr baseColWidth="10" defaultColWidth="14.44140625" defaultRowHeight="14.4" x14ac:dyDescent="0.3"/>
  <cols>
    <col min="1" max="1" width="10" style="29" customWidth="1"/>
    <col min="2" max="2" width="48.109375" style="29" customWidth="1"/>
    <col min="3" max="3" width="22.88671875" style="29" customWidth="1"/>
    <col min="4" max="5" width="16.88671875" style="29" customWidth="1"/>
    <col min="6" max="26" width="9.109375" style="29" customWidth="1"/>
    <col min="27" max="16384" width="14.44140625" style="29"/>
  </cols>
  <sheetData>
    <row r="1" spans="1:5" x14ac:dyDescent="0.3">
      <c r="A1" s="488" t="s">
        <v>654</v>
      </c>
      <c r="B1" s="501"/>
      <c r="C1" s="501"/>
      <c r="D1" s="70" t="s">
        <v>99</v>
      </c>
      <c r="E1" s="71">
        <v>2025</v>
      </c>
    </row>
    <row r="2" spans="1:5" x14ac:dyDescent="0.3">
      <c r="A2" s="488" t="s">
        <v>480</v>
      </c>
      <c r="B2" s="501"/>
      <c r="C2" s="501"/>
      <c r="D2" s="70" t="s">
        <v>101</v>
      </c>
      <c r="E2" s="71" t="s">
        <v>648</v>
      </c>
    </row>
    <row r="3" spans="1:5" x14ac:dyDescent="0.3">
      <c r="A3" s="488" t="s">
        <v>655</v>
      </c>
      <c r="B3" s="501"/>
      <c r="C3" s="501"/>
      <c r="D3" s="70" t="s">
        <v>102</v>
      </c>
      <c r="E3" s="71" t="s">
        <v>651</v>
      </c>
    </row>
    <row r="4" spans="1:5" x14ac:dyDescent="0.3">
      <c r="A4" s="488" t="s">
        <v>103</v>
      </c>
      <c r="B4" s="501"/>
      <c r="C4" s="501"/>
      <c r="D4" s="70"/>
      <c r="E4" s="71"/>
    </row>
    <row r="5" spans="1:5" x14ac:dyDescent="0.3">
      <c r="A5" s="31" t="s">
        <v>104</v>
      </c>
      <c r="B5" s="32"/>
      <c r="C5" s="32"/>
      <c r="D5" s="32"/>
      <c r="E5" s="32"/>
    </row>
    <row r="6" spans="1:5" x14ac:dyDescent="0.3">
      <c r="A6" s="34"/>
      <c r="B6" s="34"/>
      <c r="C6" s="34"/>
      <c r="D6" s="34"/>
      <c r="E6" s="34"/>
    </row>
    <row r="7" spans="1:5" x14ac:dyDescent="0.3">
      <c r="A7" s="32" t="s">
        <v>481</v>
      </c>
      <c r="B7" s="32"/>
      <c r="C7" s="32"/>
      <c r="D7" s="32"/>
      <c r="E7" s="32"/>
    </row>
    <row r="8" spans="1:5" x14ac:dyDescent="0.3">
      <c r="A8" s="36" t="s">
        <v>106</v>
      </c>
      <c r="B8" s="36" t="s">
        <v>107</v>
      </c>
      <c r="C8" s="36" t="s">
        <v>108</v>
      </c>
      <c r="D8" s="36" t="s">
        <v>313</v>
      </c>
      <c r="E8" s="36" t="s">
        <v>441</v>
      </c>
    </row>
    <row r="9" spans="1:5" x14ac:dyDescent="0.3">
      <c r="A9" s="57">
        <v>3110</v>
      </c>
      <c r="B9" s="34" t="s">
        <v>163</v>
      </c>
      <c r="C9" s="58">
        <v>0</v>
      </c>
      <c r="D9" s="34"/>
      <c r="E9" s="34"/>
    </row>
    <row r="10" spans="1:5" x14ac:dyDescent="0.3">
      <c r="A10" s="57">
        <v>3120</v>
      </c>
      <c r="B10" s="34" t="s">
        <v>482</v>
      </c>
      <c r="C10" s="58">
        <v>216450</v>
      </c>
      <c r="D10" s="34"/>
      <c r="E10" s="34"/>
    </row>
    <row r="11" spans="1:5" x14ac:dyDescent="0.3">
      <c r="A11" s="57">
        <v>3130</v>
      </c>
      <c r="B11" s="34" t="s">
        <v>485</v>
      </c>
      <c r="C11" s="58">
        <v>0</v>
      </c>
      <c r="D11" s="34"/>
      <c r="E11" s="34"/>
    </row>
    <row r="12" spans="1:5" x14ac:dyDescent="0.3">
      <c r="A12" s="34"/>
      <c r="B12" s="34"/>
      <c r="C12" s="34"/>
      <c r="D12" s="34"/>
      <c r="E12" s="34"/>
    </row>
    <row r="13" spans="1:5" x14ac:dyDescent="0.3">
      <c r="A13" s="32" t="s">
        <v>486</v>
      </c>
      <c r="B13" s="32"/>
      <c r="C13" s="32"/>
      <c r="D13" s="32"/>
      <c r="E13" s="32"/>
    </row>
    <row r="14" spans="1:5" x14ac:dyDescent="0.3">
      <c r="A14" s="36" t="s">
        <v>106</v>
      </c>
      <c r="B14" s="36" t="s">
        <v>107</v>
      </c>
      <c r="C14" s="36" t="s">
        <v>108</v>
      </c>
      <c r="D14" s="36" t="s">
        <v>487</v>
      </c>
      <c r="E14" s="36"/>
    </row>
    <row r="15" spans="1:5" x14ac:dyDescent="0.3">
      <c r="A15" s="57">
        <v>3210</v>
      </c>
      <c r="B15" s="34" t="s">
        <v>488</v>
      </c>
      <c r="C15" s="58">
        <v>-17476104.440000001</v>
      </c>
      <c r="D15" s="34"/>
      <c r="E15" s="34"/>
    </row>
    <row r="16" spans="1:5" x14ac:dyDescent="0.3">
      <c r="A16" s="57">
        <v>3220</v>
      </c>
      <c r="B16" s="34" t="s">
        <v>489</v>
      </c>
      <c r="C16" s="58">
        <v>31644298.239999998</v>
      </c>
      <c r="D16" s="34"/>
      <c r="E16" s="34"/>
    </row>
    <row r="17" spans="1:4" x14ac:dyDescent="0.3">
      <c r="A17" s="57">
        <v>3230</v>
      </c>
      <c r="B17" s="34" t="s">
        <v>490</v>
      </c>
      <c r="C17" s="58">
        <v>6291204.0800000001</v>
      </c>
      <c r="D17" s="34"/>
    </row>
    <row r="18" spans="1:4" x14ac:dyDescent="0.3">
      <c r="A18" s="57">
        <v>3231</v>
      </c>
      <c r="B18" s="34" t="s">
        <v>491</v>
      </c>
      <c r="C18" s="58">
        <v>0</v>
      </c>
      <c r="D18" s="34"/>
    </row>
    <row r="19" spans="1:4" x14ac:dyDescent="0.3">
      <c r="A19" s="57">
        <v>3232</v>
      </c>
      <c r="B19" s="34" t="s">
        <v>493</v>
      </c>
      <c r="C19" s="58">
        <v>6054240.5300000003</v>
      </c>
      <c r="D19" s="34"/>
    </row>
    <row r="20" spans="1:4" x14ac:dyDescent="0.3">
      <c r="A20" s="57">
        <v>3233</v>
      </c>
      <c r="B20" s="34" t="s">
        <v>494</v>
      </c>
      <c r="C20" s="58">
        <v>236963.55</v>
      </c>
      <c r="D20" s="34"/>
    </row>
    <row r="21" spans="1:4" x14ac:dyDescent="0.3">
      <c r="A21" s="57">
        <v>3239</v>
      </c>
      <c r="B21" s="34" t="s">
        <v>495</v>
      </c>
      <c r="C21" s="58">
        <v>0</v>
      </c>
      <c r="D21" s="34"/>
    </row>
    <row r="22" spans="1:4" x14ac:dyDescent="0.3">
      <c r="A22" s="57">
        <v>3240</v>
      </c>
      <c r="B22" s="34" t="s">
        <v>496</v>
      </c>
      <c r="C22" s="58">
        <v>0</v>
      </c>
      <c r="D22" s="34"/>
    </row>
    <row r="23" spans="1:4" x14ac:dyDescent="0.3">
      <c r="A23" s="57">
        <v>3241</v>
      </c>
      <c r="B23" s="34" t="s">
        <v>497</v>
      </c>
      <c r="C23" s="58">
        <v>0</v>
      </c>
      <c r="D23" s="34"/>
    </row>
    <row r="24" spans="1:4" x14ac:dyDescent="0.3">
      <c r="A24" s="57">
        <v>3242</v>
      </c>
      <c r="B24" s="34" t="s">
        <v>498</v>
      </c>
      <c r="C24" s="58">
        <v>0</v>
      </c>
      <c r="D24" s="34"/>
    </row>
    <row r="25" spans="1:4" x14ac:dyDescent="0.3">
      <c r="A25" s="57">
        <v>3243</v>
      </c>
      <c r="B25" s="34" t="s">
        <v>499</v>
      </c>
      <c r="C25" s="58">
        <v>0</v>
      </c>
      <c r="D25" s="34"/>
    </row>
    <row r="26" spans="1:4" x14ac:dyDescent="0.3">
      <c r="A26" s="57">
        <v>3250</v>
      </c>
      <c r="B26" s="34" t="s">
        <v>500</v>
      </c>
      <c r="C26" s="58">
        <v>0</v>
      </c>
      <c r="D26" s="34"/>
    </row>
    <row r="27" spans="1:4" x14ac:dyDescent="0.3">
      <c r="A27" s="57">
        <v>3251</v>
      </c>
      <c r="B27" s="34" t="s">
        <v>501</v>
      </c>
      <c r="C27" s="58">
        <v>0</v>
      </c>
      <c r="D27" s="34"/>
    </row>
    <row r="28" spans="1:4" x14ac:dyDescent="0.3">
      <c r="A28" s="57">
        <v>3252</v>
      </c>
      <c r="B28" s="34" t="s">
        <v>502</v>
      </c>
      <c r="C28" s="58">
        <v>0</v>
      </c>
      <c r="D28" s="34"/>
    </row>
    <row r="29" spans="1:4" x14ac:dyDescent="0.3">
      <c r="A29" s="57">
        <v>3253</v>
      </c>
      <c r="B29" s="34" t="s">
        <v>503</v>
      </c>
      <c r="C29" s="58">
        <v>0</v>
      </c>
      <c r="D29" s="34"/>
    </row>
    <row r="30" spans="1:4" x14ac:dyDescent="0.3">
      <c r="A30" s="34"/>
      <c r="B30" s="34"/>
      <c r="C30" s="34"/>
      <c r="D30" s="34"/>
    </row>
    <row r="31" spans="1:4" x14ac:dyDescent="0.3">
      <c r="A31" s="34"/>
      <c r="B31" s="34" t="s">
        <v>310</v>
      </c>
      <c r="C31" s="34"/>
      <c r="D31" s="34"/>
    </row>
  </sheetData>
  <mergeCells count="4">
    <mergeCell ref="A1:C1"/>
    <mergeCell ref="A2:C2"/>
    <mergeCell ref="A3:C3"/>
    <mergeCell ref="A4:C4"/>
  </mergeCells>
  <pageMargins left="0.7" right="0.7" top="0.75" bottom="0.75" header="0" footer="0"/>
  <pageSetup orientation="landscape" r:id="rId1"/>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700-000000000000}">
  <dimension ref="A1:C43"/>
  <sheetViews>
    <sheetView view="pageBreakPreview" topLeftCell="A5" zoomScaleNormal="100" zoomScaleSheetLayoutView="100" workbookViewId="0">
      <selection activeCell="C43" sqref="C43"/>
    </sheetView>
  </sheetViews>
  <sheetFormatPr baseColWidth="10" defaultColWidth="14.44140625" defaultRowHeight="15" customHeight="1" x14ac:dyDescent="0.3"/>
  <cols>
    <col min="1" max="1" width="5.44140625" style="457" customWidth="1"/>
    <col min="2" max="2" width="63.6640625" style="457" customWidth="1"/>
    <col min="3" max="3" width="19.6640625" style="457" customWidth="1"/>
    <col min="4" max="26" width="11.44140625" style="457" customWidth="1"/>
    <col min="27" max="16384" width="14.44140625" style="457"/>
  </cols>
  <sheetData>
    <row r="1" spans="1:3" ht="11.25" customHeight="1" x14ac:dyDescent="0.3">
      <c r="A1" s="525" t="s">
        <v>2122</v>
      </c>
      <c r="B1" s="580"/>
      <c r="C1" s="581"/>
    </row>
    <row r="2" spans="1:3" ht="11.25" customHeight="1" x14ac:dyDescent="0.3">
      <c r="A2" s="526" t="s">
        <v>542</v>
      </c>
      <c r="B2" s="579"/>
      <c r="C2" s="582"/>
    </row>
    <row r="3" spans="1:3" ht="11.25" customHeight="1" x14ac:dyDescent="0.3">
      <c r="A3" s="526" t="s">
        <v>2107</v>
      </c>
      <c r="B3" s="579"/>
      <c r="C3" s="582"/>
    </row>
    <row r="4" spans="1:3" ht="9.75" customHeight="1" x14ac:dyDescent="0.3">
      <c r="A4" s="520" t="s">
        <v>543</v>
      </c>
      <c r="B4" s="583"/>
      <c r="C4" s="584"/>
    </row>
    <row r="5" spans="1:3" ht="11.25" customHeight="1" x14ac:dyDescent="0.3">
      <c r="A5" s="523" t="s">
        <v>544</v>
      </c>
      <c r="B5" s="585"/>
      <c r="C5" s="132">
        <v>2025</v>
      </c>
    </row>
    <row r="6" spans="1:3" ht="9.75" customHeight="1" x14ac:dyDescent="0.3">
      <c r="A6" s="133" t="s">
        <v>545</v>
      </c>
      <c r="B6" s="102"/>
      <c r="C6" s="134">
        <v>18042068.68</v>
      </c>
    </row>
    <row r="7" spans="1:3" ht="7.5" customHeight="1" x14ac:dyDescent="0.3">
      <c r="A7" s="94"/>
      <c r="B7" s="84"/>
      <c r="C7" s="85"/>
    </row>
    <row r="8" spans="1:3" ht="9.75" customHeight="1" x14ac:dyDescent="0.3">
      <c r="A8" s="86" t="s">
        <v>546</v>
      </c>
      <c r="B8" s="87"/>
      <c r="C8" s="88">
        <f>SUM(C9:C29)</f>
        <v>2967965.2199999997</v>
      </c>
    </row>
    <row r="9" spans="1:3" ht="9.75" customHeight="1" x14ac:dyDescent="0.3">
      <c r="A9" s="89">
        <v>2.1</v>
      </c>
      <c r="B9" s="90" t="s">
        <v>206</v>
      </c>
      <c r="C9" s="91">
        <v>0</v>
      </c>
    </row>
    <row r="10" spans="1:3" ht="9.75" customHeight="1" x14ac:dyDescent="0.3">
      <c r="A10" s="89">
        <v>2.2000000000000002</v>
      </c>
      <c r="B10" s="90" t="s">
        <v>203</v>
      </c>
      <c r="C10" s="91">
        <v>0</v>
      </c>
    </row>
    <row r="11" spans="1:3" ht="9.75" customHeight="1" x14ac:dyDescent="0.3">
      <c r="A11" s="485">
        <v>2.2999999999999998</v>
      </c>
      <c r="B11" s="93" t="s">
        <v>379</v>
      </c>
      <c r="C11" s="91">
        <v>656373.99</v>
      </c>
    </row>
    <row r="12" spans="1:3" ht="9.75" customHeight="1" x14ac:dyDescent="0.3">
      <c r="A12" s="485">
        <v>2.4</v>
      </c>
      <c r="B12" s="93" t="s">
        <v>380</v>
      </c>
      <c r="C12" s="91">
        <v>513939.02</v>
      </c>
    </row>
    <row r="13" spans="1:3" ht="9.75" customHeight="1" x14ac:dyDescent="0.3">
      <c r="A13" s="485">
        <v>2.5</v>
      </c>
      <c r="B13" s="93" t="s">
        <v>381</v>
      </c>
      <c r="C13" s="91">
        <v>0</v>
      </c>
    </row>
    <row r="14" spans="1:3" ht="9.75" customHeight="1" x14ac:dyDescent="0.3">
      <c r="A14" s="485">
        <v>2.6</v>
      </c>
      <c r="B14" s="93" t="s">
        <v>382</v>
      </c>
      <c r="C14" s="91">
        <v>0</v>
      </c>
    </row>
    <row r="15" spans="1:3" ht="9.75" customHeight="1" x14ac:dyDescent="0.3">
      <c r="A15" s="485">
        <v>2.7</v>
      </c>
      <c r="B15" s="93" t="s">
        <v>384</v>
      </c>
      <c r="C15" s="91">
        <v>0</v>
      </c>
    </row>
    <row r="16" spans="1:3" ht="9.75" customHeight="1" x14ac:dyDescent="0.3">
      <c r="A16" s="485">
        <v>2.8</v>
      </c>
      <c r="B16" s="93" t="s">
        <v>385</v>
      </c>
      <c r="C16" s="91">
        <v>1770972.21</v>
      </c>
    </row>
    <row r="17" spans="1:3" ht="9.75" customHeight="1" x14ac:dyDescent="0.3">
      <c r="A17" s="485">
        <v>2.9</v>
      </c>
      <c r="B17" s="93" t="s">
        <v>387</v>
      </c>
      <c r="C17" s="91">
        <v>0</v>
      </c>
    </row>
    <row r="18" spans="1:3" ht="9.75" customHeight="1" x14ac:dyDescent="0.3">
      <c r="A18" s="485" t="s">
        <v>547</v>
      </c>
      <c r="B18" s="93" t="s">
        <v>548</v>
      </c>
      <c r="C18" s="91">
        <v>0</v>
      </c>
    </row>
    <row r="19" spans="1:3" ht="9.75" customHeight="1" x14ac:dyDescent="0.3">
      <c r="A19" s="485" t="s">
        <v>549</v>
      </c>
      <c r="B19" s="93" t="s">
        <v>393</v>
      </c>
      <c r="C19" s="91">
        <v>26680</v>
      </c>
    </row>
    <row r="20" spans="1:3" ht="9.75" customHeight="1" x14ac:dyDescent="0.3">
      <c r="A20" s="485" t="s">
        <v>550</v>
      </c>
      <c r="B20" s="93" t="s">
        <v>551</v>
      </c>
      <c r="C20" s="91">
        <v>0</v>
      </c>
    </row>
    <row r="21" spans="1:3" ht="9.75" customHeight="1" x14ac:dyDescent="0.3">
      <c r="A21" s="485" t="s">
        <v>552</v>
      </c>
      <c r="B21" s="93" t="s">
        <v>553</v>
      </c>
      <c r="C21" s="91">
        <v>0</v>
      </c>
    </row>
    <row r="22" spans="1:3" ht="9.75" customHeight="1" x14ac:dyDescent="0.3">
      <c r="A22" s="485" t="s">
        <v>554</v>
      </c>
      <c r="B22" s="93" t="s">
        <v>555</v>
      </c>
      <c r="C22" s="91">
        <v>0</v>
      </c>
    </row>
    <row r="23" spans="1:3" ht="9.75" customHeight="1" x14ac:dyDescent="0.3">
      <c r="A23" s="485" t="s">
        <v>556</v>
      </c>
      <c r="B23" s="93" t="s">
        <v>557</v>
      </c>
      <c r="C23" s="91">
        <v>0</v>
      </c>
    </row>
    <row r="24" spans="1:3" ht="9.75" customHeight="1" x14ac:dyDescent="0.3">
      <c r="A24" s="485" t="s">
        <v>558</v>
      </c>
      <c r="B24" s="93" t="s">
        <v>559</v>
      </c>
      <c r="C24" s="91">
        <v>0</v>
      </c>
    </row>
    <row r="25" spans="1:3" ht="9.75" customHeight="1" x14ac:dyDescent="0.3">
      <c r="A25" s="485" t="s">
        <v>560</v>
      </c>
      <c r="B25" s="93" t="s">
        <v>561</v>
      </c>
      <c r="C25" s="91">
        <v>0</v>
      </c>
    </row>
    <row r="26" spans="1:3" ht="9.75" customHeight="1" x14ac:dyDescent="0.3">
      <c r="A26" s="485" t="s">
        <v>562</v>
      </c>
      <c r="B26" s="93" t="s">
        <v>563</v>
      </c>
      <c r="C26" s="91">
        <v>0</v>
      </c>
    </row>
    <row r="27" spans="1:3" ht="9.75" customHeight="1" x14ac:dyDescent="0.3">
      <c r="A27" s="485" t="s">
        <v>564</v>
      </c>
      <c r="B27" s="93" t="s">
        <v>565</v>
      </c>
      <c r="C27" s="91">
        <v>0</v>
      </c>
    </row>
    <row r="28" spans="1:3" ht="9.75" customHeight="1" x14ac:dyDescent="0.3">
      <c r="A28" s="485" t="s">
        <v>566</v>
      </c>
      <c r="B28" s="93" t="s">
        <v>567</v>
      </c>
      <c r="C28" s="91">
        <v>0</v>
      </c>
    </row>
    <row r="29" spans="1:3" ht="9.75" customHeight="1" x14ac:dyDescent="0.3">
      <c r="A29" s="485" t="s">
        <v>568</v>
      </c>
      <c r="B29" s="90" t="s">
        <v>569</v>
      </c>
      <c r="C29" s="91">
        <v>0</v>
      </c>
    </row>
    <row r="30" spans="1:3" ht="7.5" customHeight="1" x14ac:dyDescent="0.3">
      <c r="A30" s="94"/>
      <c r="B30" s="94"/>
      <c r="C30" s="95"/>
    </row>
    <row r="31" spans="1:3" ht="9.75" customHeight="1" x14ac:dyDescent="0.3">
      <c r="A31" s="96" t="s">
        <v>570</v>
      </c>
      <c r="B31" s="97"/>
      <c r="C31" s="98">
        <f>SUM(C32:C38)</f>
        <v>1335113.71</v>
      </c>
    </row>
    <row r="32" spans="1:3" ht="9.75" customHeight="1" x14ac:dyDescent="0.3">
      <c r="A32" s="485" t="s">
        <v>571</v>
      </c>
      <c r="B32" s="93" t="s">
        <v>280</v>
      </c>
      <c r="C32" s="91">
        <v>1335113.71</v>
      </c>
    </row>
    <row r="33" spans="1:3" ht="9.75" customHeight="1" x14ac:dyDescent="0.3">
      <c r="A33" s="485" t="s">
        <v>572</v>
      </c>
      <c r="B33" s="93" t="s">
        <v>289</v>
      </c>
      <c r="C33" s="91">
        <v>0</v>
      </c>
    </row>
    <row r="34" spans="1:3" ht="9.75" customHeight="1" x14ac:dyDescent="0.3">
      <c r="A34" s="485" t="s">
        <v>573</v>
      </c>
      <c r="B34" s="93" t="s">
        <v>292</v>
      </c>
      <c r="C34" s="91">
        <v>0</v>
      </c>
    </row>
    <row r="35" spans="1:3" ht="9.75" customHeight="1" x14ac:dyDescent="0.3">
      <c r="A35" s="485" t="s">
        <v>574</v>
      </c>
      <c r="B35" s="93" t="s">
        <v>298</v>
      </c>
      <c r="C35" s="91">
        <v>0</v>
      </c>
    </row>
    <row r="36" spans="1:3" ht="9.75" customHeight="1" x14ac:dyDescent="0.3">
      <c r="A36" s="485" t="s">
        <v>575</v>
      </c>
      <c r="B36" s="93" t="s">
        <v>308</v>
      </c>
      <c r="C36" s="91">
        <v>0</v>
      </c>
    </row>
    <row r="37" spans="1:3" ht="9.75" customHeight="1" x14ac:dyDescent="0.3">
      <c r="A37" s="485" t="s">
        <v>576</v>
      </c>
      <c r="B37" s="93" t="s">
        <v>577</v>
      </c>
      <c r="C37" s="91">
        <v>0</v>
      </c>
    </row>
    <row r="38" spans="1:3" ht="9.75" customHeight="1" x14ac:dyDescent="0.3">
      <c r="A38" s="485" t="s">
        <v>578</v>
      </c>
      <c r="B38" s="90" t="s">
        <v>579</v>
      </c>
      <c r="C38" s="135">
        <v>0</v>
      </c>
    </row>
    <row r="39" spans="1:3" ht="7.5" customHeight="1" x14ac:dyDescent="0.3">
      <c r="A39" s="94"/>
      <c r="B39" s="99"/>
      <c r="C39" s="100"/>
    </row>
    <row r="40" spans="1:3" ht="9.75" customHeight="1" x14ac:dyDescent="0.3">
      <c r="A40" s="101" t="s">
        <v>580</v>
      </c>
      <c r="B40" s="102"/>
      <c r="C40" s="103">
        <f>C6-C8+C31</f>
        <v>16409217.170000002</v>
      </c>
    </row>
    <row r="41" spans="1:3" ht="9.75" customHeight="1" x14ac:dyDescent="0.3">
      <c r="A41" s="466"/>
      <c r="B41" s="466"/>
      <c r="C41" s="466"/>
    </row>
    <row r="42" spans="1:3" ht="9.75" customHeight="1" x14ac:dyDescent="0.3">
      <c r="A42" s="470" t="s">
        <v>2103</v>
      </c>
      <c r="C42" s="466"/>
    </row>
    <row r="43" spans="1:3" ht="15" customHeight="1" x14ac:dyDescent="0.3">
      <c r="A43" s="482" t="s">
        <v>2104</v>
      </c>
    </row>
  </sheetData>
  <mergeCells count="5">
    <mergeCell ref="A1:C1"/>
    <mergeCell ref="A2:C2"/>
    <mergeCell ref="A3:C3"/>
    <mergeCell ref="A4:C4"/>
    <mergeCell ref="A5:B5"/>
  </mergeCells>
  <pageMargins left="0.7" right="0.7" top="0.75" bottom="0.75" header="0" footer="0"/>
  <pageSetup orientation="portrait" r:id="rId1"/>
  <drawing r:id="rId2"/>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800-000000000000}">
  <dimension ref="A1:J59"/>
  <sheetViews>
    <sheetView view="pageBreakPreview" topLeftCell="A21" zoomScaleNormal="100" zoomScaleSheetLayoutView="100" workbookViewId="0">
      <selection activeCell="J59" sqref="J59"/>
    </sheetView>
  </sheetViews>
  <sheetFormatPr baseColWidth="10" defaultColWidth="14.44140625" defaultRowHeight="15" customHeight="1" x14ac:dyDescent="0.3"/>
  <cols>
    <col min="1" max="1" width="12.88671875" style="466" customWidth="1"/>
    <col min="2" max="2" width="72.109375" style="466" customWidth="1"/>
    <col min="3" max="7" width="15.88671875" style="466" customWidth="1"/>
    <col min="8" max="8" width="11.88671875" style="466" customWidth="1"/>
    <col min="9" max="9" width="13.44140625" style="466" customWidth="1"/>
    <col min="10" max="10" width="13.109375" style="466" customWidth="1"/>
    <col min="11" max="26" width="9.109375" style="466" customWidth="1"/>
    <col min="27" max="16384" width="14.44140625" style="466"/>
  </cols>
  <sheetData>
    <row r="1" spans="1:10" ht="11.25" customHeight="1" x14ac:dyDescent="0.3">
      <c r="A1" s="488" t="s">
        <v>2122</v>
      </c>
      <c r="B1" s="586"/>
      <c r="C1" s="586"/>
      <c r="D1" s="586"/>
      <c r="E1" s="586"/>
      <c r="F1" s="586"/>
      <c r="G1" s="70" t="s">
        <v>99</v>
      </c>
      <c r="H1" s="71">
        <v>2025</v>
      </c>
      <c r="I1" s="282"/>
      <c r="J1" s="282"/>
    </row>
    <row r="2" spans="1:10" ht="11.25" customHeight="1" x14ac:dyDescent="0.3">
      <c r="A2" s="488" t="s">
        <v>597</v>
      </c>
      <c r="B2" s="586"/>
      <c r="C2" s="586"/>
      <c r="D2" s="586"/>
      <c r="E2" s="586"/>
      <c r="F2" s="586"/>
      <c r="G2" s="70" t="s">
        <v>101</v>
      </c>
      <c r="H2" s="71" t="s">
        <v>648</v>
      </c>
      <c r="I2" s="282"/>
      <c r="J2" s="282"/>
    </row>
    <row r="3" spans="1:10" ht="11.25" customHeight="1" x14ac:dyDescent="0.3">
      <c r="A3" s="488" t="s">
        <v>2107</v>
      </c>
      <c r="B3" s="586"/>
      <c r="C3" s="586"/>
      <c r="D3" s="586"/>
      <c r="E3" s="586"/>
      <c r="F3" s="586"/>
      <c r="G3" s="70" t="s">
        <v>102</v>
      </c>
      <c r="H3" s="71" t="s">
        <v>651</v>
      </c>
      <c r="I3" s="282"/>
      <c r="J3" s="282"/>
    </row>
    <row r="4" spans="1:10" ht="11.25" customHeight="1" x14ac:dyDescent="0.3">
      <c r="A4" s="488" t="s">
        <v>103</v>
      </c>
      <c r="B4" s="586"/>
      <c r="C4" s="586"/>
      <c r="D4" s="586"/>
      <c r="E4" s="586"/>
      <c r="F4" s="586"/>
      <c r="G4" s="70"/>
      <c r="H4" s="71"/>
      <c r="I4" s="282"/>
      <c r="J4" s="282"/>
    </row>
    <row r="5" spans="1:10" ht="9.75" customHeight="1" x14ac:dyDescent="0.3">
      <c r="A5" s="31" t="s">
        <v>104</v>
      </c>
      <c r="B5" s="458"/>
      <c r="C5" s="458"/>
      <c r="D5" s="458"/>
      <c r="E5" s="458"/>
      <c r="F5" s="458"/>
      <c r="G5" s="458"/>
      <c r="H5" s="458"/>
      <c r="I5" s="282"/>
      <c r="J5" s="282"/>
    </row>
    <row r="6" spans="1:10" ht="9.75" customHeight="1" x14ac:dyDescent="0.3">
      <c r="A6" s="282"/>
      <c r="B6" s="282"/>
      <c r="C6" s="282"/>
      <c r="D6" s="282"/>
      <c r="E6" s="282"/>
      <c r="F6" s="282"/>
      <c r="G6" s="282"/>
      <c r="H6" s="282"/>
      <c r="I6" s="282"/>
      <c r="J6" s="282"/>
    </row>
    <row r="7" spans="1:10" ht="9.75" customHeight="1" x14ac:dyDescent="0.3">
      <c r="A7" s="282"/>
      <c r="B7" s="282"/>
      <c r="C7" s="282"/>
      <c r="D7" s="282"/>
      <c r="E7" s="282"/>
      <c r="F7" s="282"/>
      <c r="G7" s="282"/>
      <c r="H7" s="282"/>
      <c r="I7" s="282"/>
      <c r="J7" s="282"/>
    </row>
    <row r="8" spans="1:10" ht="24.75" customHeight="1" x14ac:dyDescent="0.3">
      <c r="A8" s="122" t="s">
        <v>106</v>
      </c>
      <c r="B8" s="122" t="s">
        <v>544</v>
      </c>
      <c r="C8" s="123" t="s">
        <v>598</v>
      </c>
      <c r="D8" s="123" t="s">
        <v>599</v>
      </c>
      <c r="E8" s="123" t="s">
        <v>600</v>
      </c>
      <c r="F8" s="123" t="s">
        <v>601</v>
      </c>
      <c r="G8" s="123" t="s">
        <v>602</v>
      </c>
      <c r="H8" s="123" t="s">
        <v>603</v>
      </c>
      <c r="I8" s="123" t="s">
        <v>604</v>
      </c>
      <c r="J8" s="123" t="s">
        <v>605</v>
      </c>
    </row>
    <row r="9" spans="1:10" ht="9.75" customHeight="1" x14ac:dyDescent="0.3">
      <c r="A9" s="478">
        <v>7000</v>
      </c>
      <c r="B9" s="479" t="s">
        <v>606</v>
      </c>
      <c r="C9" s="470">
        <v>0</v>
      </c>
      <c r="D9" s="480">
        <v>0</v>
      </c>
      <c r="E9" s="480">
        <v>0</v>
      </c>
      <c r="F9" s="470"/>
      <c r="G9" s="470"/>
      <c r="H9" s="470"/>
      <c r="I9" s="470"/>
      <c r="J9" s="470"/>
    </row>
    <row r="10" spans="1:10" ht="9.75" customHeight="1" x14ac:dyDescent="0.3">
      <c r="A10" s="282">
        <v>7110</v>
      </c>
      <c r="B10" s="483" t="s">
        <v>602</v>
      </c>
      <c r="C10" s="475">
        <v>0</v>
      </c>
      <c r="D10" s="475">
        <v>0</v>
      </c>
      <c r="E10" s="475">
        <v>0</v>
      </c>
      <c r="F10" s="475">
        <v>0</v>
      </c>
      <c r="G10" s="282"/>
      <c r="H10" s="282"/>
      <c r="I10" s="282"/>
      <c r="J10" s="282"/>
    </row>
    <row r="11" spans="1:10" ht="9.75" customHeight="1" x14ac:dyDescent="0.3">
      <c r="A11" s="282">
        <v>7120</v>
      </c>
      <c r="B11" s="483" t="s">
        <v>607</v>
      </c>
      <c r="C11" s="475">
        <v>0</v>
      </c>
      <c r="D11" s="475">
        <v>0</v>
      </c>
      <c r="E11" s="475">
        <v>0</v>
      </c>
      <c r="F11" s="475">
        <v>0</v>
      </c>
      <c r="G11" s="282"/>
      <c r="H11" s="282"/>
      <c r="I11" s="282"/>
      <c r="J11" s="282"/>
    </row>
    <row r="12" spans="1:10" ht="9.75" customHeight="1" x14ac:dyDescent="0.3">
      <c r="A12" s="282">
        <v>7130</v>
      </c>
      <c r="B12" s="483" t="s">
        <v>608</v>
      </c>
      <c r="C12" s="475">
        <v>0</v>
      </c>
      <c r="D12" s="475">
        <v>0</v>
      </c>
      <c r="E12" s="475">
        <v>0</v>
      </c>
      <c r="F12" s="475">
        <v>0</v>
      </c>
      <c r="G12" s="282"/>
      <c r="H12" s="282"/>
      <c r="I12" s="282"/>
      <c r="J12" s="282"/>
    </row>
    <row r="13" spans="1:10" ht="9.75" customHeight="1" x14ac:dyDescent="0.3">
      <c r="A13" s="282">
        <v>7140</v>
      </c>
      <c r="B13" s="483" t="s">
        <v>609</v>
      </c>
      <c r="C13" s="475">
        <v>0</v>
      </c>
      <c r="D13" s="475">
        <v>0</v>
      </c>
      <c r="E13" s="475">
        <v>0</v>
      </c>
      <c r="F13" s="475">
        <v>0</v>
      </c>
      <c r="G13" s="282"/>
      <c r="H13" s="282"/>
      <c r="I13" s="282"/>
      <c r="J13" s="282"/>
    </row>
    <row r="14" spans="1:10" ht="9.75" customHeight="1" x14ac:dyDescent="0.3">
      <c r="A14" s="282">
        <v>7150</v>
      </c>
      <c r="B14" s="483" t="s">
        <v>610</v>
      </c>
      <c r="C14" s="475">
        <v>0</v>
      </c>
      <c r="D14" s="475">
        <v>0</v>
      </c>
      <c r="E14" s="475">
        <v>0</v>
      </c>
      <c r="F14" s="475">
        <v>0</v>
      </c>
      <c r="G14" s="282"/>
      <c r="H14" s="282"/>
      <c r="I14" s="282"/>
      <c r="J14" s="282"/>
    </row>
    <row r="15" spans="1:10" ht="9.75" customHeight="1" x14ac:dyDescent="0.3">
      <c r="A15" s="282">
        <v>7160</v>
      </c>
      <c r="B15" s="483" t="s">
        <v>611</v>
      </c>
      <c r="C15" s="475">
        <v>0</v>
      </c>
      <c r="D15" s="475">
        <v>0</v>
      </c>
      <c r="E15" s="475">
        <v>0</v>
      </c>
      <c r="F15" s="475">
        <v>0</v>
      </c>
      <c r="G15" s="282"/>
      <c r="H15" s="282"/>
      <c r="I15" s="282"/>
      <c r="J15" s="282"/>
    </row>
    <row r="16" spans="1:10" ht="9.75" customHeight="1" x14ac:dyDescent="0.3">
      <c r="A16" s="282">
        <v>7210</v>
      </c>
      <c r="B16" s="483" t="s">
        <v>612</v>
      </c>
      <c r="C16" s="475">
        <v>0</v>
      </c>
      <c r="D16" s="475">
        <v>0</v>
      </c>
      <c r="E16" s="475">
        <v>0</v>
      </c>
      <c r="F16" s="475">
        <v>0</v>
      </c>
      <c r="G16" s="282"/>
      <c r="H16" s="282"/>
      <c r="I16" s="282"/>
      <c r="J16" s="282"/>
    </row>
    <row r="17" spans="1:10" ht="9.75" customHeight="1" x14ac:dyDescent="0.3">
      <c r="A17" s="282">
        <v>7220</v>
      </c>
      <c r="B17" s="483" t="s">
        <v>613</v>
      </c>
      <c r="C17" s="475">
        <v>0</v>
      </c>
      <c r="D17" s="475">
        <v>0</v>
      </c>
      <c r="E17" s="475">
        <v>0</v>
      </c>
      <c r="F17" s="475">
        <v>0</v>
      </c>
      <c r="G17" s="282"/>
      <c r="H17" s="282"/>
      <c r="I17" s="282"/>
      <c r="J17" s="282"/>
    </row>
    <row r="18" spans="1:10" ht="9.75" customHeight="1" x14ac:dyDescent="0.3">
      <c r="A18" s="282">
        <v>7230</v>
      </c>
      <c r="B18" s="483" t="s">
        <v>614</v>
      </c>
      <c r="C18" s="475">
        <v>0</v>
      </c>
      <c r="D18" s="475">
        <v>0</v>
      </c>
      <c r="E18" s="475">
        <v>0</v>
      </c>
      <c r="F18" s="475">
        <v>0</v>
      </c>
      <c r="G18" s="282"/>
      <c r="H18" s="282"/>
      <c r="I18" s="282"/>
      <c r="J18" s="282"/>
    </row>
    <row r="19" spans="1:10" ht="9.75" customHeight="1" x14ac:dyDescent="0.3">
      <c r="A19" s="282">
        <v>7240</v>
      </c>
      <c r="B19" s="483" t="s">
        <v>615</v>
      </c>
      <c r="C19" s="475">
        <v>0</v>
      </c>
      <c r="D19" s="475">
        <v>0</v>
      </c>
      <c r="E19" s="475">
        <v>0</v>
      </c>
      <c r="F19" s="475">
        <v>0</v>
      </c>
      <c r="G19" s="282"/>
      <c r="H19" s="282"/>
      <c r="I19" s="282"/>
      <c r="J19" s="282"/>
    </row>
    <row r="20" spans="1:10" ht="9.75" customHeight="1" x14ac:dyDescent="0.3">
      <c r="A20" s="470">
        <v>7250</v>
      </c>
      <c r="B20" s="479" t="s">
        <v>616</v>
      </c>
      <c r="C20" s="480">
        <v>0</v>
      </c>
      <c r="D20" s="480">
        <v>0</v>
      </c>
      <c r="E20" s="480">
        <v>0</v>
      </c>
      <c r="F20" s="480">
        <v>0</v>
      </c>
      <c r="G20" s="282"/>
      <c r="H20" s="282"/>
      <c r="I20" s="282"/>
      <c r="J20" s="282"/>
    </row>
    <row r="21" spans="1:10" ht="9.75" customHeight="1" x14ac:dyDescent="0.3">
      <c r="A21" s="470">
        <v>7260</v>
      </c>
      <c r="B21" s="479" t="s">
        <v>617</v>
      </c>
      <c r="C21" s="480">
        <v>0</v>
      </c>
      <c r="D21" s="480">
        <v>0</v>
      </c>
      <c r="E21" s="480">
        <v>0</v>
      </c>
      <c r="F21" s="480">
        <v>0</v>
      </c>
      <c r="G21" s="282"/>
      <c r="H21" s="282"/>
      <c r="I21" s="282"/>
      <c r="J21" s="282"/>
    </row>
    <row r="22" spans="1:10" ht="9.75" customHeight="1" x14ac:dyDescent="0.3">
      <c r="A22" s="282">
        <v>7310</v>
      </c>
      <c r="B22" s="483" t="s">
        <v>618</v>
      </c>
      <c r="C22" s="475">
        <v>0</v>
      </c>
      <c r="D22" s="475">
        <v>0</v>
      </c>
      <c r="E22" s="475">
        <v>0</v>
      </c>
      <c r="F22" s="475">
        <v>0</v>
      </c>
      <c r="G22" s="282"/>
      <c r="H22" s="282"/>
      <c r="I22" s="282"/>
      <c r="J22" s="282"/>
    </row>
    <row r="23" spans="1:10" ht="9.75" customHeight="1" x14ac:dyDescent="0.3">
      <c r="A23" s="282">
        <v>7320</v>
      </c>
      <c r="B23" s="483" t="s">
        <v>619</v>
      </c>
      <c r="C23" s="475">
        <v>0</v>
      </c>
      <c r="D23" s="475">
        <v>0</v>
      </c>
      <c r="E23" s="475">
        <v>0</v>
      </c>
      <c r="F23" s="475">
        <v>0</v>
      </c>
      <c r="G23" s="282"/>
      <c r="H23" s="282"/>
      <c r="I23" s="282"/>
      <c r="J23" s="282"/>
    </row>
    <row r="24" spans="1:10" ht="9.75" customHeight="1" x14ac:dyDescent="0.3">
      <c r="A24" s="282">
        <v>7330</v>
      </c>
      <c r="B24" s="483" t="s">
        <v>620</v>
      </c>
      <c r="C24" s="475">
        <v>0</v>
      </c>
      <c r="D24" s="475">
        <v>0</v>
      </c>
      <c r="E24" s="475">
        <v>0</v>
      </c>
      <c r="F24" s="475">
        <v>0</v>
      </c>
      <c r="G24" s="282"/>
      <c r="H24" s="282"/>
      <c r="I24" s="282"/>
      <c r="J24" s="282"/>
    </row>
    <row r="25" spans="1:10" ht="9.75" customHeight="1" x14ac:dyDescent="0.3">
      <c r="A25" s="282">
        <v>7340</v>
      </c>
      <c r="B25" s="483" t="s">
        <v>621</v>
      </c>
      <c r="C25" s="475">
        <v>0</v>
      </c>
      <c r="D25" s="475">
        <v>0</v>
      </c>
      <c r="E25" s="475">
        <v>0</v>
      </c>
      <c r="F25" s="475">
        <v>0</v>
      </c>
      <c r="G25" s="282"/>
      <c r="H25" s="282"/>
      <c r="I25" s="282"/>
      <c r="J25" s="282"/>
    </row>
    <row r="26" spans="1:10" ht="9.75" customHeight="1" x14ac:dyDescent="0.3">
      <c r="A26" s="282">
        <v>7350</v>
      </c>
      <c r="B26" s="483" t="s">
        <v>622</v>
      </c>
      <c r="C26" s="475">
        <v>0</v>
      </c>
      <c r="D26" s="475">
        <v>0</v>
      </c>
      <c r="E26" s="475">
        <v>0</v>
      </c>
      <c r="F26" s="475">
        <v>0</v>
      </c>
      <c r="G26" s="282"/>
      <c r="H26" s="282"/>
      <c r="I26" s="282"/>
      <c r="J26" s="282"/>
    </row>
    <row r="27" spans="1:10" ht="9.75" customHeight="1" x14ac:dyDescent="0.3">
      <c r="A27" s="282">
        <v>7360</v>
      </c>
      <c r="B27" s="483" t="s">
        <v>623</v>
      </c>
      <c r="C27" s="475">
        <v>0</v>
      </c>
      <c r="D27" s="475">
        <v>0</v>
      </c>
      <c r="E27" s="475">
        <v>0</v>
      </c>
      <c r="F27" s="475">
        <v>0</v>
      </c>
      <c r="G27" s="282"/>
      <c r="H27" s="282"/>
      <c r="I27" s="282"/>
      <c r="J27" s="282"/>
    </row>
    <row r="28" spans="1:10" ht="9.75" customHeight="1" x14ac:dyDescent="0.3">
      <c r="A28" s="282">
        <v>7410</v>
      </c>
      <c r="B28" s="483" t="s">
        <v>624</v>
      </c>
      <c r="C28" s="475">
        <v>0</v>
      </c>
      <c r="D28" s="475">
        <v>0</v>
      </c>
      <c r="E28" s="475">
        <v>0</v>
      </c>
      <c r="F28" s="475">
        <v>0</v>
      </c>
      <c r="G28" s="282"/>
      <c r="H28" s="282"/>
      <c r="I28" s="282"/>
      <c r="J28" s="282"/>
    </row>
    <row r="29" spans="1:10" ht="9.75" customHeight="1" x14ac:dyDescent="0.3">
      <c r="A29" s="282">
        <v>7420</v>
      </c>
      <c r="B29" s="483" t="s">
        <v>625</v>
      </c>
      <c r="C29" s="475">
        <v>0</v>
      </c>
      <c r="D29" s="475">
        <v>0</v>
      </c>
      <c r="E29" s="475">
        <v>0</v>
      </c>
      <c r="F29" s="475">
        <v>0</v>
      </c>
      <c r="G29" s="282"/>
      <c r="H29" s="282"/>
      <c r="I29" s="282"/>
      <c r="J29" s="282"/>
    </row>
    <row r="30" spans="1:10" ht="9.75" customHeight="1" x14ac:dyDescent="0.3">
      <c r="A30" s="282">
        <v>7510</v>
      </c>
      <c r="B30" s="483" t="s">
        <v>626</v>
      </c>
      <c r="C30" s="475">
        <v>0</v>
      </c>
      <c r="D30" s="475">
        <v>0</v>
      </c>
      <c r="E30" s="475">
        <v>0</v>
      </c>
      <c r="F30" s="475">
        <v>0</v>
      </c>
      <c r="G30" s="282"/>
      <c r="H30" s="282"/>
      <c r="I30" s="282"/>
      <c r="J30" s="282"/>
    </row>
    <row r="31" spans="1:10" ht="9.75" customHeight="1" x14ac:dyDescent="0.3">
      <c r="A31" s="282">
        <v>7520</v>
      </c>
      <c r="B31" s="483" t="s">
        <v>627</v>
      </c>
      <c r="C31" s="475">
        <v>0</v>
      </c>
      <c r="D31" s="475">
        <v>0</v>
      </c>
      <c r="E31" s="475">
        <v>0</v>
      </c>
      <c r="F31" s="475">
        <v>0</v>
      </c>
      <c r="G31" s="282"/>
      <c r="H31" s="282"/>
      <c r="I31" s="282"/>
      <c r="J31" s="282"/>
    </row>
    <row r="32" spans="1:10" ht="9.75" customHeight="1" x14ac:dyDescent="0.3">
      <c r="A32" s="282">
        <v>7610</v>
      </c>
      <c r="B32" s="483" t="s">
        <v>628</v>
      </c>
      <c r="C32" s="475">
        <v>0</v>
      </c>
      <c r="D32" s="475">
        <v>0</v>
      </c>
      <c r="E32" s="475">
        <v>0</v>
      </c>
      <c r="F32" s="475">
        <v>0</v>
      </c>
      <c r="G32" s="282"/>
      <c r="H32" s="282"/>
      <c r="I32" s="282"/>
      <c r="J32" s="282"/>
    </row>
    <row r="33" spans="1:10" ht="9.75" customHeight="1" x14ac:dyDescent="0.3">
      <c r="A33" s="282">
        <v>7620</v>
      </c>
      <c r="B33" s="483" t="s">
        <v>629</v>
      </c>
      <c r="C33" s="475">
        <v>0</v>
      </c>
      <c r="D33" s="475">
        <v>0</v>
      </c>
      <c r="E33" s="475">
        <v>0</v>
      </c>
      <c r="F33" s="475">
        <v>0</v>
      </c>
      <c r="G33" s="282"/>
      <c r="H33" s="282"/>
      <c r="I33" s="282"/>
      <c r="J33" s="282"/>
    </row>
    <row r="34" spans="1:10" ht="9.75" customHeight="1" x14ac:dyDescent="0.3">
      <c r="A34" s="282">
        <v>7630</v>
      </c>
      <c r="B34" s="483" t="s">
        <v>630</v>
      </c>
      <c r="C34" s="475">
        <v>0</v>
      </c>
      <c r="D34" s="475">
        <v>0</v>
      </c>
      <c r="E34" s="475">
        <v>0</v>
      </c>
      <c r="F34" s="475">
        <v>0</v>
      </c>
      <c r="G34" s="282"/>
      <c r="H34" s="282"/>
      <c r="I34" s="282"/>
      <c r="J34" s="282"/>
    </row>
    <row r="35" spans="1:10" ht="9.75" customHeight="1" x14ac:dyDescent="0.3">
      <c r="A35" s="282">
        <v>7640</v>
      </c>
      <c r="B35" s="483" t="s">
        <v>631</v>
      </c>
      <c r="C35" s="475">
        <v>0</v>
      </c>
      <c r="D35" s="475">
        <v>0</v>
      </c>
      <c r="E35" s="475">
        <v>0</v>
      </c>
      <c r="F35" s="475">
        <v>0</v>
      </c>
      <c r="G35" s="282"/>
      <c r="H35" s="282"/>
      <c r="I35" s="282"/>
      <c r="J35" s="282"/>
    </row>
    <row r="36" spans="1:10" ht="9.75" customHeight="1" x14ac:dyDescent="0.3">
      <c r="A36" s="282"/>
      <c r="B36" s="282"/>
      <c r="C36" s="475"/>
      <c r="D36" s="475"/>
      <c r="E36" s="475"/>
      <c r="F36" s="475"/>
      <c r="G36" s="282"/>
      <c r="H36" s="282"/>
      <c r="I36" s="282"/>
      <c r="J36" s="282"/>
    </row>
    <row r="37" spans="1:10" ht="9.75" customHeight="1" x14ac:dyDescent="0.3">
      <c r="A37" s="478">
        <v>8000</v>
      </c>
      <c r="B37" s="479" t="s">
        <v>632</v>
      </c>
      <c r="C37" s="470"/>
      <c r="D37" s="470"/>
      <c r="E37" s="470"/>
      <c r="F37" s="470"/>
      <c r="G37" s="470"/>
      <c r="H37" s="470"/>
      <c r="I37" s="470"/>
      <c r="J37" s="470"/>
    </row>
    <row r="38" spans="1:10" ht="9.75" customHeight="1" thickBot="1" x14ac:dyDescent="0.35">
      <c r="A38" s="282"/>
      <c r="B38" s="282"/>
      <c r="C38" s="282"/>
      <c r="D38" s="282"/>
      <c r="E38" s="282"/>
      <c r="F38" s="282"/>
      <c r="G38" s="282"/>
      <c r="H38" s="282"/>
      <c r="I38" s="282"/>
      <c r="J38" s="282"/>
    </row>
    <row r="39" spans="1:10" ht="9.75" customHeight="1" x14ac:dyDescent="0.3">
      <c r="A39" s="282"/>
      <c r="B39" s="490" t="s">
        <v>633</v>
      </c>
      <c r="C39" s="587"/>
      <c r="D39" s="282"/>
      <c r="E39" s="282"/>
      <c r="F39" s="282"/>
      <c r="G39" s="282"/>
      <c r="H39" s="282"/>
      <c r="I39" s="282"/>
      <c r="J39" s="282"/>
    </row>
    <row r="40" spans="1:10" ht="9.75" customHeight="1" x14ac:dyDescent="0.3">
      <c r="A40" s="282"/>
      <c r="B40" s="124" t="s">
        <v>544</v>
      </c>
      <c r="C40" s="125">
        <v>2025</v>
      </c>
      <c r="D40" s="282"/>
      <c r="E40" s="282"/>
      <c r="F40" s="282"/>
      <c r="G40" s="282"/>
      <c r="H40" s="282"/>
      <c r="I40" s="282"/>
      <c r="J40" s="282"/>
    </row>
    <row r="41" spans="1:10" ht="9.75" customHeight="1" x14ac:dyDescent="0.3">
      <c r="A41" s="282">
        <v>8110</v>
      </c>
      <c r="B41" s="126" t="s">
        <v>634</v>
      </c>
      <c r="C41" s="127">
        <v>16592096</v>
      </c>
      <c r="D41" s="282"/>
      <c r="E41" s="475"/>
      <c r="F41" s="282"/>
      <c r="G41" s="282"/>
      <c r="H41" s="282"/>
      <c r="I41" s="282"/>
      <c r="J41" s="282"/>
    </row>
    <row r="42" spans="1:10" ht="9.75" customHeight="1" x14ac:dyDescent="0.3">
      <c r="A42" s="282">
        <v>8120</v>
      </c>
      <c r="B42" s="126" t="s">
        <v>635</v>
      </c>
      <c r="C42" s="127">
        <v>7302528.6100000003</v>
      </c>
      <c r="D42" s="282"/>
      <c r="E42" s="475"/>
      <c r="F42" s="282"/>
      <c r="G42" s="282"/>
      <c r="H42" s="282"/>
      <c r="I42" s="282"/>
      <c r="J42" s="282"/>
    </row>
    <row r="43" spans="1:10" ht="9.75" customHeight="1" x14ac:dyDescent="0.3">
      <c r="A43" s="282">
        <v>8130</v>
      </c>
      <c r="B43" s="126" t="s">
        <v>636</v>
      </c>
      <c r="C43" s="127">
        <v>-3723149.05</v>
      </c>
      <c r="D43" s="282"/>
      <c r="E43" s="475"/>
      <c r="F43" s="282"/>
      <c r="G43" s="282"/>
      <c r="H43" s="282"/>
      <c r="I43" s="282"/>
      <c r="J43" s="282"/>
    </row>
    <row r="44" spans="1:10" ht="9.75" customHeight="1" x14ac:dyDescent="0.3">
      <c r="A44" s="282">
        <v>8140</v>
      </c>
      <c r="B44" s="126" t="s">
        <v>637</v>
      </c>
      <c r="C44" s="127">
        <v>13012716.439999999</v>
      </c>
      <c r="D44" s="282"/>
      <c r="E44" s="475"/>
      <c r="F44" s="282"/>
      <c r="G44" s="282"/>
      <c r="H44" s="282"/>
      <c r="I44" s="282"/>
      <c r="J44" s="282"/>
    </row>
    <row r="45" spans="1:10" ht="9.75" customHeight="1" thickBot="1" x14ac:dyDescent="0.35">
      <c r="A45" s="282">
        <v>8150</v>
      </c>
      <c r="B45" s="128" t="s">
        <v>638</v>
      </c>
      <c r="C45" s="129">
        <v>12914716.439999999</v>
      </c>
      <c r="D45" s="282"/>
      <c r="E45" s="475"/>
      <c r="F45" s="282"/>
      <c r="G45" s="282"/>
      <c r="H45" s="282"/>
      <c r="I45" s="282"/>
      <c r="J45" s="282"/>
    </row>
    <row r="46" spans="1:10" ht="9.75" customHeight="1" x14ac:dyDescent="0.3">
      <c r="A46" s="282"/>
      <c r="B46" s="282"/>
      <c r="C46" s="282"/>
      <c r="D46" s="282"/>
      <c r="E46" s="475"/>
      <c r="F46" s="282"/>
      <c r="G46" s="282"/>
      <c r="H46" s="282"/>
      <c r="I46" s="282"/>
      <c r="J46" s="282"/>
    </row>
    <row r="47" spans="1:10" ht="9.75" customHeight="1" thickBot="1" x14ac:dyDescent="0.35">
      <c r="A47" s="282"/>
      <c r="B47" s="282"/>
      <c r="C47" s="282"/>
      <c r="D47" s="282"/>
      <c r="E47" s="475"/>
      <c r="F47" s="282"/>
      <c r="G47" s="282"/>
      <c r="H47" s="282"/>
      <c r="I47" s="282"/>
      <c r="J47" s="282"/>
    </row>
    <row r="48" spans="1:10" ht="9.75" customHeight="1" x14ac:dyDescent="0.3">
      <c r="A48" s="282"/>
      <c r="B48" s="490" t="s">
        <v>639</v>
      </c>
      <c r="C48" s="587"/>
      <c r="D48" s="282"/>
      <c r="E48" s="475"/>
      <c r="F48" s="282"/>
      <c r="G48" s="282"/>
      <c r="H48" s="282"/>
      <c r="I48" s="282"/>
      <c r="J48" s="282"/>
    </row>
    <row r="49" spans="1:5" ht="9.75" customHeight="1" x14ac:dyDescent="0.3">
      <c r="A49" s="282"/>
      <c r="B49" s="124" t="s">
        <v>544</v>
      </c>
      <c r="C49" s="125">
        <v>2025</v>
      </c>
      <c r="E49" s="475"/>
    </row>
    <row r="50" spans="1:5" ht="9.75" customHeight="1" x14ac:dyDescent="0.3">
      <c r="A50" s="282">
        <v>8210</v>
      </c>
      <c r="B50" s="126" t="s">
        <v>640</v>
      </c>
      <c r="C50" s="127">
        <v>16592096</v>
      </c>
      <c r="E50" s="475"/>
    </row>
    <row r="51" spans="1:5" ht="9.75" customHeight="1" x14ac:dyDescent="0.3">
      <c r="A51" s="282">
        <v>8220</v>
      </c>
      <c r="B51" s="126" t="s">
        <v>641</v>
      </c>
      <c r="C51" s="127">
        <v>2273176.37</v>
      </c>
      <c r="E51" s="475"/>
    </row>
    <row r="52" spans="1:5" ht="9.75" customHeight="1" x14ac:dyDescent="0.3">
      <c r="A52" s="282">
        <v>8230</v>
      </c>
      <c r="B52" s="126" t="s">
        <v>642</v>
      </c>
      <c r="C52" s="127">
        <v>-3723149.05</v>
      </c>
      <c r="E52" s="475"/>
    </row>
    <row r="53" spans="1:5" ht="9.75" customHeight="1" x14ac:dyDescent="0.3">
      <c r="A53" s="282">
        <v>8240</v>
      </c>
      <c r="B53" s="126" t="s">
        <v>643</v>
      </c>
      <c r="C53" s="127">
        <v>18042068.68</v>
      </c>
      <c r="E53" s="475"/>
    </row>
    <row r="54" spans="1:5" ht="9.75" customHeight="1" x14ac:dyDescent="0.3">
      <c r="A54" s="282">
        <v>8250</v>
      </c>
      <c r="B54" s="126" t="s">
        <v>644</v>
      </c>
      <c r="C54" s="127">
        <v>18042068.68</v>
      </c>
      <c r="E54" s="475"/>
    </row>
    <row r="55" spans="1:5" ht="9.75" customHeight="1" x14ac:dyDescent="0.3">
      <c r="A55" s="282">
        <v>8260</v>
      </c>
      <c r="B55" s="126" t="s">
        <v>645</v>
      </c>
      <c r="C55" s="127">
        <v>18042068.68</v>
      </c>
      <c r="E55" s="475"/>
    </row>
    <row r="56" spans="1:5" ht="9.75" customHeight="1" thickBot="1" x14ac:dyDescent="0.35">
      <c r="A56" s="282">
        <v>8270</v>
      </c>
      <c r="B56" s="128" t="s">
        <v>646</v>
      </c>
      <c r="C56" s="129">
        <v>18042068.68</v>
      </c>
      <c r="E56" s="475"/>
    </row>
    <row r="57" spans="1:5" ht="9.75" customHeight="1" x14ac:dyDescent="0.3">
      <c r="A57" s="282"/>
      <c r="B57" s="282"/>
      <c r="C57" s="282"/>
    </row>
    <row r="58" spans="1:5" ht="9.75" customHeight="1" x14ac:dyDescent="0.3">
      <c r="A58" s="282"/>
      <c r="B58" s="282"/>
      <c r="C58" s="282"/>
    </row>
    <row r="59" spans="1:5" ht="9.75" customHeight="1" x14ac:dyDescent="0.3">
      <c r="A59" s="282"/>
      <c r="B59" s="470" t="s">
        <v>310</v>
      </c>
      <c r="C59" s="282"/>
    </row>
  </sheetData>
  <mergeCells count="6">
    <mergeCell ref="B48:C48"/>
    <mergeCell ref="A1:F1"/>
    <mergeCell ref="A2:F2"/>
    <mergeCell ref="A3:F3"/>
    <mergeCell ref="A4:F4"/>
    <mergeCell ref="B39:C39"/>
  </mergeCells>
  <pageMargins left="0.7" right="0.7" top="0.75" bottom="0.75" header="0" footer="0"/>
  <pageSetup scale="44" orientation="portrait" r:id="rId1"/>
  <drawing r:id="rId2"/>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900-000000000000}">
  <sheetPr>
    <pageSetUpPr fitToPage="1"/>
  </sheetPr>
  <dimension ref="A1:I215"/>
  <sheetViews>
    <sheetView view="pageBreakPreview" topLeftCell="A152" zoomScale="60" zoomScaleNormal="100" workbookViewId="0">
      <selection activeCell="A215" sqref="A215"/>
    </sheetView>
  </sheetViews>
  <sheetFormatPr baseColWidth="10" defaultColWidth="14.44140625" defaultRowHeight="15" customHeight="1" x14ac:dyDescent="0.3"/>
  <cols>
    <col min="1" max="1" width="10" style="29" customWidth="1"/>
    <col min="2" max="2" width="72.88671875" style="29" customWidth="1"/>
    <col min="3" max="3" width="15.88671875" style="29" customWidth="1"/>
    <col min="4" max="4" width="11.109375" style="29" customWidth="1"/>
    <col min="5" max="5" width="14" style="29" customWidth="1"/>
    <col min="6" max="6" width="11.6640625" style="29" customWidth="1"/>
    <col min="7" max="26" width="9.109375" style="29" customWidth="1"/>
    <col min="27" max="16384" width="14.44140625" style="29"/>
  </cols>
  <sheetData>
    <row r="1" spans="1:7" ht="11.25" customHeight="1" x14ac:dyDescent="0.3">
      <c r="A1" s="488" t="s">
        <v>2123</v>
      </c>
      <c r="B1" s="501"/>
      <c r="C1" s="501"/>
      <c r="D1" s="130" t="s">
        <v>99</v>
      </c>
      <c r="E1" s="71">
        <v>2025</v>
      </c>
    </row>
    <row r="2" spans="1:7" ht="11.25" customHeight="1" x14ac:dyDescent="0.3">
      <c r="A2" s="488" t="s">
        <v>100</v>
      </c>
      <c r="B2" s="501"/>
      <c r="C2" s="501"/>
      <c r="D2" s="130" t="s">
        <v>101</v>
      </c>
      <c r="E2" s="71" t="s">
        <v>648</v>
      </c>
    </row>
    <row r="3" spans="1:7" ht="11.25" customHeight="1" x14ac:dyDescent="0.3">
      <c r="A3" s="488" t="s">
        <v>655</v>
      </c>
      <c r="B3" s="501"/>
      <c r="C3" s="501"/>
      <c r="D3" s="130" t="s">
        <v>102</v>
      </c>
      <c r="E3" s="71" t="s">
        <v>651</v>
      </c>
    </row>
    <row r="4" spans="1:7" ht="11.25" customHeight="1" x14ac:dyDescent="0.3">
      <c r="A4" s="488" t="s">
        <v>103</v>
      </c>
      <c r="B4" s="501"/>
      <c r="C4" s="501"/>
      <c r="D4" s="131"/>
      <c r="E4" s="131"/>
    </row>
    <row r="5" spans="1:7" ht="9.75" customHeight="1" x14ac:dyDescent="0.3">
      <c r="A5" s="31" t="s">
        <v>104</v>
      </c>
      <c r="B5" s="32"/>
      <c r="C5" s="32"/>
      <c r="D5" s="33"/>
      <c r="E5" s="32"/>
    </row>
    <row r="6" spans="1:7" ht="9.75" customHeight="1" x14ac:dyDescent="0.3">
      <c r="A6" s="34"/>
      <c r="B6" s="34"/>
      <c r="C6" s="34"/>
      <c r="D6" s="35"/>
      <c r="E6" s="34"/>
    </row>
    <row r="7" spans="1:7" ht="9.75" customHeight="1" x14ac:dyDescent="0.3">
      <c r="A7" s="32" t="s">
        <v>105</v>
      </c>
      <c r="B7" s="32"/>
      <c r="C7" s="32"/>
      <c r="D7" s="33"/>
      <c r="E7" s="32"/>
    </row>
    <row r="8" spans="1:7" ht="9.75" customHeight="1" x14ac:dyDescent="0.3">
      <c r="A8" s="36" t="s">
        <v>106</v>
      </c>
      <c r="B8" s="36" t="s">
        <v>107</v>
      </c>
      <c r="C8" s="37" t="s">
        <v>108</v>
      </c>
      <c r="D8" s="38" t="s">
        <v>109</v>
      </c>
      <c r="E8" s="37" t="s">
        <v>110</v>
      </c>
    </row>
    <row r="9" spans="1:7" ht="9.75" customHeight="1" x14ac:dyDescent="0.3">
      <c r="A9" s="39">
        <v>4000</v>
      </c>
      <c r="B9" s="40" t="s">
        <v>111</v>
      </c>
      <c r="C9" s="41">
        <f>+C10+C57+C69</f>
        <v>58667570.329999998</v>
      </c>
      <c r="D9" s="42"/>
      <c r="E9" s="34"/>
      <c r="G9" s="104"/>
    </row>
    <row r="10" spans="1:7" ht="9.75" customHeight="1" x14ac:dyDescent="0.3">
      <c r="A10" s="39">
        <v>4100</v>
      </c>
      <c r="B10" s="40" t="s">
        <v>74</v>
      </c>
      <c r="C10" s="41">
        <f>+C11+C21+C27+C30+C36+C39+C48</f>
        <v>0</v>
      </c>
      <c r="D10" s="42"/>
      <c r="E10" s="34"/>
      <c r="G10" s="104"/>
    </row>
    <row r="11" spans="1:7" ht="11.25" customHeight="1" x14ac:dyDescent="0.3">
      <c r="A11" s="39">
        <v>4110</v>
      </c>
      <c r="B11" s="40" t="s">
        <v>112</v>
      </c>
      <c r="C11" s="41">
        <v>0</v>
      </c>
      <c r="D11" s="42" t="str">
        <f t="shared" ref="D11:D20" si="0">IFERROR(C11/$C$12,"")</f>
        <v/>
      </c>
      <c r="E11" s="34"/>
    </row>
    <row r="12" spans="1:7" ht="9.75" customHeight="1" x14ac:dyDescent="0.3">
      <c r="A12" s="43">
        <v>4111</v>
      </c>
      <c r="B12" s="44" t="s">
        <v>113</v>
      </c>
      <c r="C12" s="45">
        <v>0</v>
      </c>
      <c r="D12" s="42" t="str">
        <f t="shared" si="0"/>
        <v/>
      </c>
      <c r="E12" s="34"/>
    </row>
    <row r="13" spans="1:7" ht="9.75" customHeight="1" x14ac:dyDescent="0.3">
      <c r="A13" s="43">
        <v>4112</v>
      </c>
      <c r="B13" s="44" t="s">
        <v>114</v>
      </c>
      <c r="C13" s="45">
        <v>0</v>
      </c>
      <c r="D13" s="42" t="str">
        <f t="shared" si="0"/>
        <v/>
      </c>
      <c r="E13" s="34"/>
    </row>
    <row r="14" spans="1:7" ht="9.75" customHeight="1" x14ac:dyDescent="0.3">
      <c r="A14" s="43">
        <v>4113</v>
      </c>
      <c r="B14" s="44" t="s">
        <v>115</v>
      </c>
      <c r="C14" s="45">
        <v>0</v>
      </c>
      <c r="D14" s="42" t="str">
        <f t="shared" si="0"/>
        <v/>
      </c>
      <c r="E14" s="34"/>
    </row>
    <row r="15" spans="1:7" ht="9.75" customHeight="1" x14ac:dyDescent="0.3">
      <c r="A15" s="43">
        <v>4114</v>
      </c>
      <c r="B15" s="44" t="s">
        <v>116</v>
      </c>
      <c r="C15" s="45">
        <v>0</v>
      </c>
      <c r="D15" s="42" t="str">
        <f t="shared" si="0"/>
        <v/>
      </c>
      <c r="E15" s="34"/>
    </row>
    <row r="16" spans="1:7" ht="9.75" customHeight="1" x14ac:dyDescent="0.3">
      <c r="A16" s="43">
        <v>4115</v>
      </c>
      <c r="B16" s="44" t="s">
        <v>117</v>
      </c>
      <c r="C16" s="45">
        <v>0</v>
      </c>
      <c r="D16" s="42" t="str">
        <f t="shared" si="0"/>
        <v/>
      </c>
      <c r="E16" s="34"/>
    </row>
    <row r="17" spans="1:5" ht="9.75" customHeight="1" x14ac:dyDescent="0.3">
      <c r="A17" s="43">
        <v>4116</v>
      </c>
      <c r="B17" s="44" t="s">
        <v>118</v>
      </c>
      <c r="C17" s="45">
        <v>0</v>
      </c>
      <c r="D17" s="42" t="str">
        <f t="shared" si="0"/>
        <v/>
      </c>
      <c r="E17" s="34"/>
    </row>
    <row r="18" spans="1:5" ht="9.75" customHeight="1" x14ac:dyDescent="0.3">
      <c r="A18" s="43">
        <v>4117</v>
      </c>
      <c r="B18" s="44" t="s">
        <v>119</v>
      </c>
      <c r="C18" s="45">
        <v>0</v>
      </c>
      <c r="D18" s="42" t="str">
        <f t="shared" si="0"/>
        <v/>
      </c>
      <c r="E18" s="34"/>
    </row>
    <row r="19" spans="1:5" ht="9.75" customHeight="1" x14ac:dyDescent="0.3">
      <c r="A19" s="43">
        <v>4118</v>
      </c>
      <c r="B19" s="46" t="s">
        <v>120</v>
      </c>
      <c r="C19" s="45">
        <v>0</v>
      </c>
      <c r="D19" s="42" t="str">
        <f t="shared" si="0"/>
        <v/>
      </c>
      <c r="E19" s="34"/>
    </row>
    <row r="20" spans="1:5" ht="9.75" customHeight="1" x14ac:dyDescent="0.3">
      <c r="A20" s="43">
        <v>4119</v>
      </c>
      <c r="B20" s="44" t="s">
        <v>121</v>
      </c>
      <c r="C20" s="45">
        <v>0</v>
      </c>
      <c r="D20" s="42" t="str">
        <f t="shared" si="0"/>
        <v/>
      </c>
      <c r="E20" s="34"/>
    </row>
    <row r="21" spans="1:5" ht="9.75" customHeight="1" x14ac:dyDescent="0.3">
      <c r="A21" s="39">
        <v>4120</v>
      </c>
      <c r="B21" s="40" t="s">
        <v>122</v>
      </c>
      <c r="C21" s="41">
        <v>0</v>
      </c>
      <c r="D21" s="42" t="str">
        <f t="shared" ref="D21:D26" si="1">IFERROR(C21/$C$21,"")</f>
        <v/>
      </c>
      <c r="E21" s="34"/>
    </row>
    <row r="22" spans="1:5" ht="9.75" customHeight="1" x14ac:dyDescent="0.3">
      <c r="A22" s="43">
        <v>4121</v>
      </c>
      <c r="B22" s="44" t="s">
        <v>123</v>
      </c>
      <c r="C22" s="45">
        <v>0</v>
      </c>
      <c r="D22" s="42" t="str">
        <f t="shared" si="1"/>
        <v/>
      </c>
      <c r="E22" s="34"/>
    </row>
    <row r="23" spans="1:5" ht="9.75" customHeight="1" x14ac:dyDescent="0.3">
      <c r="A23" s="43">
        <v>4122</v>
      </c>
      <c r="B23" s="44" t="s">
        <v>124</v>
      </c>
      <c r="C23" s="45">
        <v>0</v>
      </c>
      <c r="D23" s="42" t="str">
        <f t="shared" si="1"/>
        <v/>
      </c>
      <c r="E23" s="34"/>
    </row>
    <row r="24" spans="1:5" ht="9.75" customHeight="1" x14ac:dyDescent="0.3">
      <c r="A24" s="43">
        <v>4123</v>
      </c>
      <c r="B24" s="44" t="s">
        <v>125</v>
      </c>
      <c r="C24" s="45">
        <v>0</v>
      </c>
      <c r="D24" s="42" t="str">
        <f t="shared" si="1"/>
        <v/>
      </c>
      <c r="E24" s="34"/>
    </row>
    <row r="25" spans="1:5" ht="9.75" customHeight="1" x14ac:dyDescent="0.3">
      <c r="A25" s="43">
        <v>4124</v>
      </c>
      <c r="B25" s="44" t="s">
        <v>126</v>
      </c>
      <c r="C25" s="45">
        <v>0</v>
      </c>
      <c r="D25" s="42" t="str">
        <f t="shared" si="1"/>
        <v/>
      </c>
      <c r="E25" s="34"/>
    </row>
    <row r="26" spans="1:5" ht="9.75" customHeight="1" x14ac:dyDescent="0.3">
      <c r="A26" s="43">
        <v>4129</v>
      </c>
      <c r="B26" s="44" t="s">
        <v>127</v>
      </c>
      <c r="C26" s="45">
        <v>0</v>
      </c>
      <c r="D26" s="42" t="str">
        <f t="shared" si="1"/>
        <v/>
      </c>
      <c r="E26" s="34"/>
    </row>
    <row r="27" spans="1:5" ht="9.75" customHeight="1" x14ac:dyDescent="0.3">
      <c r="A27" s="39">
        <v>4130</v>
      </c>
      <c r="B27" s="40" t="s">
        <v>128</v>
      </c>
      <c r="C27" s="41">
        <v>0</v>
      </c>
      <c r="D27" s="42" t="str">
        <f t="shared" ref="D27:D29" si="2">IFERROR(C27/$C$27,"")</f>
        <v/>
      </c>
      <c r="E27" s="34"/>
    </row>
    <row r="28" spans="1:5" ht="9.75" customHeight="1" x14ac:dyDescent="0.3">
      <c r="A28" s="43">
        <v>4131</v>
      </c>
      <c r="B28" s="44" t="s">
        <v>129</v>
      </c>
      <c r="C28" s="45">
        <v>0</v>
      </c>
      <c r="D28" s="42" t="str">
        <f t="shared" si="2"/>
        <v/>
      </c>
      <c r="E28" s="34"/>
    </row>
    <row r="29" spans="1:5" ht="9.75" customHeight="1" x14ac:dyDescent="0.3">
      <c r="A29" s="43">
        <v>4132</v>
      </c>
      <c r="B29" s="46" t="s">
        <v>130</v>
      </c>
      <c r="C29" s="45">
        <v>0</v>
      </c>
      <c r="D29" s="42" t="str">
        <f t="shared" si="2"/>
        <v/>
      </c>
      <c r="E29" s="34"/>
    </row>
    <row r="30" spans="1:5" ht="9.75" customHeight="1" x14ac:dyDescent="0.3">
      <c r="A30" s="39">
        <v>4140</v>
      </c>
      <c r="B30" s="40" t="s">
        <v>131</v>
      </c>
      <c r="C30" s="41">
        <v>0</v>
      </c>
      <c r="D30" s="42" t="str">
        <f t="shared" ref="D30:D35" si="3">IFERROR(C30/$C$30,"")</f>
        <v/>
      </c>
      <c r="E30" s="34"/>
    </row>
    <row r="31" spans="1:5" ht="9.75" customHeight="1" x14ac:dyDescent="0.3">
      <c r="A31" s="43">
        <v>4141</v>
      </c>
      <c r="B31" s="44" t="s">
        <v>132</v>
      </c>
      <c r="C31" s="45">
        <v>0</v>
      </c>
      <c r="D31" s="42" t="str">
        <f t="shared" si="3"/>
        <v/>
      </c>
      <c r="E31" s="34"/>
    </row>
    <row r="32" spans="1:5" ht="9.75" customHeight="1" x14ac:dyDescent="0.3">
      <c r="A32" s="43">
        <v>4143</v>
      </c>
      <c r="B32" s="44" t="s">
        <v>133</v>
      </c>
      <c r="C32" s="45">
        <v>0</v>
      </c>
      <c r="D32" s="42" t="str">
        <f t="shared" si="3"/>
        <v/>
      </c>
      <c r="E32" s="34"/>
    </row>
    <row r="33" spans="1:5" ht="9.75" customHeight="1" x14ac:dyDescent="0.3">
      <c r="A33" s="43">
        <v>4144</v>
      </c>
      <c r="B33" s="44" t="s">
        <v>134</v>
      </c>
      <c r="C33" s="45">
        <v>0</v>
      </c>
      <c r="D33" s="42" t="str">
        <f t="shared" si="3"/>
        <v/>
      </c>
      <c r="E33" s="34"/>
    </row>
    <row r="34" spans="1:5" ht="9.75" customHeight="1" x14ac:dyDescent="0.3">
      <c r="A34" s="43">
        <v>4145</v>
      </c>
      <c r="B34" s="46" t="s">
        <v>135</v>
      </c>
      <c r="C34" s="45">
        <v>0</v>
      </c>
      <c r="D34" s="42" t="str">
        <f t="shared" si="3"/>
        <v/>
      </c>
      <c r="E34" s="34"/>
    </row>
    <row r="35" spans="1:5" ht="9.75" customHeight="1" x14ac:dyDescent="0.3">
      <c r="A35" s="43">
        <v>4149</v>
      </c>
      <c r="B35" s="44" t="s">
        <v>136</v>
      </c>
      <c r="C35" s="45">
        <v>0</v>
      </c>
      <c r="D35" s="42" t="str">
        <f t="shared" si="3"/>
        <v/>
      </c>
      <c r="E35" s="34"/>
    </row>
    <row r="36" spans="1:5" ht="9.75" customHeight="1" x14ac:dyDescent="0.3">
      <c r="A36" s="39">
        <v>4150</v>
      </c>
      <c r="B36" s="40" t="s">
        <v>137</v>
      </c>
      <c r="C36" s="41">
        <f>+C37+C38</f>
        <v>0</v>
      </c>
      <c r="D36" s="42" t="str">
        <f t="shared" ref="D36:D38" si="4">IFERROR(C36/$C$36,"")</f>
        <v/>
      </c>
      <c r="E36" s="34"/>
    </row>
    <row r="37" spans="1:5" ht="9.75" customHeight="1" x14ac:dyDescent="0.3">
      <c r="A37" s="43">
        <v>4151</v>
      </c>
      <c r="B37" s="44" t="s">
        <v>137</v>
      </c>
      <c r="C37" s="45">
        <v>0</v>
      </c>
      <c r="D37" s="42" t="str">
        <f t="shared" si="4"/>
        <v/>
      </c>
      <c r="E37" s="34"/>
    </row>
    <row r="38" spans="1:5" ht="9.75" customHeight="1" x14ac:dyDescent="0.3">
      <c r="A38" s="43">
        <v>4154</v>
      </c>
      <c r="B38" s="46" t="s">
        <v>138</v>
      </c>
      <c r="C38" s="45">
        <v>0</v>
      </c>
      <c r="D38" s="42" t="str">
        <f t="shared" si="4"/>
        <v/>
      </c>
      <c r="E38" s="34"/>
    </row>
    <row r="39" spans="1:5" ht="9.75" customHeight="1" x14ac:dyDescent="0.3">
      <c r="A39" s="39">
        <v>4160</v>
      </c>
      <c r="B39" s="40" t="s">
        <v>139</v>
      </c>
      <c r="C39" s="41">
        <v>0</v>
      </c>
      <c r="D39" s="42" t="str">
        <f t="shared" ref="D39:D47" si="5">IFERROR(C39/$C$39,"")</f>
        <v/>
      </c>
      <c r="E39" s="34"/>
    </row>
    <row r="40" spans="1:5" ht="9.75" customHeight="1" x14ac:dyDescent="0.3">
      <c r="A40" s="43">
        <v>4161</v>
      </c>
      <c r="B40" s="44" t="s">
        <v>140</v>
      </c>
      <c r="C40" s="45">
        <v>0</v>
      </c>
      <c r="D40" s="42" t="str">
        <f t="shared" si="5"/>
        <v/>
      </c>
      <c r="E40" s="34"/>
    </row>
    <row r="41" spans="1:5" ht="9.75" customHeight="1" x14ac:dyDescent="0.3">
      <c r="A41" s="43">
        <v>4162</v>
      </c>
      <c r="B41" s="44" t="s">
        <v>141</v>
      </c>
      <c r="C41" s="45">
        <v>0</v>
      </c>
      <c r="D41" s="42" t="str">
        <f t="shared" si="5"/>
        <v/>
      </c>
      <c r="E41" s="34"/>
    </row>
    <row r="42" spans="1:5" ht="9.75" customHeight="1" x14ac:dyDescent="0.3">
      <c r="A42" s="43">
        <v>4163</v>
      </c>
      <c r="B42" s="44" t="s">
        <v>142</v>
      </c>
      <c r="C42" s="45">
        <v>0</v>
      </c>
      <c r="D42" s="42" t="str">
        <f t="shared" si="5"/>
        <v/>
      </c>
      <c r="E42" s="34"/>
    </row>
    <row r="43" spans="1:5" ht="9.75" customHeight="1" x14ac:dyDescent="0.3">
      <c r="A43" s="43">
        <v>4164</v>
      </c>
      <c r="B43" s="44" t="s">
        <v>143</v>
      </c>
      <c r="C43" s="45">
        <v>0</v>
      </c>
      <c r="D43" s="42" t="str">
        <f t="shared" si="5"/>
        <v/>
      </c>
      <c r="E43" s="34"/>
    </row>
    <row r="44" spans="1:5" ht="9.75" customHeight="1" x14ac:dyDescent="0.3">
      <c r="A44" s="43">
        <v>4165</v>
      </c>
      <c r="B44" s="44" t="s">
        <v>144</v>
      </c>
      <c r="C44" s="45">
        <v>0</v>
      </c>
      <c r="D44" s="42" t="str">
        <f t="shared" si="5"/>
        <v/>
      </c>
      <c r="E44" s="34"/>
    </row>
    <row r="45" spans="1:5" ht="9.75" customHeight="1" x14ac:dyDescent="0.3">
      <c r="A45" s="43">
        <v>4166</v>
      </c>
      <c r="B45" s="46" t="s">
        <v>145</v>
      </c>
      <c r="C45" s="45">
        <v>0</v>
      </c>
      <c r="D45" s="42" t="str">
        <f t="shared" si="5"/>
        <v/>
      </c>
      <c r="E45" s="34"/>
    </row>
    <row r="46" spans="1:5" ht="9.75" customHeight="1" x14ac:dyDescent="0.3">
      <c r="A46" s="43">
        <v>4168</v>
      </c>
      <c r="B46" s="44" t="s">
        <v>146</v>
      </c>
      <c r="C46" s="45">
        <v>0</v>
      </c>
      <c r="D46" s="42" t="str">
        <f t="shared" si="5"/>
        <v/>
      </c>
      <c r="E46" s="34"/>
    </row>
    <row r="47" spans="1:5" ht="9.75" customHeight="1" x14ac:dyDescent="0.3">
      <c r="A47" s="43">
        <v>4169</v>
      </c>
      <c r="B47" s="44" t="s">
        <v>147</v>
      </c>
      <c r="C47" s="45">
        <v>0</v>
      </c>
      <c r="D47" s="42" t="str">
        <f t="shared" si="5"/>
        <v/>
      </c>
      <c r="E47" s="34"/>
    </row>
    <row r="48" spans="1:5" ht="9.75" customHeight="1" x14ac:dyDescent="0.3">
      <c r="A48" s="39">
        <v>4170</v>
      </c>
      <c r="B48" s="40" t="s">
        <v>148</v>
      </c>
      <c r="C48" s="41">
        <v>0</v>
      </c>
      <c r="D48" s="42" t="str">
        <f t="shared" ref="D48:D56" si="6">IFERROR(C48/$C$48,"")</f>
        <v/>
      </c>
      <c r="E48" s="34"/>
    </row>
    <row r="49" spans="1:5" ht="9.75" customHeight="1" x14ac:dyDescent="0.3">
      <c r="A49" s="43">
        <v>4171</v>
      </c>
      <c r="B49" s="44" t="s">
        <v>149</v>
      </c>
      <c r="C49" s="45">
        <v>0</v>
      </c>
      <c r="D49" s="42" t="str">
        <f t="shared" si="6"/>
        <v/>
      </c>
      <c r="E49" s="34"/>
    </row>
    <row r="50" spans="1:5" ht="9.75" customHeight="1" x14ac:dyDescent="0.3">
      <c r="A50" s="43">
        <v>4172</v>
      </c>
      <c r="B50" s="44" t="s">
        <v>150</v>
      </c>
      <c r="C50" s="45">
        <v>0</v>
      </c>
      <c r="D50" s="42" t="str">
        <f t="shared" si="6"/>
        <v/>
      </c>
      <c r="E50" s="34"/>
    </row>
    <row r="51" spans="1:5" ht="9.75" customHeight="1" x14ac:dyDescent="0.3">
      <c r="A51" s="43">
        <v>4173</v>
      </c>
      <c r="B51" s="46" t="s">
        <v>151</v>
      </c>
      <c r="C51" s="45">
        <v>0</v>
      </c>
      <c r="D51" s="42" t="str">
        <f t="shared" si="6"/>
        <v/>
      </c>
      <c r="E51" s="34"/>
    </row>
    <row r="52" spans="1:5" ht="9.75" customHeight="1" x14ac:dyDescent="0.3">
      <c r="A52" s="43">
        <v>4174</v>
      </c>
      <c r="B52" s="46" t="s">
        <v>153</v>
      </c>
      <c r="C52" s="45">
        <v>0</v>
      </c>
      <c r="D52" s="42" t="str">
        <f t="shared" si="6"/>
        <v/>
      </c>
      <c r="E52" s="34"/>
    </row>
    <row r="53" spans="1:5" ht="9.75" customHeight="1" x14ac:dyDescent="0.3">
      <c r="A53" s="43">
        <v>4175</v>
      </c>
      <c r="B53" s="46" t="s">
        <v>154</v>
      </c>
      <c r="C53" s="45">
        <v>0</v>
      </c>
      <c r="D53" s="42" t="str">
        <f t="shared" si="6"/>
        <v/>
      </c>
      <c r="E53" s="34"/>
    </row>
    <row r="54" spans="1:5" ht="9.75" customHeight="1" x14ac:dyDescent="0.3">
      <c r="A54" s="43">
        <v>4176</v>
      </c>
      <c r="B54" s="46" t="s">
        <v>155</v>
      </c>
      <c r="C54" s="45">
        <v>0</v>
      </c>
      <c r="D54" s="42" t="str">
        <f t="shared" si="6"/>
        <v/>
      </c>
      <c r="E54" s="34"/>
    </row>
    <row r="55" spans="1:5" ht="9.75" customHeight="1" x14ac:dyDescent="0.3">
      <c r="A55" s="43">
        <v>4177</v>
      </c>
      <c r="B55" s="46" t="s">
        <v>156</v>
      </c>
      <c r="C55" s="45">
        <v>0</v>
      </c>
      <c r="D55" s="42" t="str">
        <f t="shared" si="6"/>
        <v/>
      </c>
      <c r="E55" s="34"/>
    </row>
    <row r="56" spans="1:5" ht="9.75" customHeight="1" x14ac:dyDescent="0.3">
      <c r="A56" s="43">
        <v>4178</v>
      </c>
      <c r="B56" s="46" t="s">
        <v>157</v>
      </c>
      <c r="C56" s="45">
        <v>0</v>
      </c>
      <c r="D56" s="42" t="str">
        <f t="shared" si="6"/>
        <v/>
      </c>
      <c r="E56" s="34"/>
    </row>
    <row r="57" spans="1:5" ht="9.75" customHeight="1" x14ac:dyDescent="0.3">
      <c r="A57" s="39">
        <v>4200</v>
      </c>
      <c r="B57" s="52" t="s">
        <v>160</v>
      </c>
      <c r="C57" s="41">
        <f>+C58+C64</f>
        <v>58435548.140000001</v>
      </c>
      <c r="D57" s="42"/>
      <c r="E57" s="34"/>
    </row>
    <row r="58" spans="1:5" ht="9.75" customHeight="1" x14ac:dyDescent="0.3">
      <c r="A58" s="39">
        <v>4210</v>
      </c>
      <c r="B58" s="52" t="s">
        <v>161</v>
      </c>
      <c r="C58" s="41">
        <v>0</v>
      </c>
      <c r="D58" s="42" t="str">
        <f t="shared" ref="D58:D63" si="7">IFERROR(C58/$C$58,"")</f>
        <v/>
      </c>
      <c r="E58" s="34"/>
    </row>
    <row r="59" spans="1:5" ht="9.75" customHeight="1" x14ac:dyDescent="0.3">
      <c r="A59" s="43">
        <v>4211</v>
      </c>
      <c r="B59" s="44" t="s">
        <v>162</v>
      </c>
      <c r="C59" s="45">
        <v>0</v>
      </c>
      <c r="D59" s="42" t="str">
        <f t="shared" si="7"/>
        <v/>
      </c>
      <c r="E59" s="34"/>
    </row>
    <row r="60" spans="1:5" ht="9.75" customHeight="1" x14ac:dyDescent="0.3">
      <c r="A60" s="43">
        <v>4212</v>
      </c>
      <c r="B60" s="44" t="s">
        <v>163</v>
      </c>
      <c r="C60" s="45">
        <v>0</v>
      </c>
      <c r="D60" s="42" t="str">
        <f t="shared" si="7"/>
        <v/>
      </c>
      <c r="E60" s="34"/>
    </row>
    <row r="61" spans="1:5" ht="9.75" customHeight="1" x14ac:dyDescent="0.3">
      <c r="A61" s="43">
        <v>4213</v>
      </c>
      <c r="B61" s="44" t="s">
        <v>164</v>
      </c>
      <c r="C61" s="45">
        <v>0</v>
      </c>
      <c r="D61" s="42" t="str">
        <f t="shared" si="7"/>
        <v/>
      </c>
      <c r="E61" s="34"/>
    </row>
    <row r="62" spans="1:5" ht="9.75" customHeight="1" x14ac:dyDescent="0.3">
      <c r="A62" s="43">
        <v>4214</v>
      </c>
      <c r="B62" s="44" t="s">
        <v>165</v>
      </c>
      <c r="C62" s="45">
        <v>0</v>
      </c>
      <c r="D62" s="42" t="str">
        <f t="shared" si="7"/>
        <v/>
      </c>
      <c r="E62" s="34"/>
    </row>
    <row r="63" spans="1:5" ht="9.75" customHeight="1" x14ac:dyDescent="0.3">
      <c r="A63" s="43">
        <v>4215</v>
      </c>
      <c r="B63" s="44" t="s">
        <v>166</v>
      </c>
      <c r="C63" s="45">
        <v>0</v>
      </c>
      <c r="D63" s="42" t="str">
        <f t="shared" si="7"/>
        <v/>
      </c>
      <c r="E63" s="34"/>
    </row>
    <row r="64" spans="1:5" ht="9.75" customHeight="1" x14ac:dyDescent="0.3">
      <c r="A64" s="39">
        <v>4220</v>
      </c>
      <c r="B64" s="40" t="s">
        <v>167</v>
      </c>
      <c r="C64" s="41">
        <f>+SUM(C65:C68)</f>
        <v>58435548.140000001</v>
      </c>
      <c r="D64" s="42">
        <f t="shared" ref="D64:D68" si="8">IFERROR(C64/$C$64,"")</f>
        <v>1</v>
      </c>
      <c r="E64" s="34"/>
    </row>
    <row r="65" spans="1:7" ht="9.75" customHeight="1" x14ac:dyDescent="0.3">
      <c r="A65" s="43">
        <v>4221</v>
      </c>
      <c r="B65" s="44" t="s">
        <v>168</v>
      </c>
      <c r="C65" s="45">
        <v>58435548.140000001</v>
      </c>
      <c r="D65" s="42">
        <f t="shared" si="8"/>
        <v>1</v>
      </c>
      <c r="E65" s="34"/>
      <c r="G65" s="104"/>
    </row>
    <row r="66" spans="1:7" ht="9.75" customHeight="1" x14ac:dyDescent="0.3">
      <c r="A66" s="43">
        <v>4223</v>
      </c>
      <c r="B66" s="44" t="s">
        <v>170</v>
      </c>
      <c r="C66" s="45">
        <v>0</v>
      </c>
      <c r="D66" s="42">
        <f t="shared" si="8"/>
        <v>0</v>
      </c>
      <c r="E66" s="34"/>
    </row>
    <row r="67" spans="1:7" ht="9.75" customHeight="1" x14ac:dyDescent="0.3">
      <c r="A67" s="43">
        <v>4225</v>
      </c>
      <c r="B67" s="44" t="s">
        <v>171</v>
      </c>
      <c r="C67" s="45">
        <v>0</v>
      </c>
      <c r="D67" s="42">
        <f t="shared" si="8"/>
        <v>0</v>
      </c>
      <c r="E67" s="34"/>
    </row>
    <row r="68" spans="1:7" ht="9.75" customHeight="1" x14ac:dyDescent="0.3">
      <c r="A68" s="43">
        <v>4227</v>
      </c>
      <c r="B68" s="44" t="s">
        <v>172</v>
      </c>
      <c r="C68" s="45">
        <v>0</v>
      </c>
      <c r="D68" s="42">
        <f t="shared" si="8"/>
        <v>0</v>
      </c>
      <c r="E68" s="34"/>
    </row>
    <row r="69" spans="1:7" ht="9.75" customHeight="1" x14ac:dyDescent="0.3">
      <c r="A69" s="54">
        <v>4300</v>
      </c>
      <c r="B69" s="40" t="s">
        <v>78</v>
      </c>
      <c r="C69" s="41">
        <f>+C70+C73+C79+C81+C83</f>
        <v>232022.19</v>
      </c>
      <c r="D69" s="42"/>
      <c r="E69" s="44"/>
    </row>
    <row r="70" spans="1:7" ht="9.75" customHeight="1" x14ac:dyDescent="0.3">
      <c r="A70" s="54">
        <v>4310</v>
      </c>
      <c r="B70" s="40" t="s">
        <v>173</v>
      </c>
      <c r="C70" s="41">
        <f>+C71+C72</f>
        <v>232022.19</v>
      </c>
      <c r="D70" s="42">
        <f t="shared" ref="D70:D72" si="9">IFERROR(C70/$C$70,"")</f>
        <v>1</v>
      </c>
      <c r="E70" s="44"/>
    </row>
    <row r="71" spans="1:7" ht="9.75" customHeight="1" x14ac:dyDescent="0.3">
      <c r="A71" s="55">
        <v>4311</v>
      </c>
      <c r="B71" s="44" t="s">
        <v>174</v>
      </c>
      <c r="C71" s="45">
        <v>232022.19</v>
      </c>
      <c r="D71" s="42">
        <f t="shared" si="9"/>
        <v>1</v>
      </c>
      <c r="E71" s="44"/>
      <c r="G71" s="104"/>
    </row>
    <row r="72" spans="1:7" ht="9.75" customHeight="1" x14ac:dyDescent="0.3">
      <c r="A72" s="55">
        <v>4319</v>
      </c>
      <c r="B72" s="44" t="s">
        <v>175</v>
      </c>
      <c r="C72" s="45">
        <v>0</v>
      </c>
      <c r="D72" s="42">
        <f t="shared" si="9"/>
        <v>0</v>
      </c>
      <c r="E72" s="44"/>
    </row>
    <row r="73" spans="1:7" ht="9.75" customHeight="1" x14ac:dyDescent="0.3">
      <c r="A73" s="54">
        <v>4320</v>
      </c>
      <c r="B73" s="40" t="s">
        <v>176</v>
      </c>
      <c r="C73" s="41">
        <v>0</v>
      </c>
      <c r="D73" s="42" t="str">
        <f t="shared" ref="D73:D78" si="10">IFERROR(C73/$C$73,"")</f>
        <v/>
      </c>
      <c r="E73" s="44"/>
    </row>
    <row r="74" spans="1:7" ht="9.75" customHeight="1" x14ac:dyDescent="0.3">
      <c r="A74" s="55">
        <v>4321</v>
      </c>
      <c r="B74" s="44" t="s">
        <v>177</v>
      </c>
      <c r="C74" s="45">
        <v>0</v>
      </c>
      <c r="D74" s="42" t="str">
        <f t="shared" si="10"/>
        <v/>
      </c>
      <c r="E74" s="44"/>
    </row>
    <row r="75" spans="1:7" ht="9.75" customHeight="1" x14ac:dyDescent="0.3">
      <c r="A75" s="55">
        <v>4322</v>
      </c>
      <c r="B75" s="44" t="s">
        <v>178</v>
      </c>
      <c r="C75" s="45">
        <v>0</v>
      </c>
      <c r="D75" s="42" t="str">
        <f t="shared" si="10"/>
        <v/>
      </c>
      <c r="E75" s="44"/>
    </row>
    <row r="76" spans="1:7" ht="9.75" customHeight="1" x14ac:dyDescent="0.3">
      <c r="A76" s="55">
        <v>4323</v>
      </c>
      <c r="B76" s="44" t="s">
        <v>179</v>
      </c>
      <c r="C76" s="45">
        <v>0</v>
      </c>
      <c r="D76" s="42" t="str">
        <f t="shared" si="10"/>
        <v/>
      </c>
      <c r="E76" s="44"/>
    </row>
    <row r="77" spans="1:7" ht="9.75" customHeight="1" x14ac:dyDescent="0.3">
      <c r="A77" s="55">
        <v>4324</v>
      </c>
      <c r="B77" s="44" t="s">
        <v>180</v>
      </c>
      <c r="C77" s="45">
        <v>0</v>
      </c>
      <c r="D77" s="42" t="str">
        <f t="shared" si="10"/>
        <v/>
      </c>
      <c r="E77" s="44"/>
    </row>
    <row r="78" spans="1:7" ht="9.75" customHeight="1" x14ac:dyDescent="0.3">
      <c r="A78" s="55">
        <v>4325</v>
      </c>
      <c r="B78" s="44" t="s">
        <v>181</v>
      </c>
      <c r="C78" s="45">
        <v>0</v>
      </c>
      <c r="D78" s="42" t="str">
        <f t="shared" si="10"/>
        <v/>
      </c>
      <c r="E78" s="44"/>
    </row>
    <row r="79" spans="1:7" ht="9.75" customHeight="1" x14ac:dyDescent="0.3">
      <c r="A79" s="54">
        <v>4330</v>
      </c>
      <c r="B79" s="40" t="s">
        <v>182</v>
      </c>
      <c r="C79" s="41">
        <v>0</v>
      </c>
      <c r="D79" s="42" t="str">
        <f t="shared" ref="D79:D80" si="11">IFERROR(C79/$C$79,"")</f>
        <v/>
      </c>
      <c r="E79" s="44"/>
    </row>
    <row r="80" spans="1:7" ht="9.75" customHeight="1" x14ac:dyDescent="0.3">
      <c r="A80" s="55">
        <v>4331</v>
      </c>
      <c r="B80" s="44" t="s">
        <v>182</v>
      </c>
      <c r="C80" s="45">
        <v>0</v>
      </c>
      <c r="D80" s="42" t="str">
        <f t="shared" si="11"/>
        <v/>
      </c>
      <c r="E80" s="44"/>
    </row>
    <row r="81" spans="1:9" ht="9.75" customHeight="1" x14ac:dyDescent="0.3">
      <c r="A81" s="54">
        <v>4340</v>
      </c>
      <c r="B81" s="40" t="s">
        <v>183</v>
      </c>
      <c r="C81" s="41">
        <v>0</v>
      </c>
      <c r="D81" s="42" t="str">
        <f t="shared" ref="D81:D82" si="12">IFERROR(C81/$C$81,"")</f>
        <v/>
      </c>
      <c r="E81" s="44"/>
    </row>
    <row r="82" spans="1:9" ht="9.75" customHeight="1" x14ac:dyDescent="0.3">
      <c r="A82" s="55">
        <v>4341</v>
      </c>
      <c r="B82" s="44" t="s">
        <v>183</v>
      </c>
      <c r="C82" s="45">
        <v>0</v>
      </c>
      <c r="D82" s="42" t="str">
        <f t="shared" si="12"/>
        <v/>
      </c>
      <c r="E82" s="44"/>
    </row>
    <row r="83" spans="1:9" ht="9.75" customHeight="1" x14ac:dyDescent="0.3">
      <c r="A83" s="54">
        <v>4390</v>
      </c>
      <c r="B83" s="40" t="s">
        <v>184</v>
      </c>
      <c r="C83" s="41">
        <f>+SUM(C84:C90)</f>
        <v>0</v>
      </c>
      <c r="D83" s="42" t="str">
        <f t="shared" ref="D83:D90" si="13">IFERROR(C83/$C$83,"")</f>
        <v/>
      </c>
      <c r="E83" s="44"/>
    </row>
    <row r="84" spans="1:9" ht="9.75" customHeight="1" x14ac:dyDescent="0.3">
      <c r="A84" s="55">
        <v>4392</v>
      </c>
      <c r="B84" s="44" t="s">
        <v>185</v>
      </c>
      <c r="C84" s="45">
        <v>0</v>
      </c>
      <c r="D84" s="42" t="str">
        <f t="shared" si="13"/>
        <v/>
      </c>
      <c r="E84" s="44"/>
    </row>
    <row r="85" spans="1:9" ht="9.75" customHeight="1" x14ac:dyDescent="0.3">
      <c r="A85" s="55">
        <v>4393</v>
      </c>
      <c r="B85" s="44" t="s">
        <v>186</v>
      </c>
      <c r="C85" s="45">
        <v>0</v>
      </c>
      <c r="D85" s="42" t="str">
        <f t="shared" si="13"/>
        <v/>
      </c>
      <c r="E85" s="44"/>
    </row>
    <row r="86" spans="1:9" ht="9.75" customHeight="1" x14ac:dyDescent="0.3">
      <c r="A86" s="55">
        <v>4394</v>
      </c>
      <c r="B86" s="44" t="s">
        <v>187</v>
      </c>
      <c r="C86" s="45">
        <v>0</v>
      </c>
      <c r="D86" s="42" t="str">
        <f t="shared" si="13"/>
        <v/>
      </c>
      <c r="E86" s="44"/>
    </row>
    <row r="87" spans="1:9" ht="9.75" customHeight="1" x14ac:dyDescent="0.3">
      <c r="A87" s="55">
        <v>4395</v>
      </c>
      <c r="B87" s="44" t="s">
        <v>188</v>
      </c>
      <c r="C87" s="45">
        <v>0</v>
      </c>
      <c r="D87" s="42" t="str">
        <f t="shared" si="13"/>
        <v/>
      </c>
      <c r="E87" s="44"/>
    </row>
    <row r="88" spans="1:9" ht="9.75" customHeight="1" x14ac:dyDescent="0.3">
      <c r="A88" s="55">
        <v>4396</v>
      </c>
      <c r="B88" s="44" t="s">
        <v>189</v>
      </c>
      <c r="C88" s="45">
        <v>0</v>
      </c>
      <c r="D88" s="42" t="str">
        <f t="shared" si="13"/>
        <v/>
      </c>
      <c r="E88" s="44"/>
    </row>
    <row r="89" spans="1:9" ht="9.75" customHeight="1" x14ac:dyDescent="0.3">
      <c r="A89" s="55">
        <v>4397</v>
      </c>
      <c r="B89" s="44" t="s">
        <v>190</v>
      </c>
      <c r="C89" s="45">
        <v>0</v>
      </c>
      <c r="D89" s="42" t="str">
        <f t="shared" si="13"/>
        <v/>
      </c>
      <c r="E89" s="44"/>
    </row>
    <row r="90" spans="1:9" ht="9.75" customHeight="1" x14ac:dyDescent="0.3">
      <c r="A90" s="55">
        <v>4399</v>
      </c>
      <c r="B90" s="44" t="s">
        <v>184</v>
      </c>
      <c r="C90" s="45">
        <v>0</v>
      </c>
      <c r="D90" s="42" t="str">
        <f t="shared" si="13"/>
        <v/>
      </c>
      <c r="E90" s="44"/>
    </row>
    <row r="91" spans="1:9" ht="9.75" customHeight="1" x14ac:dyDescent="0.3">
      <c r="A91" s="34"/>
      <c r="B91" s="34"/>
      <c r="C91" s="34"/>
      <c r="D91" s="35"/>
      <c r="E91" s="34"/>
    </row>
    <row r="92" spans="1:9" ht="9.75" customHeight="1" x14ac:dyDescent="0.3">
      <c r="A92" s="32" t="s">
        <v>191</v>
      </c>
      <c r="B92" s="32"/>
      <c r="C92" s="32"/>
      <c r="D92" s="33"/>
      <c r="E92" s="32"/>
    </row>
    <row r="93" spans="1:9" ht="9.75" customHeight="1" x14ac:dyDescent="0.3">
      <c r="A93" s="36" t="s">
        <v>106</v>
      </c>
      <c r="B93" s="36" t="s">
        <v>107</v>
      </c>
      <c r="C93" s="37" t="s">
        <v>108</v>
      </c>
      <c r="D93" s="38" t="s">
        <v>109</v>
      </c>
      <c r="E93" s="37" t="s">
        <v>110</v>
      </c>
    </row>
    <row r="94" spans="1:9" ht="9.75" customHeight="1" x14ac:dyDescent="0.3">
      <c r="A94" s="54">
        <v>5000</v>
      </c>
      <c r="B94" s="40" t="s">
        <v>80</v>
      </c>
      <c r="C94" s="41">
        <f>+C95+C123+C156+C166+C181+C210</f>
        <v>56789239.299999997</v>
      </c>
      <c r="D94" s="42"/>
      <c r="E94" s="44"/>
      <c r="G94" s="252"/>
      <c r="H94" s="252"/>
      <c r="I94" s="252"/>
    </row>
    <row r="95" spans="1:9" ht="9.75" customHeight="1" x14ac:dyDescent="0.3">
      <c r="A95" s="54">
        <v>5100</v>
      </c>
      <c r="B95" s="40" t="s">
        <v>192</v>
      </c>
      <c r="C95" s="41">
        <f>+C96+C103+C113</f>
        <v>54666995.919999994</v>
      </c>
      <c r="D95" s="42"/>
      <c r="E95" s="44"/>
      <c r="G95" s="252"/>
      <c r="H95" s="252"/>
      <c r="I95" s="252"/>
    </row>
    <row r="96" spans="1:9" ht="9.75" customHeight="1" x14ac:dyDescent="0.3">
      <c r="A96" s="54">
        <v>5110</v>
      </c>
      <c r="B96" s="40" t="s">
        <v>193</v>
      </c>
      <c r="C96" s="41">
        <f>+SUM(C97:C102)</f>
        <v>36369567.329999998</v>
      </c>
      <c r="D96" s="42">
        <f>IFERROR(C96/$C$96,"")</f>
        <v>1</v>
      </c>
      <c r="E96" s="44"/>
      <c r="G96" s="252"/>
      <c r="H96" s="252"/>
      <c r="I96" s="252"/>
    </row>
    <row r="97" spans="1:9" ht="9.75" customHeight="1" x14ac:dyDescent="0.3">
      <c r="A97" s="55">
        <v>5111</v>
      </c>
      <c r="B97" s="44" t="s">
        <v>194</v>
      </c>
      <c r="C97" s="45">
        <v>20512135.940000001</v>
      </c>
      <c r="D97" s="42">
        <f>IFERROR(C97/$C$96,"")</f>
        <v>0.5639917504072216</v>
      </c>
      <c r="E97" s="44"/>
      <c r="G97" s="252"/>
      <c r="H97" s="252"/>
      <c r="I97" s="252"/>
    </row>
    <row r="98" spans="1:9" ht="9.75" customHeight="1" x14ac:dyDescent="0.3">
      <c r="A98" s="55">
        <v>5112</v>
      </c>
      <c r="B98" s="44" t="s">
        <v>196</v>
      </c>
      <c r="C98" s="45">
        <v>0</v>
      </c>
      <c r="D98" s="42">
        <f>IFERROR(C98/$C$96,"")</f>
        <v>0</v>
      </c>
      <c r="E98" s="44"/>
      <c r="G98" s="252"/>
      <c r="H98" s="252"/>
      <c r="I98" s="252"/>
    </row>
    <row r="99" spans="1:9" ht="9.75" customHeight="1" x14ac:dyDescent="0.3">
      <c r="A99" s="55">
        <v>5113</v>
      </c>
      <c r="B99" s="44" t="s">
        <v>197</v>
      </c>
      <c r="C99" s="45">
        <v>4199250.4400000004</v>
      </c>
      <c r="D99" s="42">
        <f t="shared" ref="D99:D102" si="14">IFERROR(C99/$C$96,"")</f>
        <v>0.11546055530157995</v>
      </c>
      <c r="E99" s="44"/>
      <c r="G99" s="252"/>
      <c r="H99" s="252"/>
      <c r="I99" s="252"/>
    </row>
    <row r="100" spans="1:9" ht="9.75" customHeight="1" x14ac:dyDescent="0.3">
      <c r="A100" s="55">
        <v>5114</v>
      </c>
      <c r="B100" s="44" t="s">
        <v>199</v>
      </c>
      <c r="C100" s="45">
        <v>5800375.7699999996</v>
      </c>
      <c r="D100" s="42">
        <f t="shared" si="14"/>
        <v>0.15948432153097047</v>
      </c>
      <c r="E100" s="44"/>
      <c r="G100" s="252"/>
      <c r="H100" s="252"/>
      <c r="I100" s="252"/>
    </row>
    <row r="101" spans="1:9" ht="11.25" customHeight="1" x14ac:dyDescent="0.3">
      <c r="A101" s="55">
        <v>5115</v>
      </c>
      <c r="B101" s="44" t="s">
        <v>201</v>
      </c>
      <c r="C101" s="45">
        <v>5857805.1799999997</v>
      </c>
      <c r="D101" s="42">
        <f t="shared" si="14"/>
        <v>0.161063372760228</v>
      </c>
      <c r="E101" s="44"/>
      <c r="G101" s="252"/>
      <c r="H101" s="252"/>
      <c r="I101" s="252"/>
    </row>
    <row r="102" spans="1:9" ht="9.75" customHeight="1" x14ac:dyDescent="0.3">
      <c r="A102" s="55">
        <v>5116</v>
      </c>
      <c r="B102" s="44" t="s">
        <v>202</v>
      </c>
      <c r="C102" s="45">
        <v>0</v>
      </c>
      <c r="D102" s="42">
        <f t="shared" si="14"/>
        <v>0</v>
      </c>
      <c r="E102" s="44"/>
      <c r="G102" s="252"/>
      <c r="H102" s="252"/>
      <c r="I102" s="252"/>
    </row>
    <row r="103" spans="1:9" ht="9.75" customHeight="1" x14ac:dyDescent="0.3">
      <c r="A103" s="54">
        <v>5120</v>
      </c>
      <c r="B103" s="40" t="s">
        <v>203</v>
      </c>
      <c r="C103" s="41">
        <f>+SUM(C104:C112)</f>
        <v>3860725.8700000006</v>
      </c>
      <c r="D103" s="42">
        <f t="shared" ref="D103:D112" si="15">IFERROR(C103/$C$103,"")</f>
        <v>1</v>
      </c>
      <c r="E103" s="44"/>
      <c r="G103" s="252"/>
      <c r="H103" s="252"/>
      <c r="I103" s="252"/>
    </row>
    <row r="104" spans="1:9" ht="9.75" customHeight="1" x14ac:dyDescent="0.3">
      <c r="A104" s="55">
        <v>5121</v>
      </c>
      <c r="B104" s="44" t="s">
        <v>204</v>
      </c>
      <c r="C104" s="45">
        <v>1562732.5</v>
      </c>
      <c r="D104" s="42">
        <f t="shared" si="15"/>
        <v>0.40477686130043722</v>
      </c>
      <c r="E104" s="44"/>
      <c r="G104" s="252"/>
      <c r="H104" s="252"/>
      <c r="I104" s="252"/>
    </row>
    <row r="105" spans="1:9" ht="9.75" customHeight="1" x14ac:dyDescent="0.3">
      <c r="A105" s="55">
        <v>5122</v>
      </c>
      <c r="B105" s="44" t="s">
        <v>205</v>
      </c>
      <c r="C105" s="45">
        <v>17024.009999999998</v>
      </c>
      <c r="D105" s="42">
        <f t="shared" si="15"/>
        <v>4.4095360751422626E-3</v>
      </c>
      <c r="E105" s="44"/>
      <c r="G105" s="252"/>
      <c r="H105" s="252"/>
      <c r="I105" s="252"/>
    </row>
    <row r="106" spans="1:9" ht="9.75" customHeight="1" x14ac:dyDescent="0.3">
      <c r="A106" s="55">
        <v>5123</v>
      </c>
      <c r="B106" s="44" t="s">
        <v>206</v>
      </c>
      <c r="C106" s="45">
        <v>0</v>
      </c>
      <c r="D106" s="42">
        <f t="shared" si="15"/>
        <v>0</v>
      </c>
      <c r="E106" s="44"/>
      <c r="G106" s="252"/>
      <c r="H106" s="252"/>
      <c r="I106" s="252"/>
    </row>
    <row r="107" spans="1:9" ht="9.75" customHeight="1" x14ac:dyDescent="0.3">
      <c r="A107" s="55">
        <v>5124</v>
      </c>
      <c r="B107" s="44" t="s">
        <v>207</v>
      </c>
      <c r="C107" s="45">
        <v>1109678.1000000001</v>
      </c>
      <c r="D107" s="42">
        <f t="shared" si="15"/>
        <v>0.28742732257237419</v>
      </c>
      <c r="E107" s="44"/>
      <c r="G107" s="252"/>
      <c r="H107" s="252"/>
      <c r="I107" s="252"/>
    </row>
    <row r="108" spans="1:9" ht="9.75" customHeight="1" x14ac:dyDescent="0.3">
      <c r="A108" s="55">
        <v>5125</v>
      </c>
      <c r="B108" s="44" t="s">
        <v>208</v>
      </c>
      <c r="C108" s="45">
        <v>73685.990000000005</v>
      </c>
      <c r="D108" s="42">
        <f t="shared" si="15"/>
        <v>1.9086045598984729E-2</v>
      </c>
      <c r="E108" s="44"/>
      <c r="G108" s="252"/>
      <c r="H108" s="252"/>
      <c r="I108" s="252"/>
    </row>
    <row r="109" spans="1:9" ht="9.75" customHeight="1" x14ac:dyDescent="0.3">
      <c r="A109" s="55">
        <v>5126</v>
      </c>
      <c r="B109" s="44" t="s">
        <v>209</v>
      </c>
      <c r="C109" s="45">
        <v>525862.21</v>
      </c>
      <c r="D109" s="42">
        <f t="shared" si="15"/>
        <v>0.13620811932964302</v>
      </c>
      <c r="E109" s="44"/>
      <c r="G109" s="252"/>
      <c r="H109" s="252"/>
      <c r="I109" s="252"/>
    </row>
    <row r="110" spans="1:9" ht="9.75" customHeight="1" x14ac:dyDescent="0.3">
      <c r="A110" s="55">
        <v>5127</v>
      </c>
      <c r="B110" s="44" t="s">
        <v>210</v>
      </c>
      <c r="C110" s="45">
        <v>307953.40999999997</v>
      </c>
      <c r="D110" s="42">
        <f t="shared" si="15"/>
        <v>7.9765676292370358E-2</v>
      </c>
      <c r="E110" s="44"/>
      <c r="G110" s="252"/>
      <c r="H110" s="252"/>
      <c r="I110" s="252"/>
    </row>
    <row r="111" spans="1:9" ht="9.75" customHeight="1" x14ac:dyDescent="0.3">
      <c r="A111" s="55">
        <v>5128</v>
      </c>
      <c r="B111" s="44" t="s">
        <v>211</v>
      </c>
      <c r="C111" s="45">
        <v>0</v>
      </c>
      <c r="D111" s="42">
        <f t="shared" si="15"/>
        <v>0</v>
      </c>
      <c r="E111" s="44"/>
      <c r="G111" s="252"/>
      <c r="H111" s="252"/>
      <c r="I111" s="252"/>
    </row>
    <row r="112" spans="1:9" ht="9.75" customHeight="1" x14ac:dyDescent="0.3">
      <c r="A112" s="55">
        <v>5129</v>
      </c>
      <c r="B112" s="44" t="s">
        <v>212</v>
      </c>
      <c r="C112" s="45">
        <v>263789.65000000002</v>
      </c>
      <c r="D112" s="42">
        <f t="shared" si="15"/>
        <v>6.8326438831048109E-2</v>
      </c>
      <c r="E112" s="44"/>
      <c r="G112" s="252"/>
      <c r="H112" s="252"/>
      <c r="I112" s="252"/>
    </row>
    <row r="113" spans="1:9" ht="9.75" customHeight="1" x14ac:dyDescent="0.3">
      <c r="A113" s="54">
        <v>5130</v>
      </c>
      <c r="B113" s="40" t="s">
        <v>213</v>
      </c>
      <c r="C113" s="41">
        <f>+SUM(C114:C122)</f>
        <v>14436702.719999999</v>
      </c>
      <c r="D113" s="42">
        <f t="shared" ref="D113:D122" si="16">IFERROR(C113/$C$113,"")</f>
        <v>1</v>
      </c>
      <c r="E113" s="44"/>
      <c r="F113" s="486"/>
      <c r="G113" s="252"/>
      <c r="H113" s="252"/>
      <c r="I113" s="252"/>
    </row>
    <row r="114" spans="1:9" ht="9.75" customHeight="1" x14ac:dyDescent="0.3">
      <c r="A114" s="55">
        <v>5131</v>
      </c>
      <c r="B114" s="44" t="s">
        <v>214</v>
      </c>
      <c r="C114" s="45">
        <v>359052.96</v>
      </c>
      <c r="D114" s="42">
        <f t="shared" si="16"/>
        <v>2.4870842529893144E-2</v>
      </c>
      <c r="E114" s="44"/>
      <c r="G114" s="252"/>
      <c r="H114" s="252"/>
      <c r="I114" s="252"/>
    </row>
    <row r="115" spans="1:9" ht="9.75" customHeight="1" x14ac:dyDescent="0.3">
      <c r="A115" s="55">
        <v>5132</v>
      </c>
      <c r="B115" s="44" t="s">
        <v>215</v>
      </c>
      <c r="C115" s="45">
        <v>1132968.47</v>
      </c>
      <c r="D115" s="42">
        <f t="shared" si="16"/>
        <v>7.8478340378266107E-2</v>
      </c>
      <c r="E115" s="44"/>
      <c r="G115" s="252"/>
      <c r="H115" s="252"/>
      <c r="I115" s="252"/>
    </row>
    <row r="116" spans="1:9" ht="9.75" customHeight="1" x14ac:dyDescent="0.3">
      <c r="A116" s="55">
        <v>5133</v>
      </c>
      <c r="B116" s="44" t="s">
        <v>216</v>
      </c>
      <c r="C116" s="45">
        <v>3052978.96</v>
      </c>
      <c r="D116" s="42">
        <f t="shared" si="16"/>
        <v>0.21147342431388655</v>
      </c>
      <c r="E116" s="44"/>
      <c r="G116" s="252"/>
      <c r="H116" s="252"/>
      <c r="I116" s="252"/>
    </row>
    <row r="117" spans="1:9" ht="9.75" customHeight="1" x14ac:dyDescent="0.3">
      <c r="A117" s="55">
        <v>5134</v>
      </c>
      <c r="B117" s="44" t="s">
        <v>218</v>
      </c>
      <c r="C117" s="45">
        <v>275859.07</v>
      </c>
      <c r="D117" s="42">
        <f t="shared" si="16"/>
        <v>1.9108176939727137E-2</v>
      </c>
      <c r="E117" s="44"/>
      <c r="G117" s="252"/>
      <c r="H117" s="252"/>
      <c r="I117" s="252"/>
    </row>
    <row r="118" spans="1:9" ht="9.75" customHeight="1" x14ac:dyDescent="0.3">
      <c r="A118" s="55">
        <v>5135</v>
      </c>
      <c r="B118" s="44" t="s">
        <v>219</v>
      </c>
      <c r="C118" s="45">
        <v>434987.14</v>
      </c>
      <c r="D118" s="42">
        <f t="shared" si="16"/>
        <v>3.0130643294149651E-2</v>
      </c>
      <c r="E118" s="44"/>
      <c r="G118" s="252"/>
      <c r="H118" s="252"/>
      <c r="I118" s="252"/>
    </row>
    <row r="119" spans="1:9" ht="9.75" customHeight="1" x14ac:dyDescent="0.3">
      <c r="A119" s="55">
        <v>5136</v>
      </c>
      <c r="B119" s="44" t="s">
        <v>221</v>
      </c>
      <c r="C119" s="45">
        <v>63592.13</v>
      </c>
      <c r="D119" s="42">
        <f t="shared" si="16"/>
        <v>4.4048929477436801E-3</v>
      </c>
      <c r="E119" s="44"/>
      <c r="G119" s="252"/>
      <c r="H119" s="252"/>
      <c r="I119" s="252"/>
    </row>
    <row r="120" spans="1:9" ht="9.75" customHeight="1" x14ac:dyDescent="0.3">
      <c r="A120" s="55">
        <v>5137</v>
      </c>
      <c r="B120" s="44" t="s">
        <v>222</v>
      </c>
      <c r="C120" s="45">
        <v>105311.54</v>
      </c>
      <c r="D120" s="42">
        <f t="shared" si="16"/>
        <v>7.2947086355186789E-3</v>
      </c>
      <c r="E120" s="44"/>
      <c r="G120" s="252"/>
      <c r="H120" s="252"/>
      <c r="I120" s="252"/>
    </row>
    <row r="121" spans="1:9" ht="9.75" customHeight="1" x14ac:dyDescent="0.3">
      <c r="A121" s="55">
        <v>5138</v>
      </c>
      <c r="B121" s="44" t="s">
        <v>223</v>
      </c>
      <c r="C121" s="45">
        <v>8160716.4500000002</v>
      </c>
      <c r="D121" s="42">
        <f t="shared" si="16"/>
        <v>0.56527564557345134</v>
      </c>
      <c r="E121" s="44"/>
      <c r="G121" s="252"/>
      <c r="H121" s="252"/>
      <c r="I121" s="252"/>
    </row>
    <row r="122" spans="1:9" ht="9.75" customHeight="1" x14ac:dyDescent="0.3">
      <c r="A122" s="55">
        <v>5139</v>
      </c>
      <c r="B122" s="44" t="s">
        <v>224</v>
      </c>
      <c r="C122" s="45">
        <v>851236</v>
      </c>
      <c r="D122" s="42">
        <f t="shared" si="16"/>
        <v>5.8963325387363805E-2</v>
      </c>
      <c r="E122" s="44"/>
      <c r="G122" s="252"/>
      <c r="H122" s="252"/>
      <c r="I122" s="252"/>
    </row>
    <row r="123" spans="1:9" ht="9.75" customHeight="1" x14ac:dyDescent="0.3">
      <c r="A123" s="54">
        <v>5200</v>
      </c>
      <c r="B123" s="40" t="s">
        <v>225</v>
      </c>
      <c r="C123" s="41">
        <f>+C124+C127+C130+C133+C138+C142+C145+C147+C153</f>
        <v>1531750</v>
      </c>
      <c r="D123" s="42"/>
      <c r="E123" s="44"/>
      <c r="G123" s="252"/>
      <c r="H123" s="252"/>
      <c r="I123" s="252"/>
    </row>
    <row r="124" spans="1:9" ht="9.75" customHeight="1" x14ac:dyDescent="0.3">
      <c r="A124" s="54">
        <v>5210</v>
      </c>
      <c r="B124" s="40" t="s">
        <v>226</v>
      </c>
      <c r="C124" s="41">
        <v>0</v>
      </c>
      <c r="D124" s="42" t="str">
        <f t="shared" ref="D124:D126" si="17">IFERROR(C124/$C$124,"")</f>
        <v/>
      </c>
      <c r="E124" s="44"/>
      <c r="G124" s="252"/>
      <c r="H124" s="252"/>
      <c r="I124" s="252"/>
    </row>
    <row r="125" spans="1:9" ht="9.75" customHeight="1" x14ac:dyDescent="0.3">
      <c r="A125" s="55">
        <v>5211</v>
      </c>
      <c r="B125" s="44" t="s">
        <v>228</v>
      </c>
      <c r="C125" s="45">
        <v>0</v>
      </c>
      <c r="D125" s="42" t="str">
        <f t="shared" si="17"/>
        <v/>
      </c>
      <c r="E125" s="44"/>
      <c r="G125" s="252"/>
      <c r="H125" s="252"/>
      <c r="I125" s="252"/>
    </row>
    <row r="126" spans="1:9" ht="9.75" customHeight="1" x14ac:dyDescent="0.3">
      <c r="A126" s="55">
        <v>5212</v>
      </c>
      <c r="B126" s="44" t="s">
        <v>229</v>
      </c>
      <c r="C126" s="45">
        <v>0</v>
      </c>
      <c r="D126" s="42" t="str">
        <f t="shared" si="17"/>
        <v/>
      </c>
      <c r="E126" s="44"/>
      <c r="G126" s="252"/>
      <c r="H126" s="252"/>
      <c r="I126" s="252"/>
    </row>
    <row r="127" spans="1:9" ht="9.75" customHeight="1" x14ac:dyDescent="0.3">
      <c r="A127" s="54">
        <v>5220</v>
      </c>
      <c r="B127" s="40" t="s">
        <v>230</v>
      </c>
      <c r="C127" s="41">
        <v>0</v>
      </c>
      <c r="D127" s="42" t="str">
        <f t="shared" ref="D127:D129" si="18">IFERROR(C127/$C$127,"")</f>
        <v/>
      </c>
      <c r="E127" s="44"/>
      <c r="G127" s="252"/>
      <c r="H127" s="252"/>
      <c r="I127" s="252"/>
    </row>
    <row r="128" spans="1:9" ht="9.75" customHeight="1" x14ac:dyDescent="0.3">
      <c r="A128" s="55">
        <v>5221</v>
      </c>
      <c r="B128" s="44" t="s">
        <v>231</v>
      </c>
      <c r="C128" s="45">
        <v>0</v>
      </c>
      <c r="D128" s="42" t="str">
        <f t="shared" si="18"/>
        <v/>
      </c>
      <c r="E128" s="44"/>
      <c r="G128" s="252"/>
      <c r="H128" s="252"/>
      <c r="I128" s="252"/>
    </row>
    <row r="129" spans="1:9" ht="9.75" customHeight="1" x14ac:dyDescent="0.3">
      <c r="A129" s="55">
        <v>5222</v>
      </c>
      <c r="B129" s="44" t="s">
        <v>232</v>
      </c>
      <c r="C129" s="45">
        <v>0</v>
      </c>
      <c r="D129" s="42" t="str">
        <f t="shared" si="18"/>
        <v/>
      </c>
      <c r="E129" s="44"/>
      <c r="G129" s="252"/>
      <c r="H129" s="252"/>
      <c r="I129" s="252"/>
    </row>
    <row r="130" spans="1:9" ht="9.75" customHeight="1" x14ac:dyDescent="0.3">
      <c r="A130" s="54">
        <v>5230</v>
      </c>
      <c r="B130" s="40" t="s">
        <v>170</v>
      </c>
      <c r="C130" s="41">
        <v>0</v>
      </c>
      <c r="D130" s="42" t="str">
        <f t="shared" ref="D130:D132" si="19">IFERROR(C130/$C$130,"")</f>
        <v/>
      </c>
      <c r="E130" s="44"/>
      <c r="G130" s="252"/>
      <c r="H130" s="252"/>
      <c r="I130" s="252"/>
    </row>
    <row r="131" spans="1:9" ht="9.75" customHeight="1" x14ac:dyDescent="0.3">
      <c r="A131" s="55">
        <v>5231</v>
      </c>
      <c r="B131" s="44" t="s">
        <v>233</v>
      </c>
      <c r="C131" s="45">
        <v>0</v>
      </c>
      <c r="D131" s="42" t="str">
        <f t="shared" si="19"/>
        <v/>
      </c>
      <c r="E131" s="44"/>
      <c r="G131" s="252"/>
      <c r="H131" s="252"/>
      <c r="I131" s="252"/>
    </row>
    <row r="132" spans="1:9" ht="9.75" customHeight="1" x14ac:dyDescent="0.3">
      <c r="A132" s="55">
        <v>5232</v>
      </c>
      <c r="B132" s="44" t="s">
        <v>234</v>
      </c>
      <c r="C132" s="45">
        <v>0</v>
      </c>
      <c r="D132" s="42" t="str">
        <f t="shared" si="19"/>
        <v/>
      </c>
      <c r="E132" s="44"/>
      <c r="G132" s="252"/>
      <c r="H132" s="252"/>
      <c r="I132" s="252"/>
    </row>
    <row r="133" spans="1:9" ht="9.75" customHeight="1" x14ac:dyDescent="0.3">
      <c r="A133" s="54">
        <v>5240</v>
      </c>
      <c r="B133" s="40" t="s">
        <v>235</v>
      </c>
      <c r="C133" s="41">
        <f>+SUM(C134:C137)</f>
        <v>1531750</v>
      </c>
      <c r="D133" s="42">
        <f t="shared" ref="D133:D137" si="20">IFERROR(C133/$C$133,"")</f>
        <v>1</v>
      </c>
      <c r="E133" s="44"/>
      <c r="G133" s="252"/>
      <c r="H133" s="252"/>
      <c r="I133" s="252"/>
    </row>
    <row r="134" spans="1:9" ht="9.75" customHeight="1" x14ac:dyDescent="0.3">
      <c r="A134" s="55">
        <v>5241</v>
      </c>
      <c r="B134" s="44" t="s">
        <v>236</v>
      </c>
      <c r="C134" s="45">
        <v>0</v>
      </c>
      <c r="D134" s="42">
        <f t="shared" si="20"/>
        <v>0</v>
      </c>
      <c r="E134" s="44"/>
      <c r="G134" s="252"/>
      <c r="H134" s="252"/>
      <c r="I134" s="252"/>
    </row>
    <row r="135" spans="1:9" ht="9.75" customHeight="1" x14ac:dyDescent="0.3">
      <c r="A135" s="55">
        <v>5242</v>
      </c>
      <c r="B135" s="44" t="s">
        <v>238</v>
      </c>
      <c r="C135" s="45">
        <v>1531750</v>
      </c>
      <c r="D135" s="42">
        <f t="shared" si="20"/>
        <v>1</v>
      </c>
      <c r="E135" s="44"/>
      <c r="G135" s="252"/>
      <c r="H135" s="252"/>
      <c r="I135" s="252"/>
    </row>
    <row r="136" spans="1:9" ht="9.75" customHeight="1" x14ac:dyDescent="0.3">
      <c r="A136" s="55">
        <v>5243</v>
      </c>
      <c r="B136" s="44" t="s">
        <v>239</v>
      </c>
      <c r="C136" s="45">
        <v>0</v>
      </c>
      <c r="D136" s="42">
        <f t="shared" si="20"/>
        <v>0</v>
      </c>
      <c r="E136" s="44"/>
      <c r="G136" s="252"/>
      <c r="H136" s="252"/>
      <c r="I136" s="252"/>
    </row>
    <row r="137" spans="1:9" ht="9.75" customHeight="1" x14ac:dyDescent="0.3">
      <c r="A137" s="55">
        <v>5244</v>
      </c>
      <c r="B137" s="44" t="s">
        <v>240</v>
      </c>
      <c r="C137" s="45">
        <v>0</v>
      </c>
      <c r="D137" s="42">
        <f t="shared" si="20"/>
        <v>0</v>
      </c>
      <c r="E137" s="44"/>
      <c r="G137" s="252"/>
      <c r="H137" s="252"/>
      <c r="I137" s="252"/>
    </row>
    <row r="138" spans="1:9" ht="9.75" customHeight="1" x14ac:dyDescent="0.3">
      <c r="A138" s="54">
        <v>5250</v>
      </c>
      <c r="B138" s="40" t="s">
        <v>171</v>
      </c>
      <c r="C138" s="41">
        <v>0</v>
      </c>
      <c r="D138" s="42" t="str">
        <f t="shared" ref="D138:D141" si="21">IFERROR(C138/$C$138,"")</f>
        <v/>
      </c>
      <c r="E138" s="44"/>
      <c r="G138" s="252"/>
      <c r="H138" s="252"/>
      <c r="I138" s="252"/>
    </row>
    <row r="139" spans="1:9" ht="9.75" customHeight="1" x14ac:dyDescent="0.3">
      <c r="A139" s="55">
        <v>5251</v>
      </c>
      <c r="B139" s="44" t="s">
        <v>241</v>
      </c>
      <c r="C139" s="45">
        <v>0</v>
      </c>
      <c r="D139" s="42" t="str">
        <f t="shared" si="21"/>
        <v/>
      </c>
      <c r="E139" s="44"/>
      <c r="G139" s="252"/>
      <c r="H139" s="252"/>
      <c r="I139" s="252"/>
    </row>
    <row r="140" spans="1:9" ht="9.75" customHeight="1" x14ac:dyDescent="0.3">
      <c r="A140" s="55">
        <v>5252</v>
      </c>
      <c r="B140" s="44" t="s">
        <v>242</v>
      </c>
      <c r="C140" s="45">
        <v>0</v>
      </c>
      <c r="D140" s="42" t="str">
        <f t="shared" si="21"/>
        <v/>
      </c>
      <c r="E140" s="44"/>
      <c r="G140" s="252"/>
      <c r="H140" s="252"/>
      <c r="I140" s="252"/>
    </row>
    <row r="141" spans="1:9" ht="9.75" customHeight="1" x14ac:dyDescent="0.3">
      <c r="A141" s="55">
        <v>5259</v>
      </c>
      <c r="B141" s="44" t="s">
        <v>243</v>
      </c>
      <c r="C141" s="45">
        <v>0</v>
      </c>
      <c r="D141" s="42" t="str">
        <f t="shared" si="21"/>
        <v/>
      </c>
      <c r="E141" s="44"/>
      <c r="G141" s="252"/>
      <c r="H141" s="252"/>
      <c r="I141" s="252"/>
    </row>
    <row r="142" spans="1:9" ht="9.75" customHeight="1" x14ac:dyDescent="0.3">
      <c r="A142" s="54">
        <v>5260</v>
      </c>
      <c r="B142" s="40" t="s">
        <v>244</v>
      </c>
      <c r="C142" s="41">
        <v>0</v>
      </c>
      <c r="D142" s="42" t="str">
        <f t="shared" ref="D142:D144" si="22">IFERROR(C142/$C$142,"")</f>
        <v/>
      </c>
      <c r="E142" s="44"/>
      <c r="G142" s="252"/>
      <c r="H142" s="252"/>
      <c r="I142" s="252"/>
    </row>
    <row r="143" spans="1:9" ht="9.75" customHeight="1" x14ac:dyDescent="0.3">
      <c r="A143" s="55">
        <v>5261</v>
      </c>
      <c r="B143" s="44" t="s">
        <v>245</v>
      </c>
      <c r="C143" s="45">
        <v>0</v>
      </c>
      <c r="D143" s="42" t="str">
        <f t="shared" si="22"/>
        <v/>
      </c>
      <c r="E143" s="44"/>
      <c r="G143" s="252"/>
      <c r="H143" s="252"/>
      <c r="I143" s="252"/>
    </row>
    <row r="144" spans="1:9" ht="9.75" customHeight="1" x14ac:dyDescent="0.3">
      <c r="A144" s="55">
        <v>5262</v>
      </c>
      <c r="B144" s="44" t="s">
        <v>246</v>
      </c>
      <c r="C144" s="45">
        <v>0</v>
      </c>
      <c r="D144" s="42" t="str">
        <f t="shared" si="22"/>
        <v/>
      </c>
      <c r="E144" s="44"/>
      <c r="G144" s="252"/>
      <c r="H144" s="252"/>
      <c r="I144" s="252"/>
    </row>
    <row r="145" spans="1:9" ht="9.75" customHeight="1" x14ac:dyDescent="0.3">
      <c r="A145" s="54">
        <v>5270</v>
      </c>
      <c r="B145" s="40" t="s">
        <v>247</v>
      </c>
      <c r="C145" s="41">
        <v>0</v>
      </c>
      <c r="D145" s="42" t="str">
        <f t="shared" ref="D145:D146" si="23">IFERROR(C145/$C$145,"")</f>
        <v/>
      </c>
      <c r="E145" s="44"/>
      <c r="G145" s="252"/>
      <c r="H145" s="252"/>
      <c r="I145" s="252"/>
    </row>
    <row r="146" spans="1:9" ht="9.75" customHeight="1" x14ac:dyDescent="0.3">
      <c r="A146" s="55">
        <v>5271</v>
      </c>
      <c r="B146" s="44" t="s">
        <v>248</v>
      </c>
      <c r="C146" s="45">
        <v>0</v>
      </c>
      <c r="D146" s="42" t="str">
        <f t="shared" si="23"/>
        <v/>
      </c>
      <c r="E146" s="44"/>
      <c r="G146" s="252"/>
      <c r="H146" s="252"/>
      <c r="I146" s="252"/>
    </row>
    <row r="147" spans="1:9" ht="9.75" customHeight="1" x14ac:dyDescent="0.3">
      <c r="A147" s="54">
        <v>5280</v>
      </c>
      <c r="B147" s="40" t="s">
        <v>249</v>
      </c>
      <c r="C147" s="41">
        <v>0</v>
      </c>
      <c r="D147" s="42" t="str">
        <f t="shared" ref="D147:D152" si="24">IFERROR(C147/$C$147,"")</f>
        <v/>
      </c>
      <c r="E147" s="44"/>
      <c r="G147" s="252"/>
      <c r="H147" s="252"/>
      <c r="I147" s="252"/>
    </row>
    <row r="148" spans="1:9" ht="9.75" customHeight="1" x14ac:dyDescent="0.3">
      <c r="A148" s="55">
        <v>5281</v>
      </c>
      <c r="B148" s="44" t="s">
        <v>250</v>
      </c>
      <c r="C148" s="45">
        <v>0</v>
      </c>
      <c r="D148" s="42" t="str">
        <f t="shared" si="24"/>
        <v/>
      </c>
      <c r="E148" s="44"/>
      <c r="G148" s="252"/>
      <c r="H148" s="252"/>
      <c r="I148" s="252"/>
    </row>
    <row r="149" spans="1:9" ht="9.75" customHeight="1" x14ac:dyDescent="0.3">
      <c r="A149" s="55">
        <v>5282</v>
      </c>
      <c r="B149" s="44" t="s">
        <v>251</v>
      </c>
      <c r="C149" s="45">
        <v>0</v>
      </c>
      <c r="D149" s="42" t="str">
        <f t="shared" si="24"/>
        <v/>
      </c>
      <c r="E149" s="44"/>
      <c r="G149" s="252"/>
      <c r="H149" s="252"/>
      <c r="I149" s="252"/>
    </row>
    <row r="150" spans="1:9" ht="9.75" customHeight="1" x14ac:dyDescent="0.3">
      <c r="A150" s="55">
        <v>5283</v>
      </c>
      <c r="B150" s="44" t="s">
        <v>252</v>
      </c>
      <c r="C150" s="45">
        <v>0</v>
      </c>
      <c r="D150" s="42" t="str">
        <f t="shared" si="24"/>
        <v/>
      </c>
      <c r="E150" s="44"/>
      <c r="G150" s="252"/>
      <c r="H150" s="252"/>
      <c r="I150" s="252"/>
    </row>
    <row r="151" spans="1:9" ht="9.75" customHeight="1" x14ac:dyDescent="0.3">
      <c r="A151" s="55">
        <v>5284</v>
      </c>
      <c r="B151" s="44" t="s">
        <v>253</v>
      </c>
      <c r="C151" s="45">
        <v>0</v>
      </c>
      <c r="D151" s="42" t="str">
        <f t="shared" si="24"/>
        <v/>
      </c>
      <c r="E151" s="44"/>
      <c r="G151" s="252"/>
      <c r="H151" s="252"/>
      <c r="I151" s="252"/>
    </row>
    <row r="152" spans="1:9" ht="9.75" customHeight="1" x14ac:dyDescent="0.3">
      <c r="A152" s="55">
        <v>5285</v>
      </c>
      <c r="B152" s="44" t="s">
        <v>254</v>
      </c>
      <c r="C152" s="45">
        <v>0</v>
      </c>
      <c r="D152" s="42" t="str">
        <f t="shared" si="24"/>
        <v/>
      </c>
      <c r="E152" s="44"/>
      <c r="G152" s="252"/>
      <c r="H152" s="252"/>
      <c r="I152" s="252"/>
    </row>
    <row r="153" spans="1:9" ht="9.75" customHeight="1" x14ac:dyDescent="0.3">
      <c r="A153" s="54">
        <v>5290</v>
      </c>
      <c r="B153" s="40" t="s">
        <v>255</v>
      </c>
      <c r="C153" s="41">
        <v>0</v>
      </c>
      <c r="D153" s="42" t="str">
        <f t="shared" ref="D153:D155" si="25">IFERROR(C153/$C$153,"")</f>
        <v/>
      </c>
      <c r="E153" s="44"/>
      <c r="G153" s="252"/>
      <c r="H153" s="252"/>
      <c r="I153" s="252"/>
    </row>
    <row r="154" spans="1:9" ht="9.75" customHeight="1" x14ac:dyDescent="0.3">
      <c r="A154" s="55">
        <v>5291</v>
      </c>
      <c r="B154" s="44" t="s">
        <v>256</v>
      </c>
      <c r="C154" s="45">
        <v>0</v>
      </c>
      <c r="D154" s="42" t="str">
        <f t="shared" si="25"/>
        <v/>
      </c>
      <c r="E154" s="44"/>
      <c r="G154" s="252"/>
      <c r="H154" s="252"/>
      <c r="I154" s="252"/>
    </row>
    <row r="155" spans="1:9" ht="9.75" customHeight="1" x14ac:dyDescent="0.3">
      <c r="A155" s="55">
        <v>5292</v>
      </c>
      <c r="B155" s="44" t="s">
        <v>257</v>
      </c>
      <c r="C155" s="45">
        <v>0</v>
      </c>
      <c r="D155" s="42" t="str">
        <f t="shared" si="25"/>
        <v/>
      </c>
      <c r="E155" s="44"/>
      <c r="G155" s="252"/>
      <c r="H155" s="252"/>
      <c r="I155" s="252"/>
    </row>
    <row r="156" spans="1:9" ht="9.75" customHeight="1" x14ac:dyDescent="0.3">
      <c r="A156" s="54">
        <v>5300</v>
      </c>
      <c r="B156" s="40" t="s">
        <v>258</v>
      </c>
      <c r="C156" s="41">
        <v>0</v>
      </c>
      <c r="D156" s="42"/>
      <c r="E156" s="44"/>
      <c r="G156" s="252"/>
      <c r="H156" s="252"/>
      <c r="I156" s="252"/>
    </row>
    <row r="157" spans="1:9" ht="9.75" customHeight="1" x14ac:dyDescent="0.3">
      <c r="A157" s="54">
        <v>5310</v>
      </c>
      <c r="B157" s="40" t="s">
        <v>162</v>
      </c>
      <c r="C157" s="41">
        <v>0</v>
      </c>
      <c r="D157" s="42" t="str">
        <f t="shared" ref="D157:D159" si="26">IFERROR(C157/$C$157,"")</f>
        <v/>
      </c>
      <c r="E157" s="44"/>
      <c r="G157" s="252"/>
      <c r="H157" s="252"/>
      <c r="I157" s="252"/>
    </row>
    <row r="158" spans="1:9" ht="9.75" customHeight="1" x14ac:dyDescent="0.3">
      <c r="A158" s="55">
        <v>5311</v>
      </c>
      <c r="B158" s="44" t="s">
        <v>259</v>
      </c>
      <c r="C158" s="45">
        <v>0</v>
      </c>
      <c r="D158" s="42" t="str">
        <f t="shared" si="26"/>
        <v/>
      </c>
      <c r="E158" s="44"/>
      <c r="G158" s="252"/>
      <c r="H158" s="252"/>
      <c r="I158" s="252"/>
    </row>
    <row r="159" spans="1:9" ht="9.75" customHeight="1" x14ac:dyDescent="0.3">
      <c r="A159" s="55">
        <v>5312</v>
      </c>
      <c r="B159" s="44" t="s">
        <v>260</v>
      </c>
      <c r="C159" s="45">
        <v>0</v>
      </c>
      <c r="D159" s="42" t="str">
        <f t="shared" si="26"/>
        <v/>
      </c>
      <c r="E159" s="44"/>
      <c r="G159" s="252"/>
      <c r="H159" s="252"/>
      <c r="I159" s="252"/>
    </row>
    <row r="160" spans="1:9" ht="9.75" customHeight="1" x14ac:dyDescent="0.3">
      <c r="A160" s="54">
        <v>5320</v>
      </c>
      <c r="B160" s="40" t="s">
        <v>163</v>
      </c>
      <c r="C160" s="41">
        <v>0</v>
      </c>
      <c r="D160" s="42" t="str">
        <f t="shared" ref="D160:D162" si="27">IFERROR(C160/$C$160,"")</f>
        <v/>
      </c>
      <c r="E160" s="44"/>
      <c r="G160" s="252"/>
      <c r="H160" s="252"/>
      <c r="I160" s="252"/>
    </row>
    <row r="161" spans="1:9" ht="9.75" customHeight="1" x14ac:dyDescent="0.3">
      <c r="A161" s="55">
        <v>5321</v>
      </c>
      <c r="B161" s="44" t="s">
        <v>261</v>
      </c>
      <c r="C161" s="45">
        <v>0</v>
      </c>
      <c r="D161" s="42" t="str">
        <f t="shared" si="27"/>
        <v/>
      </c>
      <c r="E161" s="44"/>
      <c r="G161" s="252"/>
      <c r="H161" s="252"/>
      <c r="I161" s="252"/>
    </row>
    <row r="162" spans="1:9" ht="9.75" customHeight="1" x14ac:dyDescent="0.3">
      <c r="A162" s="55">
        <v>5322</v>
      </c>
      <c r="B162" s="44" t="s">
        <v>262</v>
      </c>
      <c r="C162" s="45">
        <v>0</v>
      </c>
      <c r="D162" s="42" t="str">
        <f t="shared" si="27"/>
        <v/>
      </c>
      <c r="E162" s="44"/>
      <c r="G162" s="252"/>
      <c r="H162" s="252"/>
      <c r="I162" s="252"/>
    </row>
    <row r="163" spans="1:9" ht="9.75" customHeight="1" x14ac:dyDescent="0.3">
      <c r="A163" s="54">
        <v>5330</v>
      </c>
      <c r="B163" s="40" t="s">
        <v>164</v>
      </c>
      <c r="C163" s="41">
        <v>0</v>
      </c>
      <c r="D163" s="42" t="str">
        <f t="shared" ref="D163:D165" si="28">IFERROR(C163/$C$163,"")</f>
        <v/>
      </c>
      <c r="E163" s="44"/>
      <c r="G163" s="252"/>
      <c r="H163" s="252"/>
      <c r="I163" s="252"/>
    </row>
    <row r="164" spans="1:9" ht="9.75" customHeight="1" x14ac:dyDescent="0.3">
      <c r="A164" s="55">
        <v>5331</v>
      </c>
      <c r="B164" s="44" t="s">
        <v>263</v>
      </c>
      <c r="C164" s="45">
        <v>0</v>
      </c>
      <c r="D164" s="42" t="str">
        <f t="shared" si="28"/>
        <v/>
      </c>
      <c r="E164" s="44"/>
      <c r="G164" s="252"/>
      <c r="H164" s="252"/>
      <c r="I164" s="252"/>
    </row>
    <row r="165" spans="1:9" ht="9.75" customHeight="1" x14ac:dyDescent="0.3">
      <c r="A165" s="55">
        <v>5332</v>
      </c>
      <c r="B165" s="44" t="s">
        <v>264</v>
      </c>
      <c r="C165" s="45">
        <v>0</v>
      </c>
      <c r="D165" s="42" t="str">
        <f t="shared" si="28"/>
        <v/>
      </c>
      <c r="E165" s="44"/>
      <c r="G165" s="252"/>
      <c r="H165" s="252"/>
      <c r="I165" s="252"/>
    </row>
    <row r="166" spans="1:9" ht="9.75" customHeight="1" x14ac:dyDescent="0.3">
      <c r="A166" s="54">
        <v>5400</v>
      </c>
      <c r="B166" s="40" t="s">
        <v>265</v>
      </c>
      <c r="C166" s="41">
        <v>0</v>
      </c>
      <c r="D166" s="42"/>
      <c r="E166" s="44"/>
      <c r="G166" s="252"/>
      <c r="H166" s="252"/>
      <c r="I166" s="252"/>
    </row>
    <row r="167" spans="1:9" ht="9.75" customHeight="1" x14ac:dyDescent="0.3">
      <c r="A167" s="54">
        <v>5410</v>
      </c>
      <c r="B167" s="40" t="s">
        <v>266</v>
      </c>
      <c r="C167" s="41">
        <v>0</v>
      </c>
      <c r="D167" s="42" t="str">
        <f t="shared" ref="D167:D169" si="29">IFERROR(C167/$C$167,"")</f>
        <v/>
      </c>
      <c r="E167" s="44"/>
      <c r="G167" s="252"/>
      <c r="H167" s="252"/>
      <c r="I167" s="252"/>
    </row>
    <row r="168" spans="1:9" ht="9.75" customHeight="1" x14ac:dyDescent="0.3">
      <c r="A168" s="55">
        <v>5411</v>
      </c>
      <c r="B168" s="44" t="s">
        <v>267</v>
      </c>
      <c r="C168" s="45">
        <v>0</v>
      </c>
      <c r="D168" s="42" t="str">
        <f t="shared" si="29"/>
        <v/>
      </c>
      <c r="E168" s="44"/>
      <c r="G168" s="252"/>
      <c r="H168" s="252"/>
      <c r="I168" s="252"/>
    </row>
    <row r="169" spans="1:9" ht="9.75" customHeight="1" x14ac:dyDescent="0.3">
      <c r="A169" s="55">
        <v>5412</v>
      </c>
      <c r="B169" s="44" t="s">
        <v>268</v>
      </c>
      <c r="C169" s="45">
        <v>0</v>
      </c>
      <c r="D169" s="42" t="str">
        <f t="shared" si="29"/>
        <v/>
      </c>
      <c r="E169" s="44"/>
      <c r="G169" s="252"/>
      <c r="H169" s="252"/>
      <c r="I169" s="252"/>
    </row>
    <row r="170" spans="1:9" ht="9.75" customHeight="1" x14ac:dyDescent="0.3">
      <c r="A170" s="54">
        <v>5420</v>
      </c>
      <c r="B170" s="40" t="s">
        <v>269</v>
      </c>
      <c r="C170" s="41">
        <v>0</v>
      </c>
      <c r="D170" s="42" t="str">
        <f t="shared" ref="D170:D172" si="30">IFERROR(C170/$C$170,"")</f>
        <v/>
      </c>
      <c r="E170" s="44"/>
      <c r="G170" s="252"/>
      <c r="H170" s="252"/>
      <c r="I170" s="252"/>
    </row>
    <row r="171" spans="1:9" ht="9.75" customHeight="1" x14ac:dyDescent="0.3">
      <c r="A171" s="55">
        <v>5421</v>
      </c>
      <c r="B171" s="44" t="s">
        <v>270</v>
      </c>
      <c r="C171" s="45">
        <v>0</v>
      </c>
      <c r="D171" s="42" t="str">
        <f t="shared" si="30"/>
        <v/>
      </c>
      <c r="E171" s="44"/>
      <c r="G171" s="252"/>
      <c r="H171" s="252"/>
      <c r="I171" s="252"/>
    </row>
    <row r="172" spans="1:9" ht="9.75" customHeight="1" x14ac:dyDescent="0.3">
      <c r="A172" s="55">
        <v>5422</v>
      </c>
      <c r="B172" s="44" t="s">
        <v>271</v>
      </c>
      <c r="C172" s="45">
        <v>0</v>
      </c>
      <c r="D172" s="42" t="str">
        <f t="shared" si="30"/>
        <v/>
      </c>
      <c r="E172" s="44"/>
      <c r="G172" s="252"/>
      <c r="H172" s="252"/>
      <c r="I172" s="252"/>
    </row>
    <row r="173" spans="1:9" ht="9.75" customHeight="1" x14ac:dyDescent="0.3">
      <c r="A173" s="54">
        <v>5430</v>
      </c>
      <c r="B173" s="40" t="s">
        <v>272</v>
      </c>
      <c r="C173" s="41">
        <v>0</v>
      </c>
      <c r="D173" s="42" t="str">
        <f t="shared" ref="D173:D175" si="31">IFERROR(C173/$C$173,"")</f>
        <v/>
      </c>
      <c r="E173" s="44"/>
      <c r="G173" s="252"/>
      <c r="H173" s="252"/>
      <c r="I173" s="252"/>
    </row>
    <row r="174" spans="1:9" ht="9.75" customHeight="1" x14ac:dyDescent="0.3">
      <c r="A174" s="55">
        <v>5431</v>
      </c>
      <c r="B174" s="44" t="s">
        <v>273</v>
      </c>
      <c r="C174" s="45">
        <v>0</v>
      </c>
      <c r="D174" s="42" t="str">
        <f t="shared" si="31"/>
        <v/>
      </c>
      <c r="E174" s="44"/>
      <c r="G174" s="252"/>
      <c r="H174" s="252"/>
      <c r="I174" s="252"/>
    </row>
    <row r="175" spans="1:9" ht="9.75" customHeight="1" x14ac:dyDescent="0.3">
      <c r="A175" s="55">
        <v>5432</v>
      </c>
      <c r="B175" s="44" t="s">
        <v>274</v>
      </c>
      <c r="C175" s="45">
        <v>0</v>
      </c>
      <c r="D175" s="42" t="str">
        <f t="shared" si="31"/>
        <v/>
      </c>
      <c r="E175" s="44"/>
      <c r="G175" s="252"/>
      <c r="H175" s="252"/>
      <c r="I175" s="252"/>
    </row>
    <row r="176" spans="1:9" ht="9.75" customHeight="1" x14ac:dyDescent="0.3">
      <c r="A176" s="54">
        <v>5440</v>
      </c>
      <c r="B176" s="40" t="s">
        <v>275</v>
      </c>
      <c r="C176" s="41">
        <v>0</v>
      </c>
      <c r="D176" s="42" t="str">
        <f t="shared" ref="D176:D177" si="32">IFERROR(C176/$C$176,"")</f>
        <v/>
      </c>
      <c r="E176" s="44"/>
      <c r="G176" s="252"/>
      <c r="H176" s="252"/>
      <c r="I176" s="252"/>
    </row>
    <row r="177" spans="1:9" ht="9.75" customHeight="1" x14ac:dyDescent="0.3">
      <c r="A177" s="55">
        <v>5441</v>
      </c>
      <c r="B177" s="44" t="s">
        <v>275</v>
      </c>
      <c r="C177" s="45">
        <v>0</v>
      </c>
      <c r="D177" s="42" t="str">
        <f t="shared" si="32"/>
        <v/>
      </c>
      <c r="E177" s="44"/>
      <c r="G177" s="252"/>
      <c r="H177" s="252"/>
      <c r="I177" s="252"/>
    </row>
    <row r="178" spans="1:9" ht="9.75" customHeight="1" x14ac:dyDescent="0.3">
      <c r="A178" s="54">
        <v>5450</v>
      </c>
      <c r="B178" s="40" t="s">
        <v>276</v>
      </c>
      <c r="C178" s="41">
        <v>0</v>
      </c>
      <c r="D178" s="42" t="str">
        <f t="shared" ref="D178:D180" si="33">IFERROR(C178/$C$178,"")</f>
        <v/>
      </c>
      <c r="E178" s="44"/>
      <c r="G178" s="252"/>
      <c r="H178" s="252"/>
      <c r="I178" s="252"/>
    </row>
    <row r="179" spans="1:9" ht="9.75" customHeight="1" x14ac:dyDescent="0.3">
      <c r="A179" s="55">
        <v>5451</v>
      </c>
      <c r="B179" s="44" t="s">
        <v>277</v>
      </c>
      <c r="C179" s="45">
        <v>0</v>
      </c>
      <c r="D179" s="42" t="str">
        <f t="shared" si="33"/>
        <v/>
      </c>
      <c r="E179" s="44"/>
      <c r="G179" s="252"/>
      <c r="H179" s="252"/>
      <c r="I179" s="252"/>
    </row>
    <row r="180" spans="1:9" ht="9.75" customHeight="1" x14ac:dyDescent="0.3">
      <c r="A180" s="55">
        <v>5452</v>
      </c>
      <c r="B180" s="44" t="s">
        <v>278</v>
      </c>
      <c r="C180" s="45">
        <v>0</v>
      </c>
      <c r="D180" s="42" t="str">
        <f t="shared" si="33"/>
        <v/>
      </c>
      <c r="E180" s="44"/>
      <c r="G180" s="252"/>
      <c r="H180" s="252"/>
      <c r="I180" s="252"/>
    </row>
    <row r="181" spans="1:9" ht="9.75" customHeight="1" x14ac:dyDescent="0.3">
      <c r="A181" s="54">
        <v>5500</v>
      </c>
      <c r="B181" s="40" t="s">
        <v>279</v>
      </c>
      <c r="C181" s="41">
        <f>+C182</f>
        <v>590493.38</v>
      </c>
      <c r="D181" s="42"/>
      <c r="E181" s="44"/>
      <c r="G181" s="252"/>
      <c r="H181" s="252"/>
      <c r="I181" s="252"/>
    </row>
    <row r="182" spans="1:9" ht="9.75" customHeight="1" x14ac:dyDescent="0.3">
      <c r="A182" s="54">
        <v>5510</v>
      </c>
      <c r="B182" s="40" t="s">
        <v>280</v>
      </c>
      <c r="C182" s="41">
        <f>+SUM(C183:C190)</f>
        <v>590493.38</v>
      </c>
      <c r="D182" s="42">
        <f>IFERROR(C182/$C$182,"")</f>
        <v>1</v>
      </c>
      <c r="E182" s="44"/>
      <c r="G182" s="252"/>
      <c r="H182" s="252"/>
      <c r="I182" s="252"/>
    </row>
    <row r="183" spans="1:9" ht="9.75" customHeight="1" x14ac:dyDescent="0.3">
      <c r="A183" s="55">
        <v>5511</v>
      </c>
      <c r="B183" s="44" t="s">
        <v>281</v>
      </c>
      <c r="C183" s="45">
        <v>0</v>
      </c>
      <c r="D183" s="42">
        <f>IFERROR(C183/$C$182,"")</f>
        <v>0</v>
      </c>
      <c r="E183" s="44"/>
      <c r="G183" s="252"/>
      <c r="H183" s="252"/>
      <c r="I183" s="252"/>
    </row>
    <row r="184" spans="1:9" ht="9.75" customHeight="1" x14ac:dyDescent="0.3">
      <c r="A184" s="55">
        <v>5512</v>
      </c>
      <c r="B184" s="44" t="s">
        <v>282</v>
      </c>
      <c r="C184" s="45">
        <v>0</v>
      </c>
      <c r="D184" s="42">
        <f>IFERROR(C184/$C$182,"")</f>
        <v>0</v>
      </c>
      <c r="E184" s="44"/>
      <c r="G184" s="252"/>
      <c r="H184" s="252"/>
      <c r="I184" s="252"/>
    </row>
    <row r="185" spans="1:9" ht="9.75" customHeight="1" x14ac:dyDescent="0.3">
      <c r="A185" s="55">
        <v>5513</v>
      </c>
      <c r="B185" s="44" t="s">
        <v>283</v>
      </c>
      <c r="C185" s="45">
        <v>0</v>
      </c>
      <c r="D185" s="42">
        <f>IFERROR(C185/$C$182,"")</f>
        <v>0</v>
      </c>
      <c r="E185" s="44"/>
      <c r="G185" s="252"/>
      <c r="H185" s="252"/>
      <c r="I185" s="252"/>
    </row>
    <row r="186" spans="1:9" ht="9.75" customHeight="1" x14ac:dyDescent="0.3">
      <c r="A186" s="55">
        <v>5514</v>
      </c>
      <c r="B186" s="44" t="s">
        <v>284</v>
      </c>
      <c r="C186" s="45">
        <v>0</v>
      </c>
      <c r="D186" s="42">
        <f t="shared" ref="D186:D190" si="34">IFERROR(C186/$C$182,"")</f>
        <v>0</v>
      </c>
      <c r="E186" s="44"/>
      <c r="G186" s="252"/>
      <c r="H186" s="252"/>
      <c r="I186" s="252"/>
    </row>
    <row r="187" spans="1:9" ht="9.75" customHeight="1" x14ac:dyDescent="0.3">
      <c r="A187" s="55">
        <v>5515</v>
      </c>
      <c r="B187" s="44" t="s">
        <v>285</v>
      </c>
      <c r="C187" s="45">
        <v>590493.38</v>
      </c>
      <c r="D187" s="42">
        <f t="shared" si="34"/>
        <v>1</v>
      </c>
      <c r="E187" s="44"/>
      <c r="G187" s="252"/>
      <c r="H187" s="252"/>
      <c r="I187" s="252"/>
    </row>
    <row r="188" spans="1:9" ht="9.75" customHeight="1" x14ac:dyDescent="0.3">
      <c r="A188" s="55">
        <v>5516</v>
      </c>
      <c r="B188" s="44" t="s">
        <v>286</v>
      </c>
      <c r="C188" s="45">
        <v>0</v>
      </c>
      <c r="D188" s="42">
        <f t="shared" si="34"/>
        <v>0</v>
      </c>
      <c r="E188" s="44"/>
      <c r="G188" s="252"/>
      <c r="H188" s="252"/>
      <c r="I188" s="252"/>
    </row>
    <row r="189" spans="1:9" ht="9.75" customHeight="1" x14ac:dyDescent="0.3">
      <c r="A189" s="55">
        <v>5517</v>
      </c>
      <c r="B189" s="44" t="s">
        <v>287</v>
      </c>
      <c r="C189" s="45">
        <v>0</v>
      </c>
      <c r="D189" s="42">
        <f t="shared" si="34"/>
        <v>0</v>
      </c>
      <c r="E189" s="44"/>
      <c r="G189" s="252"/>
      <c r="H189" s="252"/>
      <c r="I189" s="252"/>
    </row>
    <row r="190" spans="1:9" ht="9.75" customHeight="1" x14ac:dyDescent="0.3">
      <c r="A190" s="55">
        <v>5518</v>
      </c>
      <c r="B190" s="44" t="s">
        <v>288</v>
      </c>
      <c r="C190" s="45">
        <v>0</v>
      </c>
      <c r="D190" s="42">
        <f t="shared" si="34"/>
        <v>0</v>
      </c>
      <c r="E190" s="44"/>
      <c r="G190" s="252"/>
      <c r="H190" s="252"/>
      <c r="I190" s="252"/>
    </row>
    <row r="191" spans="1:9" ht="9.75" customHeight="1" x14ac:dyDescent="0.3">
      <c r="A191" s="54">
        <v>5520</v>
      </c>
      <c r="B191" s="40" t="s">
        <v>289</v>
      </c>
      <c r="C191" s="41">
        <v>0</v>
      </c>
      <c r="D191" s="42" t="str">
        <f t="shared" ref="D191:D193" si="35">IFERROR(C191/$C$191,"")</f>
        <v/>
      </c>
      <c r="E191" s="44"/>
      <c r="G191" s="252"/>
      <c r="H191" s="252"/>
      <c r="I191" s="252"/>
    </row>
    <row r="192" spans="1:9" ht="9.75" customHeight="1" x14ac:dyDescent="0.3">
      <c r="A192" s="55">
        <v>5521</v>
      </c>
      <c r="B192" s="44" t="s">
        <v>290</v>
      </c>
      <c r="C192" s="45">
        <v>0</v>
      </c>
      <c r="D192" s="42" t="str">
        <f t="shared" si="35"/>
        <v/>
      </c>
      <c r="E192" s="44"/>
      <c r="G192" s="252"/>
      <c r="H192" s="252"/>
      <c r="I192" s="252"/>
    </row>
    <row r="193" spans="1:9" ht="9.75" customHeight="1" x14ac:dyDescent="0.3">
      <c r="A193" s="55">
        <v>5522</v>
      </c>
      <c r="B193" s="44" t="s">
        <v>291</v>
      </c>
      <c r="C193" s="45">
        <v>0</v>
      </c>
      <c r="D193" s="42" t="str">
        <f t="shared" si="35"/>
        <v/>
      </c>
      <c r="E193" s="44"/>
      <c r="G193" s="252"/>
      <c r="H193" s="252"/>
      <c r="I193" s="252"/>
    </row>
    <row r="194" spans="1:9" ht="9.75" customHeight="1" x14ac:dyDescent="0.3">
      <c r="A194" s="54">
        <v>5530</v>
      </c>
      <c r="B194" s="40" t="s">
        <v>292</v>
      </c>
      <c r="C194" s="41">
        <v>0</v>
      </c>
      <c r="D194" s="42" t="str">
        <f t="shared" ref="D194:D199" si="36">IFERROR(C194/$C$194,"")</f>
        <v/>
      </c>
      <c r="E194" s="44"/>
      <c r="G194" s="252"/>
      <c r="H194" s="252"/>
      <c r="I194" s="252"/>
    </row>
    <row r="195" spans="1:9" ht="9.75" customHeight="1" x14ac:dyDescent="0.3">
      <c r="A195" s="55">
        <v>5531</v>
      </c>
      <c r="B195" s="44" t="s">
        <v>293</v>
      </c>
      <c r="C195" s="45">
        <v>0</v>
      </c>
      <c r="D195" s="42" t="str">
        <f t="shared" si="36"/>
        <v/>
      </c>
      <c r="E195" s="44"/>
      <c r="G195" s="252"/>
      <c r="H195" s="252"/>
      <c r="I195" s="252"/>
    </row>
    <row r="196" spans="1:9" ht="9.75" customHeight="1" x14ac:dyDescent="0.3">
      <c r="A196" s="55">
        <v>5532</v>
      </c>
      <c r="B196" s="44" t="s">
        <v>294</v>
      </c>
      <c r="C196" s="45">
        <v>0</v>
      </c>
      <c r="D196" s="42" t="str">
        <f t="shared" si="36"/>
        <v/>
      </c>
      <c r="E196" s="44"/>
      <c r="G196" s="252"/>
      <c r="H196" s="252"/>
      <c r="I196" s="252"/>
    </row>
    <row r="197" spans="1:9" ht="9.75" customHeight="1" x14ac:dyDescent="0.3">
      <c r="A197" s="55">
        <v>5533</v>
      </c>
      <c r="B197" s="44" t="s">
        <v>295</v>
      </c>
      <c r="C197" s="45">
        <v>0</v>
      </c>
      <c r="D197" s="42" t="str">
        <f t="shared" si="36"/>
        <v/>
      </c>
      <c r="E197" s="44"/>
      <c r="G197" s="252"/>
      <c r="H197" s="252"/>
      <c r="I197" s="252"/>
    </row>
    <row r="198" spans="1:9" ht="9.75" customHeight="1" x14ac:dyDescent="0.3">
      <c r="A198" s="55">
        <v>5534</v>
      </c>
      <c r="B198" s="44" t="s">
        <v>296</v>
      </c>
      <c r="C198" s="45">
        <v>0</v>
      </c>
      <c r="D198" s="42" t="str">
        <f t="shared" si="36"/>
        <v/>
      </c>
      <c r="E198" s="44"/>
      <c r="G198" s="252"/>
      <c r="H198" s="252"/>
      <c r="I198" s="252"/>
    </row>
    <row r="199" spans="1:9" ht="9.75" customHeight="1" x14ac:dyDescent="0.3">
      <c r="A199" s="55">
        <v>5535</v>
      </c>
      <c r="B199" s="44" t="s">
        <v>297</v>
      </c>
      <c r="C199" s="45">
        <v>0</v>
      </c>
      <c r="D199" s="42" t="str">
        <f t="shared" si="36"/>
        <v/>
      </c>
      <c r="E199" s="44"/>
      <c r="G199" s="252"/>
      <c r="H199" s="252"/>
      <c r="I199" s="252"/>
    </row>
    <row r="200" spans="1:9" ht="9.75" customHeight="1" x14ac:dyDescent="0.3">
      <c r="A200" s="54">
        <v>5590</v>
      </c>
      <c r="B200" s="40" t="s">
        <v>298</v>
      </c>
      <c r="C200" s="41">
        <v>0</v>
      </c>
      <c r="D200" s="42" t="str">
        <f t="shared" ref="D200:D209" si="37">IFERROR(C200/$C$200,"")</f>
        <v/>
      </c>
      <c r="E200" s="44"/>
      <c r="G200" s="252"/>
      <c r="H200" s="252"/>
      <c r="I200" s="252"/>
    </row>
    <row r="201" spans="1:9" ht="9.75" customHeight="1" x14ac:dyDescent="0.3">
      <c r="A201" s="55">
        <v>5591</v>
      </c>
      <c r="B201" s="44" t="s">
        <v>299</v>
      </c>
      <c r="C201" s="45">
        <v>0</v>
      </c>
      <c r="D201" s="42" t="str">
        <f t="shared" si="37"/>
        <v/>
      </c>
      <c r="E201" s="44"/>
      <c r="G201" s="252"/>
      <c r="H201" s="252"/>
      <c r="I201" s="252"/>
    </row>
    <row r="202" spans="1:9" ht="9.75" customHeight="1" x14ac:dyDescent="0.3">
      <c r="A202" s="55">
        <v>5592</v>
      </c>
      <c r="B202" s="44" t="s">
        <v>300</v>
      </c>
      <c r="C202" s="45">
        <v>0</v>
      </c>
      <c r="D202" s="42" t="str">
        <f t="shared" si="37"/>
        <v/>
      </c>
      <c r="E202" s="44"/>
      <c r="G202" s="252"/>
      <c r="H202" s="252"/>
      <c r="I202" s="252"/>
    </row>
    <row r="203" spans="1:9" ht="9.75" customHeight="1" x14ac:dyDescent="0.3">
      <c r="A203" s="55">
        <v>5593</v>
      </c>
      <c r="B203" s="44" t="s">
        <v>301</v>
      </c>
      <c r="C203" s="45">
        <v>0</v>
      </c>
      <c r="D203" s="42" t="str">
        <f t="shared" si="37"/>
        <v/>
      </c>
      <c r="E203" s="44"/>
      <c r="G203" s="252"/>
      <c r="H203" s="252"/>
      <c r="I203" s="252"/>
    </row>
    <row r="204" spans="1:9" ht="9.75" customHeight="1" x14ac:dyDescent="0.3">
      <c r="A204" s="55">
        <v>5594</v>
      </c>
      <c r="B204" s="44" t="s">
        <v>302</v>
      </c>
      <c r="C204" s="45">
        <v>0</v>
      </c>
      <c r="D204" s="42" t="str">
        <f t="shared" si="37"/>
        <v/>
      </c>
      <c r="E204" s="44"/>
      <c r="G204" s="252"/>
      <c r="H204" s="252"/>
      <c r="I204" s="252"/>
    </row>
    <row r="205" spans="1:9" ht="9.75" customHeight="1" x14ac:dyDescent="0.3">
      <c r="A205" s="55">
        <v>5595</v>
      </c>
      <c r="B205" s="44" t="s">
        <v>303</v>
      </c>
      <c r="C205" s="45">
        <v>0</v>
      </c>
      <c r="D205" s="42" t="str">
        <f t="shared" si="37"/>
        <v/>
      </c>
      <c r="E205" s="44"/>
      <c r="G205" s="252"/>
      <c r="H205" s="252"/>
      <c r="I205" s="252"/>
    </row>
    <row r="206" spans="1:9" ht="9.75" customHeight="1" x14ac:dyDescent="0.3">
      <c r="A206" s="55">
        <v>5596</v>
      </c>
      <c r="B206" s="44" t="s">
        <v>188</v>
      </c>
      <c r="C206" s="45">
        <v>0</v>
      </c>
      <c r="D206" s="42" t="str">
        <f t="shared" si="37"/>
        <v/>
      </c>
      <c r="E206" s="44"/>
      <c r="G206" s="252"/>
      <c r="H206" s="252"/>
      <c r="I206" s="252"/>
    </row>
    <row r="207" spans="1:9" ht="9.75" customHeight="1" x14ac:dyDescent="0.3">
      <c r="A207" s="55">
        <v>5597</v>
      </c>
      <c r="B207" s="44" t="s">
        <v>304</v>
      </c>
      <c r="C207" s="45">
        <v>0</v>
      </c>
      <c r="D207" s="42" t="str">
        <f t="shared" si="37"/>
        <v/>
      </c>
      <c r="E207" s="44"/>
      <c r="G207" s="252"/>
      <c r="H207" s="252"/>
      <c r="I207" s="252"/>
    </row>
    <row r="208" spans="1:9" ht="9.75" customHeight="1" x14ac:dyDescent="0.3">
      <c r="A208" s="55">
        <v>5598</v>
      </c>
      <c r="B208" s="44" t="s">
        <v>305</v>
      </c>
      <c r="C208" s="45">
        <v>0</v>
      </c>
      <c r="D208" s="42" t="str">
        <f t="shared" si="37"/>
        <v/>
      </c>
      <c r="E208" s="44"/>
      <c r="G208" s="252"/>
      <c r="H208" s="252"/>
      <c r="I208" s="252"/>
    </row>
    <row r="209" spans="1:9" ht="9.75" customHeight="1" x14ac:dyDescent="0.3">
      <c r="A209" s="55">
        <v>5599</v>
      </c>
      <c r="B209" s="44" t="s">
        <v>306</v>
      </c>
      <c r="C209" s="45">
        <v>0</v>
      </c>
      <c r="D209" s="42" t="str">
        <f t="shared" si="37"/>
        <v/>
      </c>
      <c r="E209" s="44"/>
      <c r="G209" s="252"/>
      <c r="H209" s="252"/>
      <c r="I209" s="252"/>
    </row>
    <row r="210" spans="1:9" ht="9.75" customHeight="1" x14ac:dyDescent="0.3">
      <c r="A210" s="54">
        <v>5600</v>
      </c>
      <c r="B210" s="40" t="s">
        <v>307</v>
      </c>
      <c r="C210" s="41">
        <v>0</v>
      </c>
      <c r="D210" s="42"/>
      <c r="E210" s="44"/>
      <c r="G210" s="252"/>
      <c r="H210" s="252"/>
      <c r="I210" s="252"/>
    </row>
    <row r="211" spans="1:9" ht="9.75" customHeight="1" x14ac:dyDescent="0.3">
      <c r="A211" s="54">
        <v>5610</v>
      </c>
      <c r="B211" s="40" t="s">
        <v>308</v>
      </c>
      <c r="C211" s="41">
        <v>0</v>
      </c>
      <c r="D211" s="42" t="str">
        <f t="shared" ref="D211:D212" si="38">IFERROR(C211/$C$211,"")</f>
        <v/>
      </c>
      <c r="E211" s="44"/>
      <c r="G211" s="252"/>
      <c r="H211" s="252"/>
      <c r="I211" s="252"/>
    </row>
    <row r="212" spans="1:9" ht="9.75" customHeight="1" x14ac:dyDescent="0.3">
      <c r="A212" s="55">
        <v>5611</v>
      </c>
      <c r="B212" s="44" t="s">
        <v>309</v>
      </c>
      <c r="C212" s="45">
        <v>0</v>
      </c>
      <c r="D212" s="42" t="str">
        <f t="shared" si="38"/>
        <v/>
      </c>
      <c r="E212" s="44"/>
      <c r="G212" s="252"/>
      <c r="H212" s="252"/>
      <c r="I212" s="252"/>
    </row>
    <row r="213" spans="1:9" ht="9.75" customHeight="1" x14ac:dyDescent="0.3">
      <c r="A213" s="34"/>
      <c r="B213" s="34"/>
      <c r="C213" s="34"/>
      <c r="D213" s="35"/>
      <c r="E213" s="34"/>
      <c r="G213" s="252"/>
      <c r="H213" s="252"/>
      <c r="I213" s="252"/>
    </row>
    <row r="214" spans="1:9" ht="9.75" customHeight="1" x14ac:dyDescent="0.3">
      <c r="A214" s="34"/>
      <c r="B214" s="34" t="s">
        <v>310</v>
      </c>
      <c r="C214" s="34"/>
      <c r="D214" s="35"/>
      <c r="E214" s="34"/>
      <c r="G214" s="252"/>
      <c r="H214" s="252"/>
      <c r="I214" s="252"/>
    </row>
    <row r="215" spans="1:9" ht="15" customHeight="1" x14ac:dyDescent="0.3">
      <c r="G215" s="252"/>
      <c r="H215" s="252"/>
      <c r="I215" s="252"/>
    </row>
  </sheetData>
  <autoFilter ref="A93:C212" xr:uid="{00000000-0009-0000-0000-000079000000}"/>
  <mergeCells count="4">
    <mergeCell ref="A1:C1"/>
    <mergeCell ref="A2:C2"/>
    <mergeCell ref="A3:C3"/>
    <mergeCell ref="A4:C4"/>
  </mergeCells>
  <pageMargins left="0.7" right="0.7" top="0.75" bottom="0.75" header="0" footer="0"/>
  <pageSetup scale="73" fitToHeight="0" orientation="portrait" r:id="rId1"/>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A00-000000000000}">
  <sheetPr>
    <pageSetUpPr fitToPage="1"/>
  </sheetPr>
  <dimension ref="A1:J173"/>
  <sheetViews>
    <sheetView view="pageBreakPreview" zoomScale="60" zoomScaleNormal="85" workbookViewId="0">
      <selection activeCell="A4" sqref="A4:F4"/>
    </sheetView>
  </sheetViews>
  <sheetFormatPr baseColWidth="10" defaultColWidth="14.44140625" defaultRowHeight="15" customHeight="1" x14ac:dyDescent="0.3"/>
  <cols>
    <col min="1" max="1" width="10" style="29" customWidth="1"/>
    <col min="2" max="2" width="64.5546875" style="29" customWidth="1"/>
    <col min="3" max="3" width="16.44140625" style="29" customWidth="1"/>
    <col min="4" max="4" width="19.109375" style="29" customWidth="1"/>
    <col min="5" max="5" width="24.5546875" style="29" customWidth="1"/>
    <col min="6" max="6" width="22.88671875" style="29" customWidth="1"/>
    <col min="7" max="8" width="16.88671875" style="29" customWidth="1"/>
    <col min="9" max="9" width="13.88671875" style="29" customWidth="1"/>
    <col min="10" max="10" width="23.88671875" style="29" customWidth="1"/>
    <col min="11" max="26" width="9.109375" style="29" customWidth="1"/>
    <col min="27" max="16384" width="14.44140625" style="29"/>
  </cols>
  <sheetData>
    <row r="1" spans="1:8" ht="11.25" customHeight="1" x14ac:dyDescent="0.3">
      <c r="A1" s="514" t="s">
        <v>2123</v>
      </c>
      <c r="B1" s="501"/>
      <c r="C1" s="501"/>
      <c r="D1" s="501"/>
      <c r="E1" s="501"/>
      <c r="F1" s="501"/>
      <c r="G1" s="70" t="s">
        <v>99</v>
      </c>
      <c r="H1" s="71">
        <v>2025</v>
      </c>
    </row>
    <row r="2" spans="1:8" ht="11.25" customHeight="1" x14ac:dyDescent="0.3">
      <c r="A2" s="514" t="s">
        <v>311</v>
      </c>
      <c r="B2" s="501"/>
      <c r="C2" s="501"/>
      <c r="D2" s="501"/>
      <c r="E2" s="501"/>
      <c r="F2" s="501"/>
      <c r="G2" s="70" t="s">
        <v>101</v>
      </c>
      <c r="H2" s="71" t="s">
        <v>648</v>
      </c>
    </row>
    <row r="3" spans="1:8" ht="11.25" customHeight="1" x14ac:dyDescent="0.3">
      <c r="A3" s="514" t="s">
        <v>655</v>
      </c>
      <c r="B3" s="501"/>
      <c r="C3" s="501"/>
      <c r="D3" s="501"/>
      <c r="E3" s="501"/>
      <c r="F3" s="501"/>
      <c r="G3" s="70" t="s">
        <v>102</v>
      </c>
      <c r="H3" s="71" t="s">
        <v>651</v>
      </c>
    </row>
    <row r="4" spans="1:8" ht="11.25" customHeight="1" x14ac:dyDescent="0.3">
      <c r="A4" s="488" t="s">
        <v>103</v>
      </c>
      <c r="B4" s="501"/>
      <c r="C4" s="501"/>
      <c r="D4" s="501"/>
      <c r="E4" s="501"/>
      <c r="F4" s="501"/>
      <c r="G4" s="70"/>
      <c r="H4" s="71"/>
    </row>
    <row r="5" spans="1:8" ht="9.75" customHeight="1" x14ac:dyDescent="0.3">
      <c r="A5" s="31" t="s">
        <v>104</v>
      </c>
      <c r="B5" s="32"/>
      <c r="C5" s="32"/>
      <c r="D5" s="32"/>
      <c r="E5" s="32"/>
      <c r="F5" s="32"/>
      <c r="G5" s="32"/>
      <c r="H5" s="32"/>
    </row>
    <row r="6" spans="1:8" ht="9.75" customHeight="1" x14ac:dyDescent="0.3">
      <c r="A6" s="34"/>
      <c r="B6" s="34"/>
      <c r="C6" s="34"/>
      <c r="D6" s="34"/>
      <c r="E6" s="34"/>
      <c r="F6" s="34"/>
      <c r="G6" s="34"/>
      <c r="H6" s="34"/>
    </row>
    <row r="7" spans="1:8" ht="9.75" customHeight="1" x14ac:dyDescent="0.3">
      <c r="A7" s="32" t="s">
        <v>312</v>
      </c>
      <c r="B7" s="32"/>
      <c r="C7" s="32"/>
      <c r="D7" s="32"/>
      <c r="E7" s="32"/>
      <c r="F7" s="32"/>
      <c r="G7" s="32"/>
      <c r="H7" s="32"/>
    </row>
    <row r="8" spans="1:8" ht="9.75" customHeight="1" x14ac:dyDescent="0.3">
      <c r="A8" s="36" t="s">
        <v>106</v>
      </c>
      <c r="B8" s="36" t="s">
        <v>107</v>
      </c>
      <c r="C8" s="36" t="s">
        <v>108</v>
      </c>
      <c r="D8" s="36" t="s">
        <v>313</v>
      </c>
      <c r="E8" s="36"/>
      <c r="F8" s="36"/>
      <c r="G8" s="36"/>
      <c r="H8" s="36"/>
    </row>
    <row r="9" spans="1:8" ht="9.75" customHeight="1" x14ac:dyDescent="0.3">
      <c r="A9" s="57">
        <v>1114</v>
      </c>
      <c r="B9" s="34" t="s">
        <v>314</v>
      </c>
      <c r="C9" s="58">
        <v>0</v>
      </c>
      <c r="D9" s="34"/>
      <c r="E9" s="34"/>
      <c r="F9" s="34"/>
      <c r="G9" s="34"/>
      <c r="H9" s="34"/>
    </row>
    <row r="10" spans="1:8" ht="9.75" customHeight="1" x14ac:dyDescent="0.3">
      <c r="A10" s="57">
        <v>1115</v>
      </c>
      <c r="B10" s="34" t="s">
        <v>315</v>
      </c>
      <c r="C10" s="58">
        <v>0</v>
      </c>
      <c r="D10" s="34"/>
      <c r="E10" s="34"/>
      <c r="F10" s="34"/>
      <c r="G10" s="34"/>
      <c r="H10" s="34"/>
    </row>
    <row r="11" spans="1:8" ht="9.75" customHeight="1" x14ac:dyDescent="0.3">
      <c r="A11" s="57">
        <v>1121</v>
      </c>
      <c r="B11" s="34" t="s">
        <v>316</v>
      </c>
      <c r="C11" s="58">
        <v>0</v>
      </c>
      <c r="D11" s="34"/>
      <c r="E11" s="34"/>
      <c r="F11" s="34"/>
      <c r="G11" s="34"/>
      <c r="H11" s="34"/>
    </row>
    <row r="12" spans="1:8" ht="9.75" customHeight="1" x14ac:dyDescent="0.3">
      <c r="A12" s="34"/>
      <c r="B12" s="34"/>
      <c r="C12" s="34"/>
      <c r="D12" s="34"/>
      <c r="E12" s="34"/>
      <c r="F12" s="34"/>
      <c r="G12" s="34"/>
      <c r="H12" s="34"/>
    </row>
    <row r="13" spans="1:8" ht="9.75" customHeight="1" x14ac:dyDescent="0.3">
      <c r="A13" s="32" t="s">
        <v>317</v>
      </c>
      <c r="B13" s="32"/>
      <c r="C13" s="32"/>
      <c r="D13" s="32"/>
      <c r="E13" s="32"/>
      <c r="F13" s="32"/>
      <c r="G13" s="32"/>
      <c r="H13" s="32"/>
    </row>
    <row r="14" spans="1:8" ht="9.75" customHeight="1" x14ac:dyDescent="0.3">
      <c r="A14" s="36" t="s">
        <v>106</v>
      </c>
      <c r="B14" s="36" t="s">
        <v>107</v>
      </c>
      <c r="C14" s="36" t="s">
        <v>108</v>
      </c>
      <c r="D14" s="36">
        <f>H1-1</f>
        <v>2024</v>
      </c>
      <c r="E14" s="36">
        <f t="shared" ref="E14:G14" si="0">D14-1</f>
        <v>2023</v>
      </c>
      <c r="F14" s="36">
        <f t="shared" si="0"/>
        <v>2022</v>
      </c>
      <c r="G14" s="36">
        <f t="shared" si="0"/>
        <v>2021</v>
      </c>
      <c r="H14" s="36" t="s">
        <v>318</v>
      </c>
    </row>
    <row r="15" spans="1:8" ht="9.75" customHeight="1" x14ac:dyDescent="0.3">
      <c r="A15" s="57">
        <v>1122</v>
      </c>
      <c r="B15" s="34" t="s">
        <v>319</v>
      </c>
      <c r="C15" s="58">
        <v>0</v>
      </c>
      <c r="D15" s="58">
        <v>0</v>
      </c>
      <c r="E15" s="58">
        <v>0</v>
      </c>
      <c r="F15" s="58">
        <v>0</v>
      </c>
      <c r="G15" s="58">
        <v>0</v>
      </c>
      <c r="H15" s="34"/>
    </row>
    <row r="16" spans="1:8" ht="9.75" customHeight="1" x14ac:dyDescent="0.3">
      <c r="A16" s="57">
        <v>1124</v>
      </c>
      <c r="B16" s="34" t="s">
        <v>320</v>
      </c>
      <c r="C16" s="58">
        <v>0</v>
      </c>
      <c r="D16" s="58">
        <v>0</v>
      </c>
      <c r="E16" s="58">
        <v>0</v>
      </c>
      <c r="F16" s="58">
        <v>0</v>
      </c>
      <c r="G16" s="58">
        <v>0</v>
      </c>
      <c r="H16" s="34"/>
    </row>
    <row r="18" spans="1:8" ht="9.75" customHeight="1" x14ac:dyDescent="0.3">
      <c r="A18" s="32" t="s">
        <v>321</v>
      </c>
      <c r="B18" s="32"/>
      <c r="C18" s="32"/>
      <c r="D18" s="32"/>
      <c r="E18" s="32"/>
      <c r="F18" s="32"/>
      <c r="G18" s="32"/>
      <c r="H18" s="32"/>
    </row>
    <row r="19" spans="1:8" ht="9.75" customHeight="1" x14ac:dyDescent="0.3">
      <c r="A19" s="36" t="s">
        <v>106</v>
      </c>
      <c r="B19" s="36" t="s">
        <v>107</v>
      </c>
      <c r="C19" s="36" t="s">
        <v>108</v>
      </c>
      <c r="D19" s="36" t="s">
        <v>322</v>
      </c>
      <c r="E19" s="36" t="s">
        <v>323</v>
      </c>
      <c r="F19" s="36" t="s">
        <v>324</v>
      </c>
      <c r="G19" s="36" t="s">
        <v>325</v>
      </c>
      <c r="H19" s="36" t="s">
        <v>326</v>
      </c>
    </row>
    <row r="20" spans="1:8" ht="9.75" customHeight="1" x14ac:dyDescent="0.3">
      <c r="A20" s="57">
        <v>1123</v>
      </c>
      <c r="B20" s="34" t="s">
        <v>327</v>
      </c>
      <c r="C20" s="58">
        <v>8580.44</v>
      </c>
      <c r="D20" s="58">
        <v>0</v>
      </c>
      <c r="E20" s="58">
        <v>0</v>
      </c>
      <c r="F20" s="58">
        <v>0</v>
      </c>
      <c r="G20" s="58">
        <v>0</v>
      </c>
      <c r="H20" s="34"/>
    </row>
    <row r="21" spans="1:8" ht="9.75" customHeight="1" x14ac:dyDescent="0.3">
      <c r="A21" s="57">
        <v>1125</v>
      </c>
      <c r="B21" s="34" t="s">
        <v>329</v>
      </c>
      <c r="C21" s="58">
        <v>0</v>
      </c>
      <c r="D21" s="58">
        <v>0</v>
      </c>
      <c r="E21" s="58">
        <v>0</v>
      </c>
      <c r="F21" s="58">
        <v>0</v>
      </c>
      <c r="G21" s="58">
        <v>0</v>
      </c>
      <c r="H21" s="34"/>
    </row>
    <row r="22" spans="1:8" ht="9.75" customHeight="1" x14ac:dyDescent="0.3">
      <c r="A22" s="55">
        <v>1126</v>
      </c>
      <c r="B22" s="44" t="s">
        <v>330</v>
      </c>
      <c r="C22" s="58">
        <v>0</v>
      </c>
      <c r="D22" s="58">
        <v>0</v>
      </c>
      <c r="E22" s="58">
        <v>0</v>
      </c>
      <c r="F22" s="58">
        <v>0</v>
      </c>
      <c r="G22" s="58">
        <v>0</v>
      </c>
      <c r="H22" s="34"/>
    </row>
    <row r="23" spans="1:8" ht="9.75" customHeight="1" x14ac:dyDescent="0.3">
      <c r="A23" s="55">
        <v>1129</v>
      </c>
      <c r="B23" s="44" t="s">
        <v>331</v>
      </c>
      <c r="C23" s="58">
        <v>0</v>
      </c>
      <c r="D23" s="58">
        <v>0</v>
      </c>
      <c r="E23" s="58">
        <v>0</v>
      </c>
      <c r="F23" s="58">
        <v>0</v>
      </c>
      <c r="G23" s="58">
        <v>0</v>
      </c>
      <c r="H23" s="34"/>
    </row>
    <row r="24" spans="1:8" ht="9.75" customHeight="1" x14ac:dyDescent="0.3">
      <c r="A24" s="57">
        <v>1131</v>
      </c>
      <c r="B24" s="34" t="s">
        <v>332</v>
      </c>
      <c r="C24" s="58">
        <v>0</v>
      </c>
      <c r="D24" s="58">
        <v>0</v>
      </c>
      <c r="E24" s="58">
        <v>0</v>
      </c>
      <c r="F24" s="58">
        <v>0</v>
      </c>
      <c r="G24" s="58">
        <v>0</v>
      </c>
      <c r="H24" s="34"/>
    </row>
    <row r="25" spans="1:8" ht="9.75" customHeight="1" x14ac:dyDescent="0.3">
      <c r="A25" s="57">
        <v>1132</v>
      </c>
      <c r="B25" s="34" t="s">
        <v>334</v>
      </c>
      <c r="C25" s="58">
        <v>0</v>
      </c>
      <c r="D25" s="58">
        <v>0</v>
      </c>
      <c r="E25" s="58">
        <v>0</v>
      </c>
      <c r="F25" s="58">
        <v>0</v>
      </c>
      <c r="G25" s="58">
        <v>0</v>
      </c>
      <c r="H25" s="34"/>
    </row>
    <row r="26" spans="1:8" ht="9.75" customHeight="1" x14ac:dyDescent="0.3">
      <c r="A26" s="57">
        <v>1133</v>
      </c>
      <c r="B26" s="34" t="s">
        <v>335</v>
      </c>
      <c r="C26" s="58">
        <v>0</v>
      </c>
      <c r="D26" s="58">
        <v>0</v>
      </c>
      <c r="E26" s="58">
        <v>0</v>
      </c>
      <c r="F26" s="58">
        <v>0</v>
      </c>
      <c r="G26" s="58">
        <v>0</v>
      </c>
      <c r="H26" s="34"/>
    </row>
    <row r="27" spans="1:8" ht="9.75" customHeight="1" x14ac:dyDescent="0.3">
      <c r="A27" s="57">
        <v>1134</v>
      </c>
      <c r="B27" s="34" t="s">
        <v>336</v>
      </c>
      <c r="C27" s="58">
        <v>0</v>
      </c>
      <c r="D27" s="58">
        <v>0</v>
      </c>
      <c r="E27" s="58">
        <v>0</v>
      </c>
      <c r="F27" s="58">
        <v>0</v>
      </c>
      <c r="G27" s="58">
        <v>0</v>
      </c>
      <c r="H27" s="34"/>
    </row>
    <row r="28" spans="1:8" ht="9.75" customHeight="1" x14ac:dyDescent="0.3">
      <c r="A28" s="57">
        <v>1139</v>
      </c>
      <c r="B28" s="34" t="s">
        <v>337</v>
      </c>
      <c r="C28" s="58">
        <v>0</v>
      </c>
      <c r="D28" s="58">
        <v>0</v>
      </c>
      <c r="E28" s="58">
        <v>0</v>
      </c>
      <c r="F28" s="58">
        <v>0</v>
      </c>
      <c r="G28" s="58">
        <v>0</v>
      </c>
      <c r="H28" s="34"/>
    </row>
    <row r="29" spans="1:8" ht="9.75" customHeight="1" x14ac:dyDescent="0.3">
      <c r="A29" s="34"/>
      <c r="B29" s="34"/>
      <c r="C29" s="34"/>
      <c r="D29" s="34"/>
      <c r="E29" s="34"/>
      <c r="F29" s="34"/>
      <c r="G29" s="34"/>
      <c r="H29" s="34"/>
    </row>
    <row r="30" spans="1:8" ht="9.75" customHeight="1" x14ac:dyDescent="0.3">
      <c r="A30" s="32" t="s">
        <v>338</v>
      </c>
      <c r="B30" s="32"/>
      <c r="C30" s="32"/>
      <c r="D30" s="32"/>
      <c r="E30" s="32"/>
      <c r="F30" s="32"/>
      <c r="G30" s="32"/>
      <c r="H30" s="32"/>
    </row>
    <row r="31" spans="1:8" ht="9.75" customHeight="1" x14ac:dyDescent="0.3">
      <c r="A31" s="36" t="s">
        <v>106</v>
      </c>
      <c r="B31" s="36" t="s">
        <v>107</v>
      </c>
      <c r="C31" s="36" t="s">
        <v>108</v>
      </c>
      <c r="D31" s="36" t="s">
        <v>339</v>
      </c>
      <c r="E31" s="36" t="s">
        <v>340</v>
      </c>
      <c r="F31" s="36" t="s">
        <v>341</v>
      </c>
      <c r="G31" s="36"/>
      <c r="H31" s="36"/>
    </row>
    <row r="32" spans="1:8" ht="9.75" customHeight="1" x14ac:dyDescent="0.3">
      <c r="A32" s="57">
        <v>1140</v>
      </c>
      <c r="B32" s="34" t="s">
        <v>342</v>
      </c>
      <c r="C32" s="58">
        <v>0</v>
      </c>
      <c r="D32" s="34"/>
      <c r="E32" s="34"/>
      <c r="F32" s="34"/>
      <c r="G32" s="34"/>
      <c r="H32" s="34"/>
    </row>
    <row r="33" spans="1:6" ht="9.75" customHeight="1" x14ac:dyDescent="0.3">
      <c r="A33" s="57">
        <v>1141</v>
      </c>
      <c r="B33" s="34" t="s">
        <v>343</v>
      </c>
      <c r="C33" s="58">
        <v>0</v>
      </c>
      <c r="D33" s="34"/>
      <c r="E33" s="34"/>
      <c r="F33" s="34"/>
    </row>
    <row r="34" spans="1:6" ht="9.75" customHeight="1" x14ac:dyDescent="0.3">
      <c r="A34" s="57">
        <v>1142</v>
      </c>
      <c r="B34" s="34" t="s">
        <v>344</v>
      </c>
      <c r="C34" s="58">
        <v>0</v>
      </c>
      <c r="D34" s="34"/>
      <c r="E34" s="34"/>
      <c r="F34" s="34"/>
    </row>
    <row r="35" spans="1:6" ht="9.75" customHeight="1" x14ac:dyDescent="0.3">
      <c r="A35" s="57">
        <v>1143</v>
      </c>
      <c r="B35" s="34" t="s">
        <v>345</v>
      </c>
      <c r="C35" s="58">
        <v>0</v>
      </c>
      <c r="D35" s="34"/>
      <c r="E35" s="34"/>
      <c r="F35" s="34"/>
    </row>
    <row r="36" spans="1:6" ht="9.75" customHeight="1" x14ac:dyDescent="0.3">
      <c r="A36" s="57">
        <v>1144</v>
      </c>
      <c r="B36" s="34" t="s">
        <v>346</v>
      </c>
      <c r="C36" s="58">
        <v>0</v>
      </c>
      <c r="D36" s="34"/>
      <c r="E36" s="34"/>
      <c r="F36" s="34"/>
    </row>
    <row r="37" spans="1:6" ht="9.75" customHeight="1" x14ac:dyDescent="0.3">
      <c r="A37" s="57">
        <v>1145</v>
      </c>
      <c r="B37" s="34" t="s">
        <v>347</v>
      </c>
      <c r="C37" s="58">
        <v>0</v>
      </c>
      <c r="D37" s="34"/>
      <c r="E37" s="34"/>
      <c r="F37" s="34"/>
    </row>
    <row r="38" spans="1:6" ht="9.75" customHeight="1" x14ac:dyDescent="0.3">
      <c r="A38" s="34"/>
      <c r="B38" s="34"/>
      <c r="C38" s="34"/>
      <c r="D38" s="34"/>
      <c r="E38" s="34"/>
      <c r="F38" s="34"/>
    </row>
    <row r="39" spans="1:6" ht="9.75" customHeight="1" x14ac:dyDescent="0.3">
      <c r="A39" s="32" t="s">
        <v>348</v>
      </c>
      <c r="B39" s="32"/>
      <c r="C39" s="32"/>
      <c r="D39" s="32"/>
      <c r="E39" s="32"/>
      <c r="F39" s="32"/>
    </row>
    <row r="40" spans="1:6" ht="9.75" customHeight="1" x14ac:dyDescent="0.3">
      <c r="A40" s="36" t="s">
        <v>106</v>
      </c>
      <c r="B40" s="36" t="s">
        <v>107</v>
      </c>
      <c r="C40" s="36" t="s">
        <v>108</v>
      </c>
      <c r="D40" s="36" t="s">
        <v>340</v>
      </c>
      <c r="E40" s="36" t="s">
        <v>349</v>
      </c>
      <c r="F40" s="36" t="s">
        <v>341</v>
      </c>
    </row>
    <row r="41" spans="1:6" ht="9.75" customHeight="1" x14ac:dyDescent="0.3">
      <c r="A41" s="57">
        <v>1150</v>
      </c>
      <c r="B41" s="34" t="s">
        <v>350</v>
      </c>
      <c r="C41" s="58">
        <v>0</v>
      </c>
      <c r="D41" s="34"/>
      <c r="E41" s="34"/>
      <c r="F41" s="34"/>
    </row>
    <row r="42" spans="1:6" ht="9.75" customHeight="1" x14ac:dyDescent="0.3">
      <c r="A42" s="57">
        <v>1151</v>
      </c>
      <c r="B42" s="34" t="s">
        <v>351</v>
      </c>
      <c r="C42" s="58">
        <v>0</v>
      </c>
      <c r="D42" s="34"/>
      <c r="E42" s="34"/>
      <c r="F42" s="34"/>
    </row>
    <row r="43" spans="1:6" ht="9.75" customHeight="1" x14ac:dyDescent="0.3">
      <c r="A43" s="34"/>
      <c r="B43" s="34"/>
      <c r="C43" s="34"/>
      <c r="D43" s="34"/>
      <c r="E43" s="34"/>
      <c r="F43" s="34"/>
    </row>
    <row r="44" spans="1:6" ht="9.75" customHeight="1" x14ac:dyDescent="0.3">
      <c r="A44" s="32" t="s">
        <v>354</v>
      </c>
      <c r="B44" s="32"/>
      <c r="C44" s="32"/>
      <c r="D44" s="32"/>
      <c r="E44" s="32"/>
      <c r="F44" s="32"/>
    </row>
    <row r="45" spans="1:6" ht="9.75" customHeight="1" x14ac:dyDescent="0.3">
      <c r="A45" s="36" t="s">
        <v>106</v>
      </c>
      <c r="B45" s="36" t="s">
        <v>107</v>
      </c>
      <c r="C45" s="36" t="s">
        <v>108</v>
      </c>
      <c r="D45" s="36" t="s">
        <v>313</v>
      </c>
      <c r="E45" s="36" t="s">
        <v>326</v>
      </c>
      <c r="F45" s="36"/>
    </row>
    <row r="46" spans="1:6" ht="9.75" customHeight="1" x14ac:dyDescent="0.3">
      <c r="A46" s="57">
        <v>1213</v>
      </c>
      <c r="B46" s="34" t="s">
        <v>355</v>
      </c>
      <c r="C46" s="58">
        <v>0</v>
      </c>
      <c r="D46" s="34"/>
      <c r="E46" s="34"/>
      <c r="F46" s="34"/>
    </row>
    <row r="47" spans="1:6" ht="9.75" customHeight="1" x14ac:dyDescent="0.3">
      <c r="A47" s="34"/>
      <c r="B47" s="34"/>
      <c r="C47" s="34"/>
      <c r="D47" s="34"/>
      <c r="E47" s="34"/>
      <c r="F47" s="34"/>
    </row>
    <row r="48" spans="1:6" ht="9.75" customHeight="1" x14ac:dyDescent="0.3">
      <c r="A48" s="32" t="s">
        <v>356</v>
      </c>
      <c r="B48" s="32"/>
      <c r="C48" s="32"/>
      <c r="D48" s="32"/>
      <c r="E48" s="32"/>
      <c r="F48" s="32"/>
    </row>
    <row r="49" spans="1:10" ht="9.75" customHeight="1" x14ac:dyDescent="0.3">
      <c r="A49" s="36" t="s">
        <v>106</v>
      </c>
      <c r="B49" s="36" t="s">
        <v>107</v>
      </c>
      <c r="C49" s="36" t="s">
        <v>108</v>
      </c>
      <c r="D49" s="36"/>
      <c r="E49" s="36"/>
      <c r="F49" s="36"/>
      <c r="G49" s="36"/>
      <c r="H49" s="36"/>
      <c r="I49" s="34"/>
      <c r="J49" s="34"/>
    </row>
    <row r="50" spans="1:10" ht="9.75" customHeight="1" x14ac:dyDescent="0.3">
      <c r="A50" s="57">
        <v>1211</v>
      </c>
      <c r="B50" s="34" t="s">
        <v>357</v>
      </c>
      <c r="C50" s="58">
        <v>0</v>
      </c>
      <c r="D50" s="34"/>
      <c r="E50" s="34"/>
      <c r="F50" s="34"/>
      <c r="G50" s="34"/>
      <c r="H50" s="34"/>
      <c r="I50" s="34"/>
      <c r="J50" s="34"/>
    </row>
    <row r="51" spans="1:10" ht="9.75" customHeight="1" x14ac:dyDescent="0.3">
      <c r="A51" s="57">
        <v>1212</v>
      </c>
      <c r="B51" s="34" t="s">
        <v>358</v>
      </c>
      <c r="C51" s="58">
        <v>0</v>
      </c>
      <c r="D51" s="34"/>
      <c r="E51" s="34"/>
      <c r="F51" s="34"/>
      <c r="G51" s="34"/>
      <c r="H51" s="34"/>
      <c r="I51" s="34"/>
      <c r="J51" s="34"/>
    </row>
    <row r="52" spans="1:10" ht="9.75" customHeight="1" x14ac:dyDescent="0.3">
      <c r="A52" s="57">
        <v>1214</v>
      </c>
      <c r="B52" s="34" t="s">
        <v>359</v>
      </c>
      <c r="C52" s="58">
        <v>0</v>
      </c>
      <c r="D52" s="34"/>
      <c r="E52" s="34"/>
      <c r="F52" s="34"/>
      <c r="G52" s="34"/>
      <c r="H52" s="34"/>
      <c r="I52" s="34"/>
      <c r="J52" s="34"/>
    </row>
    <row r="53" spans="1:10" ht="9.75" customHeight="1" x14ac:dyDescent="0.3">
      <c r="A53" s="34"/>
      <c r="B53" s="34"/>
      <c r="C53" s="34"/>
      <c r="D53" s="34"/>
      <c r="E53" s="34"/>
      <c r="F53" s="34"/>
      <c r="G53" s="34"/>
      <c r="H53" s="34"/>
      <c r="I53" s="34"/>
      <c r="J53" s="34"/>
    </row>
    <row r="54" spans="1:10" ht="9.75" customHeight="1" x14ac:dyDescent="0.3">
      <c r="A54" s="32" t="s">
        <v>360</v>
      </c>
      <c r="B54" s="32"/>
      <c r="C54" s="32"/>
      <c r="D54" s="32"/>
      <c r="E54" s="32"/>
      <c r="F54" s="32"/>
      <c r="G54" s="32"/>
      <c r="H54" s="32"/>
      <c r="I54" s="32"/>
      <c r="J54" s="32"/>
    </row>
    <row r="55" spans="1:10" ht="9.75" customHeight="1" x14ac:dyDescent="0.3">
      <c r="A55" s="36" t="s">
        <v>106</v>
      </c>
      <c r="B55" s="36" t="s">
        <v>107</v>
      </c>
      <c r="C55" s="36" t="s">
        <v>108</v>
      </c>
      <c r="D55" s="36" t="s">
        <v>361</v>
      </c>
      <c r="E55" s="36" t="s">
        <v>362</v>
      </c>
      <c r="F55" s="36" t="s">
        <v>363</v>
      </c>
      <c r="G55" s="36" t="s">
        <v>364</v>
      </c>
      <c r="H55" s="36" t="s">
        <v>365</v>
      </c>
      <c r="I55" s="36" t="s">
        <v>366</v>
      </c>
      <c r="J55" s="36" t="s">
        <v>367</v>
      </c>
    </row>
    <row r="56" spans="1:10" ht="9.75" customHeight="1" x14ac:dyDescent="0.3">
      <c r="A56" s="57">
        <v>1230</v>
      </c>
      <c r="B56" s="34" t="s">
        <v>368</v>
      </c>
      <c r="C56" s="58">
        <v>0</v>
      </c>
      <c r="D56" s="58">
        <v>0</v>
      </c>
      <c r="E56" s="58">
        <v>0</v>
      </c>
      <c r="F56" s="34"/>
      <c r="G56" s="34"/>
      <c r="H56" s="34"/>
      <c r="I56" s="34"/>
      <c r="J56" s="34"/>
    </row>
    <row r="57" spans="1:10" ht="9.75" customHeight="1" x14ac:dyDescent="0.3">
      <c r="A57" s="57">
        <v>1231</v>
      </c>
      <c r="B57" s="34" t="s">
        <v>369</v>
      </c>
      <c r="C57" s="58">
        <v>0</v>
      </c>
      <c r="D57" s="68"/>
      <c r="E57" s="68"/>
      <c r="F57" s="34"/>
      <c r="G57" s="34"/>
      <c r="H57" s="34"/>
      <c r="I57" s="34"/>
      <c r="J57" s="34"/>
    </row>
    <row r="58" spans="1:10" ht="9.75" customHeight="1" x14ac:dyDescent="0.3">
      <c r="A58" s="57">
        <v>1232</v>
      </c>
      <c r="B58" s="34" t="s">
        <v>370</v>
      </c>
      <c r="C58" s="58">
        <v>0</v>
      </c>
      <c r="D58" s="58">
        <v>0</v>
      </c>
      <c r="E58" s="58">
        <v>0</v>
      </c>
      <c r="F58" s="34"/>
      <c r="G58" s="34"/>
      <c r="H58" s="34"/>
      <c r="I58" s="34"/>
      <c r="J58" s="34"/>
    </row>
    <row r="59" spans="1:10" ht="9.75" customHeight="1" x14ac:dyDescent="0.3">
      <c r="A59" s="57">
        <v>1233</v>
      </c>
      <c r="B59" s="34" t="s">
        <v>371</v>
      </c>
      <c r="C59" s="58">
        <v>0</v>
      </c>
      <c r="D59" s="58">
        <v>0</v>
      </c>
      <c r="E59" s="58">
        <v>0</v>
      </c>
      <c r="F59" s="34"/>
      <c r="G59" s="34"/>
      <c r="H59" s="34"/>
      <c r="I59" s="34"/>
      <c r="J59" s="34"/>
    </row>
    <row r="60" spans="1:10" ht="9.75" customHeight="1" x14ac:dyDescent="0.3">
      <c r="A60" s="57">
        <v>1234</v>
      </c>
      <c r="B60" s="34" t="s">
        <v>374</v>
      </c>
      <c r="C60" s="58">
        <v>0</v>
      </c>
      <c r="D60" s="58">
        <v>0</v>
      </c>
      <c r="E60" s="58">
        <v>0</v>
      </c>
      <c r="F60" s="34"/>
      <c r="G60" s="34"/>
      <c r="H60" s="34"/>
      <c r="I60" s="34"/>
      <c r="J60" s="34"/>
    </row>
    <row r="61" spans="1:10" ht="9.75" customHeight="1" x14ac:dyDescent="0.3">
      <c r="A61" s="57">
        <v>1235</v>
      </c>
      <c r="B61" s="34" t="s">
        <v>375</v>
      </c>
      <c r="C61" s="58">
        <v>0</v>
      </c>
      <c r="D61" s="58">
        <v>0</v>
      </c>
      <c r="E61" s="58">
        <v>0</v>
      </c>
      <c r="F61" s="34"/>
      <c r="G61" s="34"/>
      <c r="H61" s="34"/>
      <c r="I61" s="34"/>
      <c r="J61" s="34"/>
    </row>
    <row r="62" spans="1:10" ht="9.75" customHeight="1" x14ac:dyDescent="0.3">
      <c r="A62" s="57">
        <v>1236</v>
      </c>
      <c r="B62" s="34" t="s">
        <v>376</v>
      </c>
      <c r="C62" s="58">
        <v>0</v>
      </c>
      <c r="D62" s="58">
        <v>0</v>
      </c>
      <c r="E62" s="58">
        <v>0</v>
      </c>
      <c r="F62" s="34"/>
      <c r="G62" s="34"/>
      <c r="H62" s="34"/>
      <c r="I62" s="34"/>
      <c r="J62" s="34"/>
    </row>
    <row r="63" spans="1:10" ht="9.75" customHeight="1" x14ac:dyDescent="0.3">
      <c r="A63" s="57">
        <v>1239</v>
      </c>
      <c r="B63" s="34" t="s">
        <v>377</v>
      </c>
      <c r="C63" s="58">
        <v>0</v>
      </c>
      <c r="D63" s="58">
        <v>0</v>
      </c>
      <c r="E63" s="58">
        <v>0</v>
      </c>
      <c r="F63" s="34"/>
      <c r="G63" s="34"/>
      <c r="H63" s="34"/>
      <c r="I63" s="34"/>
      <c r="J63" s="34"/>
    </row>
    <row r="64" spans="1:10" ht="9.75" customHeight="1" x14ac:dyDescent="0.3">
      <c r="A64" s="57">
        <v>1240</v>
      </c>
      <c r="B64" s="34" t="s">
        <v>378</v>
      </c>
      <c r="C64" s="58">
        <v>10350220.49</v>
      </c>
      <c r="D64" s="58">
        <v>-590493.38</v>
      </c>
      <c r="E64" s="58">
        <v>-7643064.5999999996</v>
      </c>
      <c r="F64" s="34"/>
      <c r="G64" s="34"/>
      <c r="H64" s="34"/>
      <c r="I64" s="34"/>
      <c r="J64" s="34"/>
    </row>
    <row r="65" spans="1:10" ht="9.75" customHeight="1" x14ac:dyDescent="0.3">
      <c r="A65" s="57">
        <v>1241</v>
      </c>
      <c r="B65" s="34" t="s">
        <v>379</v>
      </c>
      <c r="C65" s="58">
        <v>5785755.21</v>
      </c>
      <c r="D65" s="58">
        <v>-460967.13</v>
      </c>
      <c r="E65" s="58">
        <v>-4250855.1400000006</v>
      </c>
      <c r="F65" s="58"/>
      <c r="G65" s="34"/>
      <c r="H65" s="197"/>
      <c r="I65" s="34"/>
      <c r="J65" s="34"/>
    </row>
    <row r="66" spans="1:10" ht="9.75" customHeight="1" x14ac:dyDescent="0.3">
      <c r="A66" s="57">
        <v>1242</v>
      </c>
      <c r="B66" s="34" t="s">
        <v>380</v>
      </c>
      <c r="C66" s="58">
        <v>438872.6</v>
      </c>
      <c r="D66" s="58">
        <v>-22125.759999999998</v>
      </c>
      <c r="E66" s="58">
        <v>-297393.41000000003</v>
      </c>
      <c r="F66" s="58"/>
      <c r="G66" s="34"/>
      <c r="H66" s="197"/>
      <c r="I66" s="34"/>
      <c r="J66" s="34"/>
    </row>
    <row r="67" spans="1:10" ht="9.75" customHeight="1" x14ac:dyDescent="0.3">
      <c r="A67" s="57">
        <v>1243</v>
      </c>
      <c r="B67" s="34" t="s">
        <v>381</v>
      </c>
      <c r="C67" s="58">
        <v>0</v>
      </c>
      <c r="D67" s="58">
        <v>0</v>
      </c>
      <c r="E67" s="58">
        <v>0</v>
      </c>
      <c r="F67" s="58"/>
      <c r="G67" s="34"/>
      <c r="H67" s="197"/>
      <c r="I67" s="34"/>
      <c r="J67" s="34"/>
    </row>
    <row r="68" spans="1:10" ht="9.75" customHeight="1" x14ac:dyDescent="0.3">
      <c r="A68" s="57">
        <v>1244</v>
      </c>
      <c r="B68" s="34" t="s">
        <v>382</v>
      </c>
      <c r="C68" s="58">
        <v>3840814.13</v>
      </c>
      <c r="D68" s="58">
        <v>-81041.649999999994</v>
      </c>
      <c r="E68" s="58">
        <v>-2949355.86</v>
      </c>
      <c r="F68" s="58"/>
      <c r="G68" s="34"/>
      <c r="H68" s="197"/>
      <c r="I68" s="34"/>
      <c r="J68" s="34"/>
    </row>
    <row r="69" spans="1:10" ht="9.75" customHeight="1" x14ac:dyDescent="0.3">
      <c r="A69" s="57">
        <v>1245</v>
      </c>
      <c r="B69" s="34" t="s">
        <v>384</v>
      </c>
      <c r="C69" s="58">
        <v>0</v>
      </c>
      <c r="D69" s="58">
        <v>0</v>
      </c>
      <c r="E69" s="58">
        <v>0</v>
      </c>
      <c r="F69" s="58"/>
      <c r="G69" s="34"/>
      <c r="H69" s="197"/>
      <c r="I69" s="34"/>
      <c r="J69" s="34"/>
    </row>
    <row r="70" spans="1:10" ht="9.75" customHeight="1" x14ac:dyDescent="0.3">
      <c r="A70" s="57">
        <v>1246</v>
      </c>
      <c r="B70" s="34" t="s">
        <v>385</v>
      </c>
      <c r="C70" s="58">
        <v>284778.55</v>
      </c>
      <c r="D70" s="58">
        <v>-26358.84</v>
      </c>
      <c r="E70" s="58">
        <v>-145460.19</v>
      </c>
      <c r="F70" s="58"/>
      <c r="G70" s="34"/>
      <c r="H70" s="197"/>
      <c r="I70" s="34"/>
      <c r="J70" s="34"/>
    </row>
    <row r="71" spans="1:10" ht="9.75" customHeight="1" x14ac:dyDescent="0.3">
      <c r="A71" s="57">
        <v>1247</v>
      </c>
      <c r="B71" s="34" t="s">
        <v>386</v>
      </c>
      <c r="C71" s="58">
        <v>0</v>
      </c>
      <c r="D71" s="58">
        <v>0</v>
      </c>
      <c r="E71" s="58">
        <v>0</v>
      </c>
      <c r="F71" s="58"/>
      <c r="G71" s="34"/>
      <c r="H71" s="34"/>
      <c r="I71" s="34"/>
      <c r="J71" s="34"/>
    </row>
    <row r="72" spans="1:10" ht="9.75" customHeight="1" x14ac:dyDescent="0.3">
      <c r="A72" s="57">
        <v>1248</v>
      </c>
      <c r="B72" s="34" t="s">
        <v>387</v>
      </c>
      <c r="C72" s="58">
        <v>0</v>
      </c>
      <c r="D72" s="58">
        <v>0</v>
      </c>
      <c r="E72" s="58">
        <v>0</v>
      </c>
      <c r="F72" s="58"/>
      <c r="G72" s="34"/>
      <c r="H72" s="34"/>
      <c r="I72" s="34"/>
      <c r="J72" s="34"/>
    </row>
    <row r="73" spans="1:10" ht="9.75" customHeight="1" x14ac:dyDescent="0.3">
      <c r="A73" s="34"/>
      <c r="B73" s="34"/>
      <c r="C73" s="34"/>
      <c r="D73" s="34"/>
      <c r="E73" s="34"/>
      <c r="F73" s="34"/>
      <c r="G73" s="34"/>
      <c r="H73" s="34"/>
      <c r="I73" s="34"/>
      <c r="J73" s="34"/>
    </row>
    <row r="74" spans="1:10" ht="9.75" customHeight="1" x14ac:dyDescent="0.3">
      <c r="A74" s="32" t="s">
        <v>388</v>
      </c>
      <c r="B74" s="32"/>
      <c r="C74" s="32"/>
      <c r="D74" s="32"/>
      <c r="E74" s="32"/>
      <c r="F74" s="32"/>
      <c r="G74" s="32"/>
      <c r="H74" s="34"/>
      <c r="I74" s="34"/>
      <c r="J74" s="34"/>
    </row>
    <row r="75" spans="1:10" ht="9.75" customHeight="1" x14ac:dyDescent="0.3">
      <c r="A75" s="36" t="s">
        <v>106</v>
      </c>
      <c r="B75" s="36" t="s">
        <v>107</v>
      </c>
      <c r="C75" s="36" t="s">
        <v>108</v>
      </c>
      <c r="D75" s="36" t="s">
        <v>389</v>
      </c>
      <c r="E75" s="36" t="s">
        <v>390</v>
      </c>
      <c r="F75" s="36" t="s">
        <v>391</v>
      </c>
      <c r="G75" s="36" t="s">
        <v>392</v>
      </c>
      <c r="H75" s="34"/>
      <c r="I75" s="34"/>
      <c r="J75" s="34"/>
    </row>
    <row r="76" spans="1:10" ht="9.75" customHeight="1" x14ac:dyDescent="0.3">
      <c r="A76" s="57">
        <v>1250</v>
      </c>
      <c r="B76" s="34" t="s">
        <v>393</v>
      </c>
      <c r="C76" s="58">
        <v>2364857.71</v>
      </c>
      <c r="D76" s="58">
        <v>0</v>
      </c>
      <c r="E76" s="58">
        <v>-2364857.6800000002</v>
      </c>
      <c r="F76" s="34"/>
      <c r="G76" s="34"/>
      <c r="H76" s="34"/>
      <c r="I76" s="34"/>
      <c r="J76" s="34"/>
    </row>
    <row r="77" spans="1:10" ht="9.75" customHeight="1" x14ac:dyDescent="0.3">
      <c r="A77" s="57">
        <v>1251</v>
      </c>
      <c r="B77" s="34" t="s">
        <v>394</v>
      </c>
      <c r="C77" s="58">
        <v>0</v>
      </c>
      <c r="D77" s="58">
        <v>0</v>
      </c>
      <c r="E77" s="58">
        <v>0</v>
      </c>
      <c r="F77" s="34"/>
      <c r="G77" s="34"/>
      <c r="H77" s="34"/>
      <c r="I77" s="34"/>
      <c r="J77" s="34"/>
    </row>
    <row r="78" spans="1:10" ht="9.75" customHeight="1" x14ac:dyDescent="0.3">
      <c r="A78" s="57">
        <v>1252</v>
      </c>
      <c r="B78" s="34" t="s">
        <v>396</v>
      </c>
      <c r="C78" s="58">
        <v>0</v>
      </c>
      <c r="D78" s="58">
        <v>0</v>
      </c>
      <c r="E78" s="58">
        <v>0</v>
      </c>
      <c r="F78" s="34"/>
      <c r="G78" s="34"/>
      <c r="H78" s="34"/>
      <c r="I78" s="34"/>
      <c r="J78" s="34"/>
    </row>
    <row r="79" spans="1:10" ht="9.75" customHeight="1" x14ac:dyDescent="0.3">
      <c r="A79" s="57">
        <v>1253</v>
      </c>
      <c r="B79" s="34" t="s">
        <v>397</v>
      </c>
      <c r="C79" s="58">
        <v>0</v>
      </c>
      <c r="D79" s="58">
        <v>0</v>
      </c>
      <c r="E79" s="58">
        <v>0</v>
      </c>
      <c r="F79" s="34"/>
      <c r="G79" s="34"/>
      <c r="H79" s="34"/>
      <c r="I79" s="34"/>
      <c r="J79" s="34"/>
    </row>
    <row r="80" spans="1:10" ht="9.75" customHeight="1" x14ac:dyDescent="0.3">
      <c r="A80" s="57">
        <v>1254</v>
      </c>
      <c r="B80" s="34" t="s">
        <v>398</v>
      </c>
      <c r="C80" s="58">
        <v>2364857.71</v>
      </c>
      <c r="D80" s="58">
        <v>0</v>
      </c>
      <c r="E80" s="58">
        <v>-2364857.6800000002</v>
      </c>
      <c r="F80" s="34"/>
      <c r="G80" s="34"/>
      <c r="H80" s="34"/>
      <c r="I80" s="34"/>
      <c r="J80" s="34"/>
    </row>
    <row r="81" spans="1:7" ht="9.75" customHeight="1" x14ac:dyDescent="0.3">
      <c r="A81" s="57">
        <v>1259</v>
      </c>
      <c r="B81" s="34" t="s">
        <v>399</v>
      </c>
      <c r="C81" s="58">
        <v>0</v>
      </c>
      <c r="D81" s="58">
        <v>0</v>
      </c>
      <c r="E81" s="58">
        <v>0</v>
      </c>
      <c r="F81" s="34"/>
      <c r="G81" s="34"/>
    </row>
    <row r="82" spans="1:7" ht="9.75" customHeight="1" x14ac:dyDescent="0.3">
      <c r="A82" s="57">
        <v>1270</v>
      </c>
      <c r="B82" s="34" t="s">
        <v>400</v>
      </c>
      <c r="C82" s="58">
        <v>0</v>
      </c>
      <c r="D82" s="68"/>
      <c r="E82" s="68"/>
      <c r="F82" s="34"/>
      <c r="G82" s="34"/>
    </row>
    <row r="83" spans="1:7" ht="9.75" customHeight="1" x14ac:dyDescent="0.3">
      <c r="A83" s="57">
        <v>1271</v>
      </c>
      <c r="B83" s="34" t="s">
        <v>401</v>
      </c>
      <c r="C83" s="58">
        <v>0</v>
      </c>
      <c r="D83" s="68"/>
      <c r="E83" s="68"/>
      <c r="F83" s="34"/>
      <c r="G83" s="34"/>
    </row>
    <row r="84" spans="1:7" ht="9.75" customHeight="1" x14ac:dyDescent="0.3">
      <c r="A84" s="57">
        <v>1272</v>
      </c>
      <c r="B84" s="34" t="s">
        <v>402</v>
      </c>
      <c r="C84" s="58">
        <v>0</v>
      </c>
      <c r="D84" s="68"/>
      <c r="E84" s="68"/>
      <c r="F84" s="34"/>
      <c r="G84" s="34"/>
    </row>
    <row r="85" spans="1:7" ht="9.75" customHeight="1" x14ac:dyDescent="0.3">
      <c r="A85" s="57">
        <v>1273</v>
      </c>
      <c r="B85" s="34" t="s">
        <v>403</v>
      </c>
      <c r="C85" s="58">
        <v>0</v>
      </c>
      <c r="D85" s="68"/>
      <c r="E85" s="68"/>
      <c r="F85" s="34"/>
      <c r="G85" s="34"/>
    </row>
    <row r="86" spans="1:7" ht="9.75" customHeight="1" x14ac:dyDescent="0.3">
      <c r="A86" s="57">
        <v>1274</v>
      </c>
      <c r="B86" s="34" t="s">
        <v>404</v>
      </c>
      <c r="C86" s="58">
        <v>0</v>
      </c>
      <c r="D86" s="68"/>
      <c r="E86" s="68"/>
      <c r="F86" s="34"/>
      <c r="G86" s="34"/>
    </row>
    <row r="87" spans="1:7" ht="9.75" customHeight="1" x14ac:dyDescent="0.3">
      <c r="A87" s="57">
        <v>1275</v>
      </c>
      <c r="B87" s="34" t="s">
        <v>405</v>
      </c>
      <c r="C87" s="58">
        <v>0</v>
      </c>
      <c r="D87" s="68"/>
      <c r="E87" s="68"/>
      <c r="F87" s="34"/>
      <c r="G87" s="34"/>
    </row>
    <row r="88" spans="1:7" ht="9.75" customHeight="1" x14ac:dyDescent="0.3">
      <c r="A88" s="57">
        <v>1279</v>
      </c>
      <c r="B88" s="34" t="s">
        <v>406</v>
      </c>
      <c r="C88" s="58">
        <v>0</v>
      </c>
      <c r="D88" s="68"/>
      <c r="E88" s="68"/>
      <c r="F88" s="34"/>
      <c r="G88" s="34"/>
    </row>
    <row r="89" spans="1:7" ht="9.75" customHeight="1" x14ac:dyDescent="0.3">
      <c r="A89" s="34"/>
      <c r="B89" s="34"/>
      <c r="C89" s="34"/>
      <c r="D89" s="34"/>
      <c r="E89" s="34"/>
      <c r="F89" s="34"/>
      <c r="G89" s="34"/>
    </row>
    <row r="90" spans="1:7" ht="9.75" customHeight="1" x14ac:dyDescent="0.3">
      <c r="A90" s="32" t="s">
        <v>407</v>
      </c>
      <c r="B90" s="32"/>
      <c r="C90" s="32"/>
      <c r="D90" s="32"/>
      <c r="E90" s="32"/>
      <c r="F90" s="32"/>
      <c r="G90" s="32"/>
    </row>
    <row r="91" spans="1:7" ht="9.75" customHeight="1" x14ac:dyDescent="0.3">
      <c r="A91" s="36" t="s">
        <v>106</v>
      </c>
      <c r="B91" s="36" t="s">
        <v>107</v>
      </c>
      <c r="C91" s="36" t="s">
        <v>108</v>
      </c>
      <c r="D91" s="36" t="s">
        <v>365</v>
      </c>
      <c r="E91" s="36"/>
      <c r="F91" s="36"/>
      <c r="G91" s="36"/>
    </row>
    <row r="92" spans="1:7" ht="9.75" customHeight="1" x14ac:dyDescent="0.3">
      <c r="A92" s="57">
        <v>1160</v>
      </c>
      <c r="B92" s="34" t="s">
        <v>408</v>
      </c>
      <c r="C92" s="58">
        <v>0</v>
      </c>
      <c r="D92" s="34"/>
      <c r="E92" s="34"/>
      <c r="F92" s="34"/>
      <c r="G92" s="34"/>
    </row>
    <row r="93" spans="1:7" ht="9.75" customHeight="1" x14ac:dyDescent="0.3">
      <c r="A93" s="57">
        <v>1161</v>
      </c>
      <c r="B93" s="34" t="s">
        <v>409</v>
      </c>
      <c r="C93" s="58">
        <v>0</v>
      </c>
      <c r="D93" s="34"/>
      <c r="E93" s="34"/>
      <c r="F93" s="34"/>
      <c r="G93" s="34"/>
    </row>
    <row r="94" spans="1:7" ht="9.75" customHeight="1" x14ac:dyDescent="0.3">
      <c r="A94" s="57">
        <v>1162</v>
      </c>
      <c r="B94" s="34" t="s">
        <v>410</v>
      </c>
      <c r="C94" s="58">
        <v>0</v>
      </c>
      <c r="D94" s="34"/>
      <c r="E94" s="34"/>
      <c r="F94" s="34"/>
      <c r="G94" s="34"/>
    </row>
    <row r="95" spans="1:7" ht="9.75" customHeight="1" x14ac:dyDescent="0.3">
      <c r="A95" s="34"/>
      <c r="B95" s="34"/>
      <c r="C95" s="34"/>
      <c r="D95" s="34"/>
      <c r="E95" s="34"/>
      <c r="F95" s="34"/>
      <c r="G95" s="34"/>
    </row>
    <row r="96" spans="1:7" ht="9.75" customHeight="1" x14ac:dyDescent="0.3">
      <c r="A96" s="32" t="s">
        <v>411</v>
      </c>
      <c r="B96" s="32"/>
      <c r="C96" s="32"/>
      <c r="D96" s="32"/>
      <c r="E96" s="32"/>
      <c r="F96" s="32"/>
      <c r="G96" s="32"/>
    </row>
    <row r="97" spans="1:8" ht="9.75" customHeight="1" x14ac:dyDescent="0.3">
      <c r="A97" s="36" t="s">
        <v>106</v>
      </c>
      <c r="B97" s="36" t="s">
        <v>107</v>
      </c>
      <c r="C97" s="36" t="s">
        <v>108</v>
      </c>
      <c r="D97" s="36" t="s">
        <v>326</v>
      </c>
      <c r="E97" s="36"/>
      <c r="F97" s="36"/>
      <c r="G97" s="36"/>
      <c r="H97" s="36"/>
    </row>
    <row r="98" spans="1:8" ht="9.75" customHeight="1" x14ac:dyDescent="0.3">
      <c r="A98" s="57">
        <v>1190</v>
      </c>
      <c r="B98" s="34" t="s">
        <v>412</v>
      </c>
      <c r="C98" s="58">
        <v>0</v>
      </c>
      <c r="D98" s="34"/>
      <c r="E98" s="34"/>
      <c r="F98" s="34"/>
      <c r="G98" s="34"/>
      <c r="H98" s="34"/>
    </row>
    <row r="99" spans="1:8" ht="9.75" customHeight="1" x14ac:dyDescent="0.3">
      <c r="A99" s="57">
        <v>1191</v>
      </c>
      <c r="B99" s="34" t="s">
        <v>413</v>
      </c>
      <c r="C99" s="58">
        <v>0</v>
      </c>
      <c r="D99" s="34"/>
      <c r="E99" s="34"/>
      <c r="F99" s="34"/>
      <c r="G99" s="34"/>
      <c r="H99" s="34"/>
    </row>
    <row r="100" spans="1:8" ht="9.75" customHeight="1" x14ac:dyDescent="0.3">
      <c r="A100" s="57">
        <v>1192</v>
      </c>
      <c r="B100" s="34" t="s">
        <v>414</v>
      </c>
      <c r="C100" s="58">
        <v>0</v>
      </c>
      <c r="D100" s="34"/>
      <c r="E100" s="34"/>
      <c r="F100" s="34"/>
      <c r="G100" s="34"/>
      <c r="H100" s="34"/>
    </row>
    <row r="101" spans="1:8" ht="9.75" customHeight="1" x14ac:dyDescent="0.3">
      <c r="A101" s="57">
        <v>1193</v>
      </c>
      <c r="B101" s="34" t="s">
        <v>415</v>
      </c>
      <c r="C101" s="58">
        <v>0</v>
      </c>
      <c r="D101" s="34"/>
      <c r="E101" s="34"/>
      <c r="F101" s="34"/>
      <c r="G101" s="34"/>
      <c r="H101" s="34"/>
    </row>
    <row r="102" spans="1:8" ht="9.75" customHeight="1" x14ac:dyDescent="0.3">
      <c r="A102" s="57">
        <v>1194</v>
      </c>
      <c r="B102" s="34" t="s">
        <v>416</v>
      </c>
      <c r="C102" s="58">
        <v>0</v>
      </c>
      <c r="D102" s="34"/>
      <c r="E102" s="34"/>
      <c r="F102" s="34"/>
      <c r="G102" s="34"/>
      <c r="H102" s="34"/>
    </row>
    <row r="103" spans="1:8" ht="9.75" customHeight="1" x14ac:dyDescent="0.3">
      <c r="A103" s="57">
        <v>1290</v>
      </c>
      <c r="B103" s="34" t="s">
        <v>417</v>
      </c>
      <c r="C103" s="58">
        <v>0</v>
      </c>
      <c r="D103" s="34"/>
      <c r="E103" s="34"/>
      <c r="F103" s="34"/>
      <c r="G103" s="34"/>
      <c r="H103" s="34"/>
    </row>
    <row r="104" spans="1:8" ht="9.75" customHeight="1" x14ac:dyDescent="0.3">
      <c r="A104" s="57">
        <v>1291</v>
      </c>
      <c r="B104" s="34" t="s">
        <v>418</v>
      </c>
      <c r="C104" s="58">
        <v>0</v>
      </c>
      <c r="D104" s="34"/>
      <c r="E104" s="34"/>
      <c r="F104" s="34"/>
      <c r="G104" s="34"/>
      <c r="H104" s="34"/>
    </row>
    <row r="105" spans="1:8" ht="9.75" customHeight="1" x14ac:dyDescent="0.3">
      <c r="A105" s="57">
        <v>1292</v>
      </c>
      <c r="B105" s="34" t="s">
        <v>419</v>
      </c>
      <c r="C105" s="58">
        <v>0</v>
      </c>
      <c r="D105" s="34"/>
      <c r="E105" s="34"/>
      <c r="F105" s="34"/>
      <c r="G105" s="34"/>
      <c r="H105" s="34"/>
    </row>
    <row r="106" spans="1:8" ht="9.75" customHeight="1" x14ac:dyDescent="0.3">
      <c r="A106" s="57">
        <v>1293</v>
      </c>
      <c r="B106" s="34" t="s">
        <v>420</v>
      </c>
      <c r="C106" s="58">
        <v>0</v>
      </c>
      <c r="D106" s="34"/>
      <c r="E106" s="34"/>
      <c r="F106" s="34"/>
      <c r="G106" s="34"/>
      <c r="H106" s="34"/>
    </row>
    <row r="107" spans="1:8" ht="9.75" customHeight="1" x14ac:dyDescent="0.3">
      <c r="A107" s="34"/>
      <c r="B107" s="34"/>
      <c r="C107" s="34"/>
      <c r="D107" s="34"/>
      <c r="E107" s="34"/>
      <c r="F107" s="34"/>
      <c r="G107" s="34"/>
      <c r="H107" s="34"/>
    </row>
    <row r="108" spans="1:8" ht="9.75" customHeight="1" x14ac:dyDescent="0.3">
      <c r="A108" s="32" t="s">
        <v>422</v>
      </c>
      <c r="B108" s="32"/>
      <c r="C108" s="32"/>
      <c r="D108" s="32"/>
      <c r="E108" s="32"/>
      <c r="F108" s="32"/>
      <c r="G108" s="32"/>
      <c r="H108" s="32"/>
    </row>
    <row r="109" spans="1:8" ht="9.75" customHeight="1" x14ac:dyDescent="0.3">
      <c r="A109" s="36" t="s">
        <v>106</v>
      </c>
      <c r="B109" s="36" t="s">
        <v>107</v>
      </c>
      <c r="C109" s="36" t="s">
        <v>108</v>
      </c>
      <c r="D109" s="36" t="s">
        <v>322</v>
      </c>
      <c r="E109" s="36" t="s">
        <v>323</v>
      </c>
      <c r="F109" s="36" t="s">
        <v>324</v>
      </c>
      <c r="G109" s="36" t="s">
        <v>423</v>
      </c>
      <c r="H109" s="36" t="s">
        <v>424</v>
      </c>
    </row>
    <row r="110" spans="1:8" ht="9.75" customHeight="1" x14ac:dyDescent="0.3">
      <c r="A110" s="57">
        <v>2110</v>
      </c>
      <c r="B110" s="34" t="s">
        <v>425</v>
      </c>
      <c r="C110" s="58">
        <v>1548117.3</v>
      </c>
      <c r="D110" s="58">
        <v>0</v>
      </c>
      <c r="E110" s="58">
        <v>0</v>
      </c>
      <c r="F110" s="58">
        <v>0</v>
      </c>
      <c r="G110" s="58">
        <v>0</v>
      </c>
      <c r="H110" s="34"/>
    </row>
    <row r="111" spans="1:8" ht="9.75" customHeight="1" x14ac:dyDescent="0.3">
      <c r="A111" s="57">
        <v>2111</v>
      </c>
      <c r="B111" s="34" t="s">
        <v>426</v>
      </c>
      <c r="C111" s="58">
        <v>917555.07</v>
      </c>
      <c r="D111" s="58">
        <v>0</v>
      </c>
      <c r="E111" s="58">
        <v>0</v>
      </c>
      <c r="F111" s="58">
        <v>0</v>
      </c>
      <c r="G111" s="58">
        <v>0</v>
      </c>
      <c r="H111" s="34"/>
    </row>
    <row r="112" spans="1:8" ht="9.75" customHeight="1" x14ac:dyDescent="0.3">
      <c r="A112" s="57">
        <v>2112</v>
      </c>
      <c r="B112" s="34" t="s">
        <v>428</v>
      </c>
      <c r="C112" s="58">
        <v>117455.2</v>
      </c>
      <c r="D112" s="58">
        <v>0</v>
      </c>
      <c r="E112" s="58">
        <v>0</v>
      </c>
      <c r="F112" s="58">
        <v>0</v>
      </c>
      <c r="G112" s="58">
        <v>0</v>
      </c>
      <c r="H112" s="34"/>
    </row>
    <row r="113" spans="1:8" ht="9.75" customHeight="1" x14ac:dyDescent="0.3">
      <c r="A113" s="57">
        <v>2113</v>
      </c>
      <c r="B113" s="34" t="s">
        <v>429</v>
      </c>
      <c r="C113" s="58">
        <v>0</v>
      </c>
      <c r="D113" s="58">
        <v>0</v>
      </c>
      <c r="E113" s="58">
        <v>0</v>
      </c>
      <c r="F113" s="58">
        <v>0</v>
      </c>
      <c r="G113" s="58">
        <v>0</v>
      </c>
      <c r="H113" s="34"/>
    </row>
    <row r="114" spans="1:8" ht="9.75" customHeight="1" x14ac:dyDescent="0.3">
      <c r="A114" s="57">
        <v>2114</v>
      </c>
      <c r="B114" s="34" t="s">
        <v>430</v>
      </c>
      <c r="C114" s="58">
        <v>0</v>
      </c>
      <c r="D114" s="58">
        <v>0</v>
      </c>
      <c r="E114" s="58">
        <v>0</v>
      </c>
      <c r="F114" s="58">
        <v>0</v>
      </c>
      <c r="G114" s="58">
        <v>0</v>
      </c>
      <c r="H114" s="34"/>
    </row>
    <row r="115" spans="1:8" ht="9.75" customHeight="1" x14ac:dyDescent="0.3">
      <c r="A115" s="57">
        <v>2115</v>
      </c>
      <c r="B115" s="34" t="s">
        <v>431</v>
      </c>
      <c r="C115" s="58">
        <v>0</v>
      </c>
      <c r="D115" s="58">
        <v>0</v>
      </c>
      <c r="E115" s="58">
        <v>0</v>
      </c>
      <c r="F115" s="58">
        <v>0</v>
      </c>
      <c r="G115" s="58">
        <v>0</v>
      </c>
      <c r="H115" s="34"/>
    </row>
    <row r="116" spans="1:8" ht="9.75" customHeight="1" x14ac:dyDescent="0.3">
      <c r="A116" s="57">
        <v>2116</v>
      </c>
      <c r="B116" s="34" t="s">
        <v>432</v>
      </c>
      <c r="C116" s="58">
        <v>0</v>
      </c>
      <c r="D116" s="58">
        <v>0</v>
      </c>
      <c r="E116" s="58">
        <v>0</v>
      </c>
      <c r="F116" s="58">
        <v>0</v>
      </c>
      <c r="G116" s="58">
        <v>0</v>
      </c>
      <c r="H116" s="34"/>
    </row>
    <row r="117" spans="1:8" ht="9.75" customHeight="1" x14ac:dyDescent="0.3">
      <c r="A117" s="57">
        <v>2117</v>
      </c>
      <c r="B117" s="34" t="s">
        <v>433</v>
      </c>
      <c r="C117" s="58">
        <v>513107.03</v>
      </c>
      <c r="D117" s="58">
        <v>0</v>
      </c>
      <c r="E117" s="58">
        <v>0</v>
      </c>
      <c r="F117" s="58">
        <v>0</v>
      </c>
      <c r="G117" s="58">
        <v>0</v>
      </c>
      <c r="H117" s="34"/>
    </row>
    <row r="118" spans="1:8" ht="9.75" customHeight="1" x14ac:dyDescent="0.3">
      <c r="A118" s="57">
        <v>2118</v>
      </c>
      <c r="B118" s="34" t="s">
        <v>434</v>
      </c>
      <c r="C118" s="58">
        <v>0</v>
      </c>
      <c r="D118" s="58">
        <v>0</v>
      </c>
      <c r="E118" s="58">
        <v>0</v>
      </c>
      <c r="F118" s="58">
        <v>0</v>
      </c>
      <c r="G118" s="58">
        <v>0</v>
      </c>
      <c r="H118" s="34"/>
    </row>
    <row r="119" spans="1:8" ht="9.75" customHeight="1" x14ac:dyDescent="0.3">
      <c r="A119" s="57">
        <v>2119</v>
      </c>
      <c r="B119" s="34" t="s">
        <v>435</v>
      </c>
      <c r="C119" s="58">
        <v>0</v>
      </c>
      <c r="D119" s="58">
        <v>0</v>
      </c>
      <c r="E119" s="58">
        <v>0</v>
      </c>
      <c r="F119" s="58">
        <v>0</v>
      </c>
      <c r="G119" s="58">
        <v>0</v>
      </c>
      <c r="H119" s="34"/>
    </row>
    <row r="120" spans="1:8" ht="9.75" customHeight="1" x14ac:dyDescent="0.3">
      <c r="A120" s="57">
        <v>2120</v>
      </c>
      <c r="B120" s="34" t="s">
        <v>436</v>
      </c>
      <c r="C120" s="58">
        <v>0</v>
      </c>
      <c r="D120" s="58">
        <v>0</v>
      </c>
      <c r="E120" s="58">
        <v>0</v>
      </c>
      <c r="F120" s="58">
        <v>0</v>
      </c>
      <c r="G120" s="58">
        <v>0</v>
      </c>
      <c r="H120" s="34"/>
    </row>
    <row r="121" spans="1:8" ht="9.75" customHeight="1" x14ac:dyDescent="0.3">
      <c r="A121" s="57">
        <v>2121</v>
      </c>
      <c r="B121" s="34" t="s">
        <v>437</v>
      </c>
      <c r="C121" s="58">
        <v>0</v>
      </c>
      <c r="D121" s="58">
        <v>0</v>
      </c>
      <c r="E121" s="58">
        <v>0</v>
      </c>
      <c r="F121" s="58">
        <v>0</v>
      </c>
      <c r="G121" s="58">
        <v>0</v>
      </c>
      <c r="H121" s="34"/>
    </row>
    <row r="122" spans="1:8" ht="9.75" customHeight="1" x14ac:dyDescent="0.3">
      <c r="A122" s="57">
        <v>2122</v>
      </c>
      <c r="B122" s="34" t="s">
        <v>438</v>
      </c>
      <c r="C122" s="58">
        <v>0</v>
      </c>
      <c r="D122" s="58">
        <v>0</v>
      </c>
      <c r="E122" s="58">
        <v>0</v>
      </c>
      <c r="F122" s="58">
        <v>0</v>
      </c>
      <c r="G122" s="58">
        <v>0</v>
      </c>
      <c r="H122" s="34"/>
    </row>
    <row r="123" spans="1:8" ht="9.75" customHeight="1" x14ac:dyDescent="0.3">
      <c r="A123" s="57">
        <v>2129</v>
      </c>
      <c r="B123" s="34" t="s">
        <v>439</v>
      </c>
      <c r="C123" s="58">
        <v>0</v>
      </c>
      <c r="D123" s="58">
        <v>0</v>
      </c>
      <c r="E123" s="58">
        <v>0</v>
      </c>
      <c r="F123" s="58">
        <v>0</v>
      </c>
      <c r="G123" s="58">
        <v>0</v>
      </c>
      <c r="H123" s="34"/>
    </row>
    <row r="124" spans="1:8" ht="9.75" customHeight="1" x14ac:dyDescent="0.3">
      <c r="A124" s="34"/>
      <c r="B124" s="34"/>
      <c r="C124" s="34"/>
      <c r="D124" s="34"/>
      <c r="E124" s="34"/>
      <c r="F124" s="34"/>
      <c r="G124" s="34"/>
      <c r="H124" s="34"/>
    </row>
    <row r="125" spans="1:8" ht="9.75" customHeight="1" x14ac:dyDescent="0.3">
      <c r="A125" s="32" t="s">
        <v>440</v>
      </c>
      <c r="B125" s="32"/>
      <c r="C125" s="32"/>
      <c r="D125" s="32"/>
      <c r="E125" s="32"/>
      <c r="F125" s="32"/>
      <c r="G125" s="32"/>
      <c r="H125" s="32"/>
    </row>
    <row r="126" spans="1:8" ht="9.75" customHeight="1" x14ac:dyDescent="0.3">
      <c r="A126" s="36" t="s">
        <v>106</v>
      </c>
      <c r="B126" s="36" t="s">
        <v>107</v>
      </c>
      <c r="C126" s="36" t="s">
        <v>108</v>
      </c>
      <c r="D126" s="36" t="s">
        <v>441</v>
      </c>
      <c r="E126" s="36" t="s">
        <v>326</v>
      </c>
      <c r="F126" s="36"/>
      <c r="G126" s="36"/>
      <c r="H126" s="36"/>
    </row>
    <row r="127" spans="1:8" ht="9.75" customHeight="1" x14ac:dyDescent="0.3">
      <c r="A127" s="57">
        <v>2160</v>
      </c>
      <c r="B127" s="34" t="s">
        <v>442</v>
      </c>
      <c r="C127" s="58">
        <v>0</v>
      </c>
      <c r="D127" s="34"/>
      <c r="E127" s="34"/>
      <c r="F127" s="34"/>
      <c r="G127" s="34"/>
      <c r="H127" s="34"/>
    </row>
    <row r="128" spans="1:8" ht="9.75" customHeight="1" x14ac:dyDescent="0.3">
      <c r="A128" s="57">
        <v>2161</v>
      </c>
      <c r="B128" s="34" t="s">
        <v>443</v>
      </c>
      <c r="C128" s="58">
        <v>0</v>
      </c>
      <c r="D128" s="34"/>
      <c r="E128" s="34"/>
      <c r="F128" s="34"/>
      <c r="G128" s="34"/>
      <c r="H128" s="34"/>
    </row>
    <row r="129" spans="1:5" ht="9.75" customHeight="1" x14ac:dyDescent="0.3">
      <c r="A129" s="57">
        <v>2162</v>
      </c>
      <c r="B129" s="34" t="s">
        <v>444</v>
      </c>
      <c r="C129" s="58">
        <v>0</v>
      </c>
      <c r="D129" s="34"/>
      <c r="E129" s="34"/>
    </row>
    <row r="130" spans="1:5" ht="9.75" customHeight="1" x14ac:dyDescent="0.3">
      <c r="A130" s="57">
        <v>2163</v>
      </c>
      <c r="B130" s="34" t="s">
        <v>445</v>
      </c>
      <c r="C130" s="58">
        <v>0</v>
      </c>
      <c r="D130" s="34"/>
      <c r="E130" s="34"/>
    </row>
    <row r="131" spans="1:5" ht="9.75" customHeight="1" x14ac:dyDescent="0.3">
      <c r="A131" s="57">
        <v>2164</v>
      </c>
      <c r="B131" s="34" t="s">
        <v>446</v>
      </c>
      <c r="C131" s="58">
        <v>0</v>
      </c>
      <c r="D131" s="34"/>
      <c r="E131" s="34"/>
    </row>
    <row r="132" spans="1:5" ht="9.75" customHeight="1" x14ac:dyDescent="0.3">
      <c r="A132" s="57">
        <v>2165</v>
      </c>
      <c r="B132" s="34" t="s">
        <v>447</v>
      </c>
      <c r="C132" s="58">
        <v>0</v>
      </c>
      <c r="D132" s="34"/>
      <c r="E132" s="34"/>
    </row>
    <row r="133" spans="1:5" ht="9.75" customHeight="1" x14ac:dyDescent="0.3">
      <c r="A133" s="57">
        <v>2166</v>
      </c>
      <c r="B133" s="34" t="s">
        <v>448</v>
      </c>
      <c r="C133" s="58">
        <v>0</v>
      </c>
      <c r="D133" s="34"/>
      <c r="E133" s="34"/>
    </row>
    <row r="134" spans="1:5" ht="9.75" customHeight="1" x14ac:dyDescent="0.3">
      <c r="A134" s="57">
        <v>2250</v>
      </c>
      <c r="B134" s="34" t="s">
        <v>449</v>
      </c>
      <c r="C134" s="58">
        <v>0</v>
      </c>
      <c r="D134" s="34"/>
      <c r="E134" s="34"/>
    </row>
    <row r="135" spans="1:5" ht="9.75" customHeight="1" x14ac:dyDescent="0.3">
      <c r="A135" s="57">
        <v>2251</v>
      </c>
      <c r="B135" s="34" t="s">
        <v>450</v>
      </c>
      <c r="C135" s="58">
        <v>0</v>
      </c>
      <c r="D135" s="34"/>
      <c r="E135" s="34"/>
    </row>
    <row r="136" spans="1:5" ht="9.75" customHeight="1" x14ac:dyDescent="0.3">
      <c r="A136" s="57">
        <v>2252</v>
      </c>
      <c r="B136" s="34" t="s">
        <v>451</v>
      </c>
      <c r="C136" s="58">
        <v>0</v>
      </c>
      <c r="D136" s="34"/>
      <c r="E136" s="34"/>
    </row>
    <row r="137" spans="1:5" ht="9.75" customHeight="1" x14ac:dyDescent="0.3">
      <c r="A137" s="57">
        <v>2253</v>
      </c>
      <c r="B137" s="34" t="s">
        <v>452</v>
      </c>
      <c r="C137" s="58">
        <v>0</v>
      </c>
      <c r="D137" s="34"/>
      <c r="E137" s="34"/>
    </row>
    <row r="138" spans="1:5" ht="9.75" customHeight="1" x14ac:dyDescent="0.3">
      <c r="A138" s="57">
        <v>2254</v>
      </c>
      <c r="B138" s="34" t="s">
        <v>453</v>
      </c>
      <c r="C138" s="58">
        <v>0</v>
      </c>
      <c r="D138" s="34"/>
      <c r="E138" s="34"/>
    </row>
    <row r="139" spans="1:5" ht="9.75" customHeight="1" x14ac:dyDescent="0.3">
      <c r="A139" s="57">
        <v>2255</v>
      </c>
      <c r="B139" s="34" t="s">
        <v>454</v>
      </c>
      <c r="C139" s="58">
        <v>0</v>
      </c>
      <c r="D139" s="34"/>
      <c r="E139" s="34"/>
    </row>
    <row r="140" spans="1:5" ht="9.75" customHeight="1" x14ac:dyDescent="0.3">
      <c r="A140" s="57">
        <v>2256</v>
      </c>
      <c r="B140" s="34" t="s">
        <v>455</v>
      </c>
      <c r="C140" s="58">
        <v>0</v>
      </c>
      <c r="D140" s="34"/>
      <c r="E140" s="34"/>
    </row>
    <row r="141" spans="1:5" ht="9.75" customHeight="1" x14ac:dyDescent="0.3">
      <c r="A141" s="34"/>
      <c r="B141" s="34"/>
      <c r="C141" s="34"/>
      <c r="D141" s="34"/>
      <c r="E141" s="34"/>
    </row>
    <row r="142" spans="1:5" ht="9.75" customHeight="1" x14ac:dyDescent="0.3">
      <c r="A142" s="32" t="s">
        <v>456</v>
      </c>
      <c r="B142" s="32"/>
      <c r="C142" s="32"/>
      <c r="D142" s="32"/>
      <c r="E142" s="32"/>
    </row>
    <row r="143" spans="1:5" ht="9.75" customHeight="1" x14ac:dyDescent="0.3">
      <c r="A143" s="69" t="s">
        <v>106</v>
      </c>
      <c r="B143" s="69" t="s">
        <v>107</v>
      </c>
      <c r="C143" s="69" t="s">
        <v>108</v>
      </c>
      <c r="D143" s="36" t="s">
        <v>441</v>
      </c>
      <c r="E143" s="36" t="s">
        <v>326</v>
      </c>
    </row>
    <row r="144" spans="1:5" ht="9.75" customHeight="1" x14ac:dyDescent="0.3">
      <c r="A144" s="57">
        <v>2150</v>
      </c>
      <c r="B144" s="34" t="s">
        <v>457</v>
      </c>
      <c r="C144" s="58">
        <v>0</v>
      </c>
      <c r="D144" s="34"/>
      <c r="E144" s="34"/>
    </row>
    <row r="145" spans="1:5" ht="9.75" customHeight="1" x14ac:dyDescent="0.3">
      <c r="A145" s="57">
        <v>2151</v>
      </c>
      <c r="B145" s="34" t="s">
        <v>458</v>
      </c>
      <c r="C145" s="58">
        <v>0</v>
      </c>
      <c r="D145" s="34"/>
      <c r="E145" s="34"/>
    </row>
    <row r="146" spans="1:5" ht="9.75" customHeight="1" x14ac:dyDescent="0.3">
      <c r="A146" s="57">
        <v>2152</v>
      </c>
      <c r="B146" s="34" t="s">
        <v>459</v>
      </c>
      <c r="C146" s="58">
        <v>0</v>
      </c>
      <c r="D146" s="34"/>
      <c r="E146" s="34"/>
    </row>
    <row r="147" spans="1:5" ht="9.75" customHeight="1" x14ac:dyDescent="0.3">
      <c r="A147" s="57">
        <v>2159</v>
      </c>
      <c r="B147" s="34" t="s">
        <v>460</v>
      </c>
      <c r="C147" s="58">
        <v>0</v>
      </c>
      <c r="D147" s="34"/>
      <c r="E147" s="34"/>
    </row>
    <row r="148" spans="1:5" ht="9.75" customHeight="1" x14ac:dyDescent="0.3">
      <c r="A148" s="57">
        <v>2240</v>
      </c>
      <c r="B148" s="34" t="s">
        <v>461</v>
      </c>
      <c r="C148" s="58">
        <v>0</v>
      </c>
      <c r="D148" s="34"/>
      <c r="E148" s="34"/>
    </row>
    <row r="149" spans="1:5" ht="9.75" customHeight="1" x14ac:dyDescent="0.3">
      <c r="A149" s="57">
        <v>2241</v>
      </c>
      <c r="B149" s="34" t="s">
        <v>462</v>
      </c>
      <c r="C149" s="58">
        <v>0</v>
      </c>
      <c r="D149" s="34"/>
      <c r="E149" s="34"/>
    </row>
    <row r="150" spans="1:5" ht="9.75" customHeight="1" x14ac:dyDescent="0.3">
      <c r="A150" s="57">
        <v>2242</v>
      </c>
      <c r="B150" s="34" t="s">
        <v>463</v>
      </c>
      <c r="C150" s="58">
        <v>0</v>
      </c>
      <c r="D150" s="34"/>
      <c r="E150" s="34"/>
    </row>
    <row r="151" spans="1:5" ht="9.75" customHeight="1" x14ac:dyDescent="0.3">
      <c r="A151" s="57">
        <v>2249</v>
      </c>
      <c r="B151" s="34" t="s">
        <v>464</v>
      </c>
      <c r="C151" s="58">
        <v>0</v>
      </c>
      <c r="D151" s="34"/>
      <c r="E151" s="34"/>
    </row>
    <row r="152" spans="1:5" ht="9.75" customHeight="1" x14ac:dyDescent="0.3">
      <c r="A152" s="57"/>
      <c r="B152" s="34"/>
      <c r="C152" s="58"/>
      <c r="D152" s="34"/>
      <c r="E152" s="34"/>
    </row>
    <row r="153" spans="1:5" ht="9.75" customHeight="1" x14ac:dyDescent="0.3">
      <c r="A153" s="32" t="s">
        <v>465</v>
      </c>
      <c r="B153" s="32"/>
      <c r="C153" s="32"/>
      <c r="D153" s="32"/>
      <c r="E153" s="32"/>
    </row>
    <row r="154" spans="1:5" ht="9.75" customHeight="1" x14ac:dyDescent="0.3">
      <c r="A154" s="69" t="s">
        <v>106</v>
      </c>
      <c r="B154" s="69" t="s">
        <v>107</v>
      </c>
      <c r="C154" s="69" t="s">
        <v>108</v>
      </c>
      <c r="D154" s="36" t="s">
        <v>441</v>
      </c>
      <c r="E154" s="36" t="s">
        <v>326</v>
      </c>
    </row>
    <row r="155" spans="1:5" ht="9.75" customHeight="1" x14ac:dyDescent="0.3">
      <c r="A155" s="57">
        <v>2170</v>
      </c>
      <c r="B155" s="34" t="s">
        <v>466</v>
      </c>
      <c r="C155" s="58">
        <v>0</v>
      </c>
      <c r="D155" s="34"/>
      <c r="E155" s="34"/>
    </row>
    <row r="156" spans="1:5" ht="9.75" customHeight="1" x14ac:dyDescent="0.3">
      <c r="A156" s="57">
        <v>2171</v>
      </c>
      <c r="B156" s="34" t="s">
        <v>467</v>
      </c>
      <c r="C156" s="58">
        <v>0</v>
      </c>
      <c r="D156" s="34"/>
      <c r="E156" s="34"/>
    </row>
    <row r="157" spans="1:5" ht="9.75" customHeight="1" x14ac:dyDescent="0.3">
      <c r="A157" s="57">
        <v>2172</v>
      </c>
      <c r="B157" s="34" t="s">
        <v>468</v>
      </c>
      <c r="C157" s="58">
        <v>0</v>
      </c>
      <c r="D157" s="34"/>
      <c r="E157" s="34"/>
    </row>
    <row r="158" spans="1:5" ht="9.75" customHeight="1" x14ac:dyDescent="0.3">
      <c r="A158" s="57">
        <v>2179</v>
      </c>
      <c r="B158" s="34" t="s">
        <v>469</v>
      </c>
      <c r="C158" s="58">
        <v>0</v>
      </c>
      <c r="D158" s="34"/>
      <c r="E158" s="34"/>
    </row>
    <row r="159" spans="1:5" ht="9.75" customHeight="1" x14ac:dyDescent="0.3">
      <c r="A159" s="57">
        <v>2260</v>
      </c>
      <c r="B159" s="34" t="s">
        <v>470</v>
      </c>
      <c r="C159" s="58">
        <v>0</v>
      </c>
      <c r="D159" s="34"/>
      <c r="E159" s="34"/>
    </row>
    <row r="160" spans="1:5" ht="9.75" customHeight="1" x14ac:dyDescent="0.3">
      <c r="A160" s="57">
        <v>2261</v>
      </c>
      <c r="B160" s="34" t="s">
        <v>471</v>
      </c>
      <c r="C160" s="58">
        <v>0</v>
      </c>
      <c r="D160" s="34"/>
      <c r="E160" s="34"/>
    </row>
    <row r="161" spans="1:5" ht="9.75" customHeight="1" x14ac:dyDescent="0.3">
      <c r="A161" s="57">
        <v>2262</v>
      </c>
      <c r="B161" s="34" t="s">
        <v>472</v>
      </c>
      <c r="C161" s="58">
        <v>0</v>
      </c>
      <c r="D161" s="34"/>
      <c r="E161" s="34"/>
    </row>
    <row r="162" spans="1:5" ht="9.75" customHeight="1" x14ac:dyDescent="0.3">
      <c r="A162" s="57">
        <v>2263</v>
      </c>
      <c r="B162" s="34" t="s">
        <v>473</v>
      </c>
      <c r="C162" s="58">
        <v>0</v>
      </c>
      <c r="D162" s="34"/>
      <c r="E162" s="34"/>
    </row>
    <row r="163" spans="1:5" ht="9.75" customHeight="1" x14ac:dyDescent="0.3">
      <c r="A163" s="57">
        <v>2269</v>
      </c>
      <c r="B163" s="34" t="s">
        <v>474</v>
      </c>
      <c r="C163" s="58">
        <v>0</v>
      </c>
      <c r="D163" s="34"/>
      <c r="E163" s="34"/>
    </row>
    <row r="164" spans="1:5" ht="9.75" customHeight="1" x14ac:dyDescent="0.3">
      <c r="A164" s="34"/>
      <c r="B164" s="34"/>
      <c r="C164" s="34"/>
      <c r="D164" s="34"/>
      <c r="E164" s="34"/>
    </row>
    <row r="165" spans="1:5" ht="9.75" customHeight="1" x14ac:dyDescent="0.3">
      <c r="A165" s="32" t="s">
        <v>475</v>
      </c>
      <c r="B165" s="32"/>
      <c r="C165" s="32"/>
      <c r="D165" s="32"/>
      <c r="E165" s="32"/>
    </row>
    <row r="166" spans="1:5" ht="9.75" customHeight="1" x14ac:dyDescent="0.3">
      <c r="A166" s="69" t="s">
        <v>106</v>
      </c>
      <c r="B166" s="69" t="s">
        <v>107</v>
      </c>
      <c r="C166" s="69" t="s">
        <v>108</v>
      </c>
      <c r="D166" s="36" t="s">
        <v>441</v>
      </c>
      <c r="E166" s="36" t="s">
        <v>326</v>
      </c>
    </row>
    <row r="167" spans="1:5" ht="9.75" customHeight="1" x14ac:dyDescent="0.3">
      <c r="A167" s="57">
        <v>2190</v>
      </c>
      <c r="B167" s="34" t="s">
        <v>476</v>
      </c>
      <c r="C167" s="58">
        <v>0</v>
      </c>
      <c r="D167" s="34"/>
      <c r="E167" s="34"/>
    </row>
    <row r="168" spans="1:5" ht="9.75" customHeight="1" x14ac:dyDescent="0.3">
      <c r="A168" s="57">
        <v>2191</v>
      </c>
      <c r="B168" s="34" t="s">
        <v>477</v>
      </c>
      <c r="C168" s="58">
        <v>0</v>
      </c>
      <c r="D168" s="34"/>
      <c r="E168" s="34"/>
    </row>
    <row r="169" spans="1:5" ht="9.75" customHeight="1" x14ac:dyDescent="0.3">
      <c r="A169" s="57">
        <v>2192</v>
      </c>
      <c r="B169" s="34" t="s">
        <v>478</v>
      </c>
      <c r="C169" s="58">
        <v>0</v>
      </c>
      <c r="D169" s="34"/>
      <c r="E169" s="34"/>
    </row>
    <row r="170" spans="1:5" ht="9.75" customHeight="1" x14ac:dyDescent="0.3">
      <c r="A170" s="57">
        <v>2199</v>
      </c>
      <c r="B170" s="34" t="s">
        <v>479</v>
      </c>
      <c r="C170" s="58">
        <v>0</v>
      </c>
      <c r="D170" s="34"/>
      <c r="E170" s="34"/>
    </row>
    <row r="171" spans="1:5" ht="9.75" customHeight="1" x14ac:dyDescent="0.3">
      <c r="A171" s="34"/>
      <c r="B171" s="34"/>
      <c r="C171" s="34"/>
      <c r="D171" s="34"/>
      <c r="E171" s="34"/>
    </row>
    <row r="172" spans="1:5" ht="9.75" customHeight="1" x14ac:dyDescent="0.3">
      <c r="A172" s="34"/>
      <c r="B172" s="34"/>
      <c r="C172" s="34"/>
      <c r="D172" s="34"/>
      <c r="E172" s="34"/>
    </row>
    <row r="173" spans="1:5" ht="9.75" customHeight="1" x14ac:dyDescent="0.3">
      <c r="A173" s="34"/>
      <c r="B173" s="34" t="s">
        <v>310</v>
      </c>
      <c r="C173" s="34"/>
      <c r="D173" s="34"/>
      <c r="E173" s="34"/>
    </row>
  </sheetData>
  <mergeCells count="4">
    <mergeCell ref="A1:F1"/>
    <mergeCell ref="A2:F2"/>
    <mergeCell ref="A3:F3"/>
    <mergeCell ref="A4:F4"/>
  </mergeCells>
  <pageMargins left="0.25" right="0.25" top="0.75" bottom="0.75" header="0.3" footer="0.3"/>
  <pageSetup scale="58" fitToHeight="0" orientation="landscape" r:id="rId1"/>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B00-000000000000}">
  <sheetPr>
    <pageSetUpPr fitToPage="1"/>
  </sheetPr>
  <dimension ref="A1:E31"/>
  <sheetViews>
    <sheetView view="pageBreakPreview" zoomScale="60" zoomScaleNormal="100" workbookViewId="0">
      <selection activeCell="A4" sqref="A1:E4"/>
    </sheetView>
  </sheetViews>
  <sheetFormatPr baseColWidth="10" defaultColWidth="14.44140625" defaultRowHeight="15" customHeight="1" x14ac:dyDescent="0.3"/>
  <cols>
    <col min="1" max="1" width="10" style="29" customWidth="1"/>
    <col min="2" max="2" width="48.109375" style="29" customWidth="1"/>
    <col min="3" max="3" width="22.88671875" style="29" customWidth="1"/>
    <col min="4" max="5" width="16.88671875" style="29" customWidth="1"/>
    <col min="6" max="26" width="9.109375" style="29" customWidth="1"/>
    <col min="27" max="16384" width="14.44140625" style="29"/>
  </cols>
  <sheetData>
    <row r="1" spans="1:5" ht="11.25" customHeight="1" x14ac:dyDescent="0.3">
      <c r="A1" s="488" t="s">
        <v>2123</v>
      </c>
      <c r="B1" s="501"/>
      <c r="C1" s="501"/>
      <c r="D1" s="70" t="s">
        <v>99</v>
      </c>
      <c r="E1" s="71">
        <v>2025</v>
      </c>
    </row>
    <row r="2" spans="1:5" ht="11.25" customHeight="1" x14ac:dyDescent="0.3">
      <c r="A2" s="488" t="s">
        <v>480</v>
      </c>
      <c r="B2" s="501"/>
      <c r="C2" s="501"/>
      <c r="D2" s="70" t="s">
        <v>101</v>
      </c>
      <c r="E2" s="71" t="s">
        <v>648</v>
      </c>
    </row>
    <row r="3" spans="1:5" ht="11.25" customHeight="1" x14ac:dyDescent="0.3">
      <c r="A3" s="488" t="s">
        <v>655</v>
      </c>
      <c r="B3" s="501"/>
      <c r="C3" s="501"/>
      <c r="D3" s="70" t="s">
        <v>102</v>
      </c>
      <c r="E3" s="71" t="s">
        <v>651</v>
      </c>
    </row>
    <row r="4" spans="1:5" ht="11.25" customHeight="1" x14ac:dyDescent="0.3">
      <c r="A4" s="488" t="s">
        <v>103</v>
      </c>
      <c r="B4" s="501"/>
      <c r="C4" s="501"/>
      <c r="D4" s="70"/>
      <c r="E4" s="71"/>
    </row>
    <row r="5" spans="1:5" ht="9.75" customHeight="1" x14ac:dyDescent="0.3">
      <c r="A5" s="31" t="s">
        <v>104</v>
      </c>
      <c r="B5" s="32"/>
      <c r="C5" s="32"/>
      <c r="D5" s="32"/>
      <c r="E5" s="32"/>
    </row>
    <row r="6" spans="1:5" ht="9.75" customHeight="1" x14ac:dyDescent="0.3">
      <c r="A6" s="34"/>
      <c r="B6" s="34"/>
      <c r="C6" s="34"/>
      <c r="D6" s="34"/>
      <c r="E6" s="34"/>
    </row>
    <row r="7" spans="1:5" ht="9.75" customHeight="1" x14ac:dyDescent="0.3">
      <c r="A7" s="32" t="s">
        <v>481</v>
      </c>
      <c r="B7" s="32"/>
      <c r="C7" s="32"/>
      <c r="D7" s="32"/>
      <c r="E7" s="32"/>
    </row>
    <row r="8" spans="1:5" ht="9.75" customHeight="1" x14ac:dyDescent="0.3">
      <c r="A8" s="36" t="s">
        <v>106</v>
      </c>
      <c r="B8" s="36" t="s">
        <v>107</v>
      </c>
      <c r="C8" s="36" t="s">
        <v>108</v>
      </c>
      <c r="D8" s="36" t="s">
        <v>313</v>
      </c>
      <c r="E8" s="36" t="s">
        <v>441</v>
      </c>
    </row>
    <row r="9" spans="1:5" ht="9.75" customHeight="1" x14ac:dyDescent="0.3">
      <c r="A9" s="57">
        <v>3110</v>
      </c>
      <c r="B9" s="34" t="s">
        <v>163</v>
      </c>
      <c r="C9" s="58">
        <v>367549.83</v>
      </c>
      <c r="D9" s="34"/>
      <c r="E9" s="34"/>
    </row>
    <row r="10" spans="1:5" ht="9.75" customHeight="1" x14ac:dyDescent="0.3">
      <c r="A10" s="57">
        <v>3120</v>
      </c>
      <c r="B10" s="34" t="s">
        <v>482</v>
      </c>
      <c r="C10" s="58">
        <v>0</v>
      </c>
      <c r="D10" s="34"/>
      <c r="E10" s="34"/>
    </row>
    <row r="11" spans="1:5" ht="9.75" customHeight="1" x14ac:dyDescent="0.3">
      <c r="A11" s="57">
        <v>3130</v>
      </c>
      <c r="B11" s="34" t="s">
        <v>485</v>
      </c>
      <c r="C11" s="58">
        <v>0</v>
      </c>
      <c r="D11" s="34"/>
      <c r="E11" s="34"/>
    </row>
    <row r="12" spans="1:5" ht="9.75" customHeight="1" x14ac:dyDescent="0.3">
      <c r="A12" s="34"/>
      <c r="B12" s="34"/>
      <c r="C12" s="34"/>
      <c r="D12" s="34"/>
      <c r="E12" s="34"/>
    </row>
    <row r="13" spans="1:5" ht="9.75" customHeight="1" x14ac:dyDescent="0.3">
      <c r="A13" s="32" t="s">
        <v>486</v>
      </c>
      <c r="B13" s="32"/>
      <c r="C13" s="32"/>
      <c r="D13" s="32"/>
      <c r="E13" s="32"/>
    </row>
    <row r="14" spans="1:5" ht="9.75" customHeight="1" x14ac:dyDescent="0.3">
      <c r="A14" s="36" t="s">
        <v>106</v>
      </c>
      <c r="B14" s="36" t="s">
        <v>107</v>
      </c>
      <c r="C14" s="36" t="s">
        <v>108</v>
      </c>
      <c r="D14" s="36" t="s">
        <v>487</v>
      </c>
      <c r="E14" s="36"/>
    </row>
    <row r="15" spans="1:5" ht="9.75" customHeight="1" x14ac:dyDescent="0.3">
      <c r="A15" s="57">
        <v>3210</v>
      </c>
      <c r="B15" s="34" t="s">
        <v>488</v>
      </c>
      <c r="C15" s="58">
        <v>1878331.03</v>
      </c>
      <c r="D15" s="34"/>
      <c r="E15" s="34"/>
    </row>
    <row r="16" spans="1:5" ht="9.75" customHeight="1" x14ac:dyDescent="0.3">
      <c r="A16" s="57">
        <v>3220</v>
      </c>
      <c r="B16" s="34" t="s">
        <v>489</v>
      </c>
      <c r="C16" s="58">
        <v>2670356.52</v>
      </c>
      <c r="D16" s="34"/>
      <c r="E16" s="34"/>
    </row>
    <row r="17" spans="1:4" ht="9.75" customHeight="1" x14ac:dyDescent="0.3">
      <c r="A17" s="57">
        <v>3230</v>
      </c>
      <c r="B17" s="34" t="s">
        <v>490</v>
      </c>
      <c r="C17" s="58">
        <v>0</v>
      </c>
      <c r="D17" s="34"/>
    </row>
    <row r="18" spans="1:4" ht="9.75" customHeight="1" x14ac:dyDescent="0.3">
      <c r="A18" s="57">
        <v>3231</v>
      </c>
      <c r="B18" s="34" t="s">
        <v>491</v>
      </c>
      <c r="C18" s="58">
        <v>0</v>
      </c>
      <c r="D18" s="34"/>
    </row>
    <row r="19" spans="1:4" ht="9.75" customHeight="1" x14ac:dyDescent="0.3">
      <c r="A19" s="57">
        <v>3232</v>
      </c>
      <c r="B19" s="34" t="s">
        <v>493</v>
      </c>
      <c r="C19" s="58">
        <v>0</v>
      </c>
      <c r="D19" s="34"/>
    </row>
    <row r="20" spans="1:4" ht="9.75" customHeight="1" x14ac:dyDescent="0.3">
      <c r="A20" s="57">
        <v>3233</v>
      </c>
      <c r="B20" s="34" t="s">
        <v>494</v>
      </c>
      <c r="C20" s="58">
        <v>0</v>
      </c>
      <c r="D20" s="34"/>
    </row>
    <row r="21" spans="1:4" ht="9.75" customHeight="1" x14ac:dyDescent="0.3">
      <c r="A21" s="57">
        <v>3239</v>
      </c>
      <c r="B21" s="34" t="s">
        <v>495</v>
      </c>
      <c r="C21" s="58">
        <v>0</v>
      </c>
      <c r="D21" s="34"/>
    </row>
    <row r="22" spans="1:4" ht="9.75" customHeight="1" x14ac:dyDescent="0.3">
      <c r="A22" s="57">
        <v>3240</v>
      </c>
      <c r="B22" s="34" t="s">
        <v>496</v>
      </c>
      <c r="C22" s="58">
        <v>0</v>
      </c>
      <c r="D22" s="34"/>
    </row>
    <row r="23" spans="1:4" ht="9.75" customHeight="1" x14ac:dyDescent="0.3">
      <c r="A23" s="57">
        <v>3241</v>
      </c>
      <c r="B23" s="34" t="s">
        <v>497</v>
      </c>
      <c r="C23" s="58">
        <v>0</v>
      </c>
      <c r="D23" s="34"/>
    </row>
    <row r="24" spans="1:4" ht="9.75" customHeight="1" x14ac:dyDescent="0.3">
      <c r="A24" s="57">
        <v>3242</v>
      </c>
      <c r="B24" s="34" t="s">
        <v>498</v>
      </c>
      <c r="C24" s="58">
        <v>0</v>
      </c>
      <c r="D24" s="34"/>
    </row>
    <row r="25" spans="1:4" ht="9.75" customHeight="1" x14ac:dyDescent="0.3">
      <c r="A25" s="57">
        <v>3243</v>
      </c>
      <c r="B25" s="34" t="s">
        <v>499</v>
      </c>
      <c r="C25" s="58">
        <v>0</v>
      </c>
      <c r="D25" s="34"/>
    </row>
    <row r="26" spans="1:4" ht="9.75" customHeight="1" x14ac:dyDescent="0.3">
      <c r="A26" s="57">
        <v>3250</v>
      </c>
      <c r="B26" s="34" t="s">
        <v>500</v>
      </c>
      <c r="C26" s="58">
        <v>57167.74</v>
      </c>
      <c r="D26" s="34"/>
    </row>
    <row r="27" spans="1:4" ht="9.75" customHeight="1" x14ac:dyDescent="0.3">
      <c r="A27" s="57">
        <v>3251</v>
      </c>
      <c r="B27" s="34" t="s">
        <v>501</v>
      </c>
      <c r="C27" s="58">
        <v>0</v>
      </c>
      <c r="D27" s="34"/>
    </row>
    <row r="28" spans="1:4" ht="9.75" customHeight="1" x14ac:dyDescent="0.3">
      <c r="A28" s="57">
        <v>3252</v>
      </c>
      <c r="B28" s="34" t="s">
        <v>502</v>
      </c>
      <c r="C28" s="58">
        <v>57167.74</v>
      </c>
      <c r="D28" s="34"/>
    </row>
    <row r="29" spans="1:4" ht="9.75" customHeight="1" x14ac:dyDescent="0.3">
      <c r="A29" s="57">
        <v>3253</v>
      </c>
      <c r="B29" s="34" t="s">
        <v>503</v>
      </c>
      <c r="C29" s="58">
        <v>0</v>
      </c>
      <c r="D29" s="34"/>
    </row>
    <row r="30" spans="1:4" ht="9.75" customHeight="1" x14ac:dyDescent="0.3">
      <c r="A30" s="34"/>
      <c r="B30" s="34"/>
      <c r="C30" s="34"/>
      <c r="D30" s="34"/>
    </row>
    <row r="31" spans="1:4" ht="9.75" customHeight="1" x14ac:dyDescent="0.3">
      <c r="A31" s="34"/>
      <c r="B31" s="34" t="s">
        <v>310</v>
      </c>
      <c r="C31" s="34"/>
      <c r="D31" s="34"/>
    </row>
  </sheetData>
  <mergeCells count="4">
    <mergeCell ref="A1:C1"/>
    <mergeCell ref="A2:C2"/>
    <mergeCell ref="A3:C3"/>
    <mergeCell ref="A4:C4"/>
  </mergeCells>
  <pageMargins left="0.7" right="0.7" top="0.75" bottom="0.75" header="0" footer="0"/>
  <pageSetup orientation="landscape" r:id="rId1"/>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C00-000000000000}">
  <sheetPr>
    <pageSetUpPr fitToPage="1"/>
  </sheetPr>
  <dimension ref="A1:G143"/>
  <sheetViews>
    <sheetView view="pageBreakPreview" topLeftCell="A84" zoomScale="60" zoomScaleNormal="100" workbookViewId="0">
      <selection activeCell="G143" sqref="G143"/>
    </sheetView>
  </sheetViews>
  <sheetFormatPr baseColWidth="10" defaultColWidth="14.44140625" defaultRowHeight="15" customHeight="1" x14ac:dyDescent="0.3"/>
  <cols>
    <col min="1" max="1" width="10" style="29" customWidth="1"/>
    <col min="2" max="2" width="63.44140625" style="29" customWidth="1"/>
    <col min="3" max="3" width="15.109375" style="29" customWidth="1"/>
    <col min="4" max="4" width="16.44140625" style="29" customWidth="1"/>
    <col min="5" max="5" width="19.109375" style="29" customWidth="1"/>
    <col min="6" max="6" width="9.109375" style="29" customWidth="1"/>
    <col min="7" max="7" width="11.109375" style="29" customWidth="1"/>
    <col min="8" max="26" width="9.109375" style="29" customWidth="1"/>
    <col min="27" max="16384" width="14.44140625" style="29"/>
  </cols>
  <sheetData>
    <row r="1" spans="1:5" ht="11.25" customHeight="1" x14ac:dyDescent="0.3">
      <c r="A1" s="488" t="s">
        <v>2123</v>
      </c>
      <c r="B1" s="501"/>
      <c r="C1" s="501"/>
      <c r="D1" s="70" t="s">
        <v>99</v>
      </c>
      <c r="E1" s="71">
        <v>2025</v>
      </c>
    </row>
    <row r="2" spans="1:5" ht="11.25" customHeight="1" x14ac:dyDescent="0.3">
      <c r="A2" s="488" t="s">
        <v>504</v>
      </c>
      <c r="B2" s="501"/>
      <c r="C2" s="501"/>
      <c r="D2" s="70" t="s">
        <v>101</v>
      </c>
      <c r="E2" s="71" t="s">
        <v>648</v>
      </c>
    </row>
    <row r="3" spans="1:5" ht="11.25" customHeight="1" x14ac:dyDescent="0.3">
      <c r="A3" s="488" t="s">
        <v>655</v>
      </c>
      <c r="B3" s="501"/>
      <c r="C3" s="501"/>
      <c r="D3" s="70" t="s">
        <v>102</v>
      </c>
      <c r="E3" s="71" t="s">
        <v>651</v>
      </c>
    </row>
    <row r="4" spans="1:5" ht="11.25" customHeight="1" x14ac:dyDescent="0.3">
      <c r="A4" s="488" t="s">
        <v>103</v>
      </c>
      <c r="B4" s="501"/>
      <c r="C4" s="501"/>
      <c r="D4" s="70"/>
      <c r="E4" s="71"/>
    </row>
    <row r="5" spans="1:5" ht="9.75" customHeight="1" x14ac:dyDescent="0.3">
      <c r="A5" s="31" t="s">
        <v>104</v>
      </c>
      <c r="B5" s="32"/>
      <c r="C5" s="32"/>
      <c r="D5" s="32"/>
      <c r="E5" s="32"/>
    </row>
    <row r="6" spans="1:5" ht="9.75" customHeight="1" x14ac:dyDescent="0.3">
      <c r="A6" s="34"/>
      <c r="B6" s="34"/>
      <c r="C6" s="34"/>
      <c r="D6" s="34"/>
      <c r="E6" s="34"/>
    </row>
    <row r="7" spans="1:5" ht="9.75" customHeight="1" x14ac:dyDescent="0.3">
      <c r="A7" s="32" t="s">
        <v>505</v>
      </c>
      <c r="B7" s="32"/>
      <c r="C7" s="32"/>
      <c r="D7" s="32"/>
      <c r="E7" s="34"/>
    </row>
    <row r="8" spans="1:5" ht="9.75" customHeight="1" x14ac:dyDescent="0.3">
      <c r="A8" s="36" t="s">
        <v>106</v>
      </c>
      <c r="B8" s="36" t="s">
        <v>107</v>
      </c>
      <c r="C8" s="37">
        <v>2025</v>
      </c>
      <c r="D8" s="37">
        <v>2024</v>
      </c>
      <c r="E8" s="34"/>
    </row>
    <row r="9" spans="1:5" ht="9.75" customHeight="1" x14ac:dyDescent="0.3">
      <c r="A9" s="57">
        <v>1111</v>
      </c>
      <c r="B9" s="34" t="s">
        <v>506</v>
      </c>
      <c r="C9" s="58">
        <v>0</v>
      </c>
      <c r="D9" s="58">
        <v>0</v>
      </c>
      <c r="E9" s="34"/>
    </row>
    <row r="10" spans="1:5" ht="9.75" customHeight="1" x14ac:dyDescent="0.3">
      <c r="A10" s="57">
        <v>1112</v>
      </c>
      <c r="B10" s="34" t="s">
        <v>507</v>
      </c>
      <c r="C10" s="58">
        <v>3805786.06</v>
      </c>
      <c r="D10" s="58">
        <v>6064693.6699999999</v>
      </c>
      <c r="E10" s="34"/>
    </row>
    <row r="11" spans="1:5" ht="9.75" customHeight="1" x14ac:dyDescent="0.3">
      <c r="A11" s="57">
        <v>1113</v>
      </c>
      <c r="B11" s="34" t="s">
        <v>508</v>
      </c>
      <c r="C11" s="58">
        <v>0</v>
      </c>
      <c r="D11" s="58">
        <v>0</v>
      </c>
      <c r="E11" s="34"/>
    </row>
    <row r="12" spans="1:5" ht="9.75" customHeight="1" x14ac:dyDescent="0.3">
      <c r="A12" s="57">
        <v>1114</v>
      </c>
      <c r="B12" s="34" t="s">
        <v>314</v>
      </c>
      <c r="C12" s="58">
        <v>0</v>
      </c>
      <c r="D12" s="58">
        <v>0</v>
      </c>
      <c r="E12" s="34"/>
    </row>
    <row r="13" spans="1:5" ht="9.75" customHeight="1" x14ac:dyDescent="0.3">
      <c r="A13" s="57">
        <v>1115</v>
      </c>
      <c r="B13" s="34" t="s">
        <v>315</v>
      </c>
      <c r="C13" s="58">
        <v>0</v>
      </c>
      <c r="D13" s="58">
        <v>0</v>
      </c>
      <c r="E13" s="34"/>
    </row>
    <row r="14" spans="1:5" ht="9.75" customHeight="1" x14ac:dyDescent="0.3">
      <c r="A14" s="57">
        <v>1116</v>
      </c>
      <c r="B14" s="34" t="s">
        <v>509</v>
      </c>
      <c r="C14" s="58">
        <v>0</v>
      </c>
      <c r="D14" s="58">
        <v>0</v>
      </c>
      <c r="E14" s="34"/>
    </row>
    <row r="15" spans="1:5" ht="9.75" customHeight="1" x14ac:dyDescent="0.3">
      <c r="A15" s="57">
        <v>1119</v>
      </c>
      <c r="B15" s="34" t="s">
        <v>510</v>
      </c>
      <c r="C15" s="58">
        <v>0</v>
      </c>
      <c r="D15" s="58">
        <v>0</v>
      </c>
      <c r="E15" s="34"/>
    </row>
    <row r="16" spans="1:5" ht="9.75" customHeight="1" x14ac:dyDescent="0.3">
      <c r="A16" s="72">
        <v>1110</v>
      </c>
      <c r="B16" s="73" t="s">
        <v>511</v>
      </c>
      <c r="C16" s="74">
        <f>+SUM(C9:C15)</f>
        <v>3805786.06</v>
      </c>
      <c r="D16" s="74">
        <f>+SUM(D9:D15)</f>
        <v>6064693.6699999999</v>
      </c>
      <c r="E16" s="34"/>
    </row>
    <row r="19" spans="1:7" ht="9.75" customHeight="1" x14ac:dyDescent="0.3">
      <c r="A19" s="32" t="s">
        <v>512</v>
      </c>
      <c r="B19" s="32"/>
      <c r="C19" s="32"/>
      <c r="D19" s="32"/>
    </row>
    <row r="20" spans="1:7" ht="9.75" customHeight="1" x14ac:dyDescent="0.3">
      <c r="A20" s="36" t="s">
        <v>106</v>
      </c>
      <c r="B20" s="36" t="s">
        <v>107</v>
      </c>
      <c r="C20" s="37">
        <v>2025</v>
      </c>
      <c r="D20" s="37">
        <v>2024</v>
      </c>
    </row>
    <row r="21" spans="1:7" ht="9.75" customHeight="1" x14ac:dyDescent="0.3">
      <c r="A21" s="72">
        <v>1230</v>
      </c>
      <c r="B21" s="75" t="s">
        <v>368</v>
      </c>
      <c r="C21" s="74">
        <v>0</v>
      </c>
      <c r="D21" s="74">
        <v>0</v>
      </c>
    </row>
    <row r="22" spans="1:7" ht="9.75" customHeight="1" x14ac:dyDescent="0.3">
      <c r="A22" s="57">
        <v>1231</v>
      </c>
      <c r="B22" s="34" t="s">
        <v>369</v>
      </c>
      <c r="C22" s="58">
        <v>0</v>
      </c>
      <c r="D22" s="58">
        <v>0</v>
      </c>
    </row>
    <row r="23" spans="1:7" ht="9.75" customHeight="1" x14ac:dyDescent="0.3">
      <c r="A23" s="57">
        <v>1232</v>
      </c>
      <c r="B23" s="34" t="s">
        <v>370</v>
      </c>
      <c r="C23" s="58">
        <v>0</v>
      </c>
      <c r="D23" s="58">
        <v>0</v>
      </c>
    </row>
    <row r="24" spans="1:7" ht="9.75" customHeight="1" x14ac:dyDescent="0.3">
      <c r="A24" s="57">
        <v>1233</v>
      </c>
      <c r="B24" s="34" t="s">
        <v>371</v>
      </c>
      <c r="C24" s="58">
        <v>0</v>
      </c>
      <c r="D24" s="58">
        <v>0</v>
      </c>
    </row>
    <row r="25" spans="1:7" ht="9.75" customHeight="1" x14ac:dyDescent="0.3">
      <c r="A25" s="57">
        <v>1234</v>
      </c>
      <c r="B25" s="34" t="s">
        <v>374</v>
      </c>
      <c r="C25" s="58">
        <v>0</v>
      </c>
      <c r="D25" s="58">
        <v>0</v>
      </c>
    </row>
    <row r="26" spans="1:7" ht="9.75" customHeight="1" x14ac:dyDescent="0.3">
      <c r="A26" s="57">
        <v>1235</v>
      </c>
      <c r="B26" s="34" t="s">
        <v>375</v>
      </c>
      <c r="C26" s="58">
        <v>0</v>
      </c>
      <c r="D26" s="58">
        <v>0</v>
      </c>
    </row>
    <row r="27" spans="1:7" ht="9.75" customHeight="1" x14ac:dyDescent="0.3">
      <c r="A27" s="57">
        <v>1236</v>
      </c>
      <c r="B27" s="34" t="s">
        <v>376</v>
      </c>
      <c r="C27" s="58">
        <v>0</v>
      </c>
      <c r="D27" s="58">
        <v>0</v>
      </c>
    </row>
    <row r="28" spans="1:7" ht="9.75" customHeight="1" x14ac:dyDescent="0.3">
      <c r="A28" s="57">
        <v>1239</v>
      </c>
      <c r="B28" s="34" t="s">
        <v>377</v>
      </c>
      <c r="C28" s="58">
        <v>0</v>
      </c>
      <c r="D28" s="58">
        <v>0</v>
      </c>
    </row>
    <row r="29" spans="1:7" ht="9.75" customHeight="1" x14ac:dyDescent="0.3">
      <c r="A29" s="72">
        <v>1240</v>
      </c>
      <c r="B29" s="75" t="s">
        <v>378</v>
      </c>
      <c r="C29" s="210">
        <f>+SUM(C30:C37)</f>
        <v>1809521.54</v>
      </c>
      <c r="D29" s="210">
        <f>+SUM(D30:D37)</f>
        <v>161390.79999999999</v>
      </c>
      <c r="F29" s="252"/>
      <c r="G29" s="252"/>
    </row>
    <row r="30" spans="1:7" ht="9.75" customHeight="1" x14ac:dyDescent="0.3">
      <c r="A30" s="57">
        <v>1241</v>
      </c>
      <c r="B30" s="34" t="s">
        <v>379</v>
      </c>
      <c r="C30" s="58">
        <v>705255.45</v>
      </c>
      <c r="D30" s="58">
        <v>108204.8</v>
      </c>
    </row>
    <row r="31" spans="1:7" ht="9.75" customHeight="1" x14ac:dyDescent="0.3">
      <c r="A31" s="57">
        <v>1242</v>
      </c>
      <c r="B31" s="34" t="s">
        <v>380</v>
      </c>
      <c r="C31" s="58">
        <v>100025.49</v>
      </c>
      <c r="D31" s="58">
        <v>53186</v>
      </c>
    </row>
    <row r="32" spans="1:7" ht="9.75" customHeight="1" x14ac:dyDescent="0.3">
      <c r="A32" s="57">
        <v>1243</v>
      </c>
      <c r="B32" s="34" t="s">
        <v>381</v>
      </c>
      <c r="C32" s="58">
        <v>0</v>
      </c>
      <c r="D32" s="58">
        <v>0</v>
      </c>
    </row>
    <row r="33" spans="1:4" ht="9.75" customHeight="1" x14ac:dyDescent="0.3">
      <c r="A33" s="57">
        <v>1244</v>
      </c>
      <c r="B33" s="34" t="s">
        <v>382</v>
      </c>
      <c r="C33" s="58">
        <v>972500</v>
      </c>
      <c r="D33" s="58">
        <v>0</v>
      </c>
    </row>
    <row r="34" spans="1:4" ht="9.75" customHeight="1" x14ac:dyDescent="0.3">
      <c r="A34" s="57">
        <v>1245</v>
      </c>
      <c r="B34" s="34" t="s">
        <v>384</v>
      </c>
      <c r="C34" s="58">
        <v>0</v>
      </c>
      <c r="D34" s="58">
        <v>0</v>
      </c>
    </row>
    <row r="35" spans="1:4" ht="9.75" customHeight="1" x14ac:dyDescent="0.3">
      <c r="A35" s="57">
        <v>1246</v>
      </c>
      <c r="B35" s="34" t="s">
        <v>385</v>
      </c>
      <c r="C35" s="58">
        <v>31740.6</v>
      </c>
      <c r="D35" s="58">
        <v>0</v>
      </c>
    </row>
    <row r="36" spans="1:4" ht="9.75" customHeight="1" x14ac:dyDescent="0.3">
      <c r="A36" s="57">
        <v>1247</v>
      </c>
      <c r="B36" s="34" t="s">
        <v>386</v>
      </c>
      <c r="C36" s="58">
        <v>0</v>
      </c>
      <c r="D36" s="58">
        <v>0</v>
      </c>
    </row>
    <row r="37" spans="1:4" ht="9.75" customHeight="1" x14ac:dyDescent="0.3">
      <c r="A37" s="57">
        <v>1248</v>
      </c>
      <c r="B37" s="34" t="s">
        <v>387</v>
      </c>
      <c r="C37" s="58">
        <v>0</v>
      </c>
      <c r="D37" s="58">
        <v>0</v>
      </c>
    </row>
    <row r="38" spans="1:4" ht="9.75" customHeight="1" x14ac:dyDescent="0.3">
      <c r="A38" s="72">
        <v>1250</v>
      </c>
      <c r="B38" s="75" t="s">
        <v>393</v>
      </c>
      <c r="C38" s="74">
        <v>0</v>
      </c>
      <c r="D38" s="74">
        <v>0</v>
      </c>
    </row>
    <row r="39" spans="1:4" ht="9.75" customHeight="1" x14ac:dyDescent="0.3">
      <c r="A39" s="57">
        <v>1251</v>
      </c>
      <c r="B39" s="34" t="s">
        <v>394</v>
      </c>
      <c r="C39" s="58">
        <v>0</v>
      </c>
      <c r="D39" s="58">
        <v>0</v>
      </c>
    </row>
    <row r="40" spans="1:4" ht="9.75" customHeight="1" x14ac:dyDescent="0.3">
      <c r="A40" s="57">
        <v>1252</v>
      </c>
      <c r="B40" s="34" t="s">
        <v>396</v>
      </c>
      <c r="C40" s="58">
        <v>0</v>
      </c>
      <c r="D40" s="58">
        <v>0</v>
      </c>
    </row>
    <row r="41" spans="1:4" ht="9.75" customHeight="1" x14ac:dyDescent="0.3">
      <c r="A41" s="57">
        <v>1253</v>
      </c>
      <c r="B41" s="34" t="s">
        <v>397</v>
      </c>
      <c r="C41" s="58">
        <v>0</v>
      </c>
      <c r="D41" s="58">
        <v>0</v>
      </c>
    </row>
    <row r="42" spans="1:4" ht="9.75" customHeight="1" x14ac:dyDescent="0.3">
      <c r="A42" s="57">
        <v>1254</v>
      </c>
      <c r="B42" s="34" t="s">
        <v>398</v>
      </c>
      <c r="C42" s="58">
        <v>0</v>
      </c>
      <c r="D42" s="58">
        <v>0</v>
      </c>
    </row>
    <row r="43" spans="1:4" ht="9.75" customHeight="1" x14ac:dyDescent="0.3">
      <c r="A43" s="57">
        <v>1259</v>
      </c>
      <c r="B43" s="34" t="s">
        <v>399</v>
      </c>
      <c r="C43" s="58">
        <v>0</v>
      </c>
      <c r="D43" s="58">
        <v>0</v>
      </c>
    </row>
    <row r="44" spans="1:4" ht="9.75" customHeight="1" x14ac:dyDescent="0.3">
      <c r="A44" s="57"/>
      <c r="B44" s="73" t="s">
        <v>513</v>
      </c>
      <c r="C44" s="74">
        <f>C21+C29+C38</f>
        <v>1809521.54</v>
      </c>
      <c r="D44" s="74">
        <f>D21+D29+D38</f>
        <v>161390.79999999999</v>
      </c>
    </row>
    <row r="45" spans="1:4" ht="9.75" customHeight="1" x14ac:dyDescent="0.3">
      <c r="A45" s="34"/>
      <c r="B45" s="34"/>
      <c r="C45" s="34"/>
      <c r="D45" s="34"/>
    </row>
    <row r="46" spans="1:4" ht="9.75" customHeight="1" x14ac:dyDescent="0.3">
      <c r="A46" s="32" t="s">
        <v>514</v>
      </c>
      <c r="B46" s="32"/>
      <c r="C46" s="32"/>
      <c r="D46" s="32"/>
    </row>
    <row r="47" spans="1:4" ht="9.75" customHeight="1" x14ac:dyDescent="0.3">
      <c r="A47" s="36" t="s">
        <v>106</v>
      </c>
      <c r="B47" s="36" t="s">
        <v>107</v>
      </c>
      <c r="C47" s="37">
        <v>2025</v>
      </c>
      <c r="D47" s="37">
        <v>2024</v>
      </c>
    </row>
    <row r="48" spans="1:4" ht="11.25" customHeight="1" x14ac:dyDescent="0.3">
      <c r="A48" s="72">
        <v>3210</v>
      </c>
      <c r="B48" s="75" t="s">
        <v>515</v>
      </c>
      <c r="C48" s="74">
        <v>1878331.03</v>
      </c>
      <c r="D48" s="74">
        <v>1812003.25</v>
      </c>
    </row>
    <row r="49" spans="1:4" ht="11.25" customHeight="1" x14ac:dyDescent="0.3">
      <c r="A49" s="57"/>
      <c r="B49" s="73" t="s">
        <v>516</v>
      </c>
      <c r="C49" s="210">
        <f>+C50+C62+C90+C93</f>
        <v>590493.38</v>
      </c>
      <c r="D49" s="210">
        <f>+D50+D62+D90+D93</f>
        <v>913985.71</v>
      </c>
    </row>
    <row r="50" spans="1:4" ht="11.25" customHeight="1" x14ac:dyDescent="0.3">
      <c r="A50" s="72">
        <v>5400</v>
      </c>
      <c r="B50" s="75" t="s">
        <v>265</v>
      </c>
      <c r="C50" s="74">
        <v>0</v>
      </c>
      <c r="D50" s="74">
        <v>0</v>
      </c>
    </row>
    <row r="51" spans="1:4" ht="11.25" customHeight="1" x14ac:dyDescent="0.3">
      <c r="A51" s="57">
        <v>5410</v>
      </c>
      <c r="B51" s="34" t="s">
        <v>517</v>
      </c>
      <c r="C51" s="58">
        <v>0</v>
      </c>
      <c r="D51" s="58">
        <v>0</v>
      </c>
    </row>
    <row r="52" spans="1:4" ht="11.25" customHeight="1" x14ac:dyDescent="0.3">
      <c r="A52" s="57">
        <v>5411</v>
      </c>
      <c r="B52" s="34" t="s">
        <v>267</v>
      </c>
      <c r="C52" s="58">
        <v>0</v>
      </c>
      <c r="D52" s="58">
        <v>0</v>
      </c>
    </row>
    <row r="53" spans="1:4" ht="11.25" customHeight="1" x14ac:dyDescent="0.3">
      <c r="A53" s="57">
        <v>5420</v>
      </c>
      <c r="B53" s="34" t="s">
        <v>518</v>
      </c>
      <c r="C53" s="58">
        <v>0</v>
      </c>
      <c r="D53" s="58">
        <v>0</v>
      </c>
    </row>
    <row r="54" spans="1:4" ht="11.25" customHeight="1" x14ac:dyDescent="0.3">
      <c r="A54" s="57">
        <v>5421</v>
      </c>
      <c r="B54" s="34" t="s">
        <v>270</v>
      </c>
      <c r="C54" s="58">
        <v>0</v>
      </c>
      <c r="D54" s="58">
        <v>0</v>
      </c>
    </row>
    <row r="55" spans="1:4" ht="11.25" customHeight="1" x14ac:dyDescent="0.3">
      <c r="A55" s="57">
        <v>5430</v>
      </c>
      <c r="B55" s="34" t="s">
        <v>519</v>
      </c>
      <c r="C55" s="58">
        <v>0</v>
      </c>
      <c r="D55" s="58">
        <v>0</v>
      </c>
    </row>
    <row r="56" spans="1:4" ht="11.25" customHeight="1" x14ac:dyDescent="0.3">
      <c r="A56" s="57">
        <v>5431</v>
      </c>
      <c r="B56" s="34" t="s">
        <v>273</v>
      </c>
      <c r="C56" s="58">
        <v>0</v>
      </c>
      <c r="D56" s="58">
        <v>0</v>
      </c>
    </row>
    <row r="57" spans="1:4" ht="11.25" customHeight="1" x14ac:dyDescent="0.3">
      <c r="A57" s="57">
        <v>5440</v>
      </c>
      <c r="B57" s="34" t="s">
        <v>520</v>
      </c>
      <c r="C57" s="58">
        <v>0</v>
      </c>
      <c r="D57" s="58">
        <v>0</v>
      </c>
    </row>
    <row r="58" spans="1:4" ht="11.25" customHeight="1" x14ac:dyDescent="0.3">
      <c r="A58" s="57">
        <v>5441</v>
      </c>
      <c r="B58" s="34" t="s">
        <v>520</v>
      </c>
      <c r="C58" s="58">
        <v>0</v>
      </c>
      <c r="D58" s="58">
        <v>0</v>
      </c>
    </row>
    <row r="59" spans="1:4" ht="11.25" customHeight="1" x14ac:dyDescent="0.3">
      <c r="A59" s="57">
        <v>5450</v>
      </c>
      <c r="B59" s="34" t="s">
        <v>521</v>
      </c>
      <c r="C59" s="58">
        <v>0</v>
      </c>
      <c r="D59" s="58">
        <v>0</v>
      </c>
    </row>
    <row r="60" spans="1:4" ht="11.25" customHeight="1" x14ac:dyDescent="0.3">
      <c r="A60" s="57">
        <v>5451</v>
      </c>
      <c r="B60" s="34" t="s">
        <v>277</v>
      </c>
      <c r="C60" s="58">
        <v>0</v>
      </c>
      <c r="D60" s="58">
        <v>0</v>
      </c>
    </row>
    <row r="61" spans="1:4" ht="11.25" customHeight="1" x14ac:dyDescent="0.3">
      <c r="A61" s="57">
        <v>5452</v>
      </c>
      <c r="B61" s="34" t="s">
        <v>278</v>
      </c>
      <c r="C61" s="58">
        <v>0</v>
      </c>
      <c r="D61" s="58">
        <v>0</v>
      </c>
    </row>
    <row r="62" spans="1:4" ht="11.25" customHeight="1" x14ac:dyDescent="0.3">
      <c r="A62" s="72">
        <v>5500</v>
      </c>
      <c r="B62" s="75" t="s">
        <v>279</v>
      </c>
      <c r="C62" s="210">
        <f>+C63+C72+C75+C81+C90</f>
        <v>590493.38</v>
      </c>
      <c r="D62" s="210">
        <f>+D63+D72+D75+D81+D90</f>
        <v>913985.71</v>
      </c>
    </row>
    <row r="63" spans="1:4" ht="11.25" customHeight="1" x14ac:dyDescent="0.3">
      <c r="A63" s="72">
        <v>5510</v>
      </c>
      <c r="B63" s="75" t="s">
        <v>280</v>
      </c>
      <c r="C63" s="210">
        <f>+SUM(C64:C71)</f>
        <v>590493.38</v>
      </c>
      <c r="D63" s="210">
        <f>+SUM(D64:D71)</f>
        <v>913985.71</v>
      </c>
    </row>
    <row r="64" spans="1:4" ht="11.25" customHeight="1" x14ac:dyDescent="0.3">
      <c r="A64" s="57">
        <v>5511</v>
      </c>
      <c r="B64" s="34" t="s">
        <v>281</v>
      </c>
      <c r="C64" s="58">
        <v>0</v>
      </c>
      <c r="D64" s="58">
        <v>0</v>
      </c>
    </row>
    <row r="65" spans="1:4" ht="11.25" customHeight="1" x14ac:dyDescent="0.3">
      <c r="A65" s="57">
        <v>5512</v>
      </c>
      <c r="B65" s="34" t="s">
        <v>282</v>
      </c>
      <c r="C65" s="58">
        <v>0</v>
      </c>
      <c r="D65" s="58">
        <v>0</v>
      </c>
    </row>
    <row r="66" spans="1:4" ht="11.25" customHeight="1" x14ac:dyDescent="0.3">
      <c r="A66" s="57">
        <v>5513</v>
      </c>
      <c r="B66" s="34" t="s">
        <v>283</v>
      </c>
      <c r="C66" s="58">
        <v>0</v>
      </c>
      <c r="D66" s="58">
        <v>0</v>
      </c>
    </row>
    <row r="67" spans="1:4" ht="11.25" customHeight="1" x14ac:dyDescent="0.3">
      <c r="A67" s="57">
        <v>5514</v>
      </c>
      <c r="B67" s="34" t="s">
        <v>284</v>
      </c>
      <c r="C67" s="58">
        <v>0</v>
      </c>
      <c r="D67" s="58">
        <v>0</v>
      </c>
    </row>
    <row r="68" spans="1:4" ht="11.25" customHeight="1" x14ac:dyDescent="0.3">
      <c r="A68" s="57">
        <v>5515</v>
      </c>
      <c r="B68" s="34" t="s">
        <v>285</v>
      </c>
      <c r="C68" s="58">
        <v>590493.38</v>
      </c>
      <c r="D68" s="58">
        <v>913985.71</v>
      </c>
    </row>
    <row r="69" spans="1:4" ht="11.25" customHeight="1" x14ac:dyDescent="0.3">
      <c r="A69" s="57">
        <v>5516</v>
      </c>
      <c r="B69" s="34" t="s">
        <v>286</v>
      </c>
      <c r="C69" s="58">
        <v>0</v>
      </c>
      <c r="D69" s="58">
        <v>0</v>
      </c>
    </row>
    <row r="70" spans="1:4" ht="11.25" customHeight="1" x14ac:dyDescent="0.3">
      <c r="A70" s="57">
        <v>5517</v>
      </c>
      <c r="B70" s="34" t="s">
        <v>287</v>
      </c>
      <c r="C70" s="58">
        <v>0</v>
      </c>
      <c r="D70" s="58">
        <v>0</v>
      </c>
    </row>
    <row r="71" spans="1:4" ht="11.25" customHeight="1" x14ac:dyDescent="0.3">
      <c r="A71" s="57">
        <v>5518</v>
      </c>
      <c r="B71" s="34" t="s">
        <v>288</v>
      </c>
      <c r="C71" s="58">
        <v>0</v>
      </c>
      <c r="D71" s="58">
        <v>0</v>
      </c>
    </row>
    <row r="72" spans="1:4" ht="11.25" customHeight="1" x14ac:dyDescent="0.3">
      <c r="A72" s="72">
        <v>5520</v>
      </c>
      <c r="B72" s="75" t="s">
        <v>289</v>
      </c>
      <c r="C72" s="74">
        <v>0</v>
      </c>
      <c r="D72" s="74">
        <v>0</v>
      </c>
    </row>
    <row r="73" spans="1:4" ht="11.25" customHeight="1" x14ac:dyDescent="0.3">
      <c r="A73" s="57">
        <v>5521</v>
      </c>
      <c r="B73" s="34" t="s">
        <v>290</v>
      </c>
      <c r="C73" s="58">
        <v>0</v>
      </c>
      <c r="D73" s="58">
        <v>0</v>
      </c>
    </row>
    <row r="74" spans="1:4" ht="11.25" customHeight="1" x14ac:dyDescent="0.3">
      <c r="A74" s="57">
        <v>5522</v>
      </c>
      <c r="B74" s="34" t="s">
        <v>291</v>
      </c>
      <c r="C74" s="58">
        <v>0</v>
      </c>
      <c r="D74" s="58">
        <v>0</v>
      </c>
    </row>
    <row r="75" spans="1:4" ht="11.25" customHeight="1" x14ac:dyDescent="0.3">
      <c r="A75" s="72">
        <v>5530</v>
      </c>
      <c r="B75" s="75" t="s">
        <v>292</v>
      </c>
      <c r="C75" s="74">
        <v>0</v>
      </c>
      <c r="D75" s="74">
        <v>0</v>
      </c>
    </row>
    <row r="76" spans="1:4" ht="11.25" customHeight="1" x14ac:dyDescent="0.3">
      <c r="A76" s="57">
        <v>5531</v>
      </c>
      <c r="B76" s="34" t="s">
        <v>293</v>
      </c>
      <c r="C76" s="58">
        <v>0</v>
      </c>
      <c r="D76" s="58">
        <v>0</v>
      </c>
    </row>
    <row r="77" spans="1:4" ht="11.25" customHeight="1" x14ac:dyDescent="0.3">
      <c r="A77" s="57">
        <v>5532</v>
      </c>
      <c r="B77" s="34" t="s">
        <v>294</v>
      </c>
      <c r="C77" s="58">
        <v>0</v>
      </c>
      <c r="D77" s="58">
        <v>0</v>
      </c>
    </row>
    <row r="78" spans="1:4" ht="11.25" customHeight="1" x14ac:dyDescent="0.3">
      <c r="A78" s="57">
        <v>5533</v>
      </c>
      <c r="B78" s="34" t="s">
        <v>295</v>
      </c>
      <c r="C78" s="58">
        <v>0</v>
      </c>
      <c r="D78" s="58">
        <v>0</v>
      </c>
    </row>
    <row r="79" spans="1:4" ht="11.25" customHeight="1" x14ac:dyDescent="0.3">
      <c r="A79" s="57">
        <v>5534</v>
      </c>
      <c r="B79" s="34" t="s">
        <v>296</v>
      </c>
      <c r="C79" s="58">
        <v>0</v>
      </c>
      <c r="D79" s="58">
        <v>0</v>
      </c>
    </row>
    <row r="80" spans="1:4" ht="11.25" customHeight="1" x14ac:dyDescent="0.3">
      <c r="A80" s="57">
        <v>5535</v>
      </c>
      <c r="B80" s="34" t="s">
        <v>297</v>
      </c>
      <c r="C80" s="58">
        <v>0</v>
      </c>
      <c r="D80" s="58">
        <v>0</v>
      </c>
    </row>
    <row r="81" spans="1:4" ht="11.25" customHeight="1" x14ac:dyDescent="0.3">
      <c r="A81" s="72">
        <v>5590</v>
      </c>
      <c r="B81" s="75" t="s">
        <v>298</v>
      </c>
      <c r="C81" s="74">
        <v>0</v>
      </c>
      <c r="D81" s="74">
        <v>0</v>
      </c>
    </row>
    <row r="82" spans="1:4" ht="11.25" customHeight="1" x14ac:dyDescent="0.3">
      <c r="A82" s="57">
        <v>5591</v>
      </c>
      <c r="B82" s="34" t="s">
        <v>299</v>
      </c>
      <c r="C82" s="58">
        <v>0</v>
      </c>
      <c r="D82" s="58">
        <v>0</v>
      </c>
    </row>
    <row r="83" spans="1:4" ht="11.25" customHeight="1" x14ac:dyDescent="0.3">
      <c r="A83" s="57">
        <v>5592</v>
      </c>
      <c r="B83" s="34" t="s">
        <v>300</v>
      </c>
      <c r="C83" s="58">
        <v>0</v>
      </c>
      <c r="D83" s="58">
        <v>0</v>
      </c>
    </row>
    <row r="84" spans="1:4" ht="11.25" customHeight="1" x14ac:dyDescent="0.3">
      <c r="A84" s="57">
        <v>5593</v>
      </c>
      <c r="B84" s="34" t="s">
        <v>301</v>
      </c>
      <c r="C84" s="58">
        <v>0</v>
      </c>
      <c r="D84" s="58">
        <v>0</v>
      </c>
    </row>
    <row r="85" spans="1:4" ht="11.25" customHeight="1" x14ac:dyDescent="0.3">
      <c r="A85" s="57">
        <v>5594</v>
      </c>
      <c r="B85" s="34" t="s">
        <v>522</v>
      </c>
      <c r="C85" s="58">
        <v>0</v>
      </c>
      <c r="D85" s="58">
        <v>0</v>
      </c>
    </row>
    <row r="86" spans="1:4" ht="11.25" customHeight="1" x14ac:dyDescent="0.3">
      <c r="A86" s="57">
        <v>5595</v>
      </c>
      <c r="B86" s="34" t="s">
        <v>303</v>
      </c>
      <c r="C86" s="58">
        <v>0</v>
      </c>
      <c r="D86" s="58">
        <v>0</v>
      </c>
    </row>
    <row r="87" spans="1:4" ht="11.25" customHeight="1" x14ac:dyDescent="0.3">
      <c r="A87" s="57">
        <v>5596</v>
      </c>
      <c r="B87" s="34" t="s">
        <v>188</v>
      </c>
      <c r="C87" s="58">
        <v>0</v>
      </c>
      <c r="D87" s="58">
        <v>0</v>
      </c>
    </row>
    <row r="88" spans="1:4" ht="11.25" customHeight="1" x14ac:dyDescent="0.3">
      <c r="A88" s="57">
        <v>5597</v>
      </c>
      <c r="B88" s="34" t="s">
        <v>304</v>
      </c>
      <c r="C88" s="58">
        <v>0</v>
      </c>
      <c r="D88" s="58">
        <v>0</v>
      </c>
    </row>
    <row r="89" spans="1:4" ht="11.25" customHeight="1" x14ac:dyDescent="0.3">
      <c r="A89" s="57">
        <v>5599</v>
      </c>
      <c r="B89" s="34" t="s">
        <v>306</v>
      </c>
      <c r="C89" s="58">
        <v>0</v>
      </c>
      <c r="D89" s="58">
        <v>0</v>
      </c>
    </row>
    <row r="90" spans="1:4" ht="11.25" customHeight="1" x14ac:dyDescent="0.3">
      <c r="A90" s="72">
        <v>5600</v>
      </c>
      <c r="B90" s="75" t="s">
        <v>307</v>
      </c>
      <c r="C90" s="74">
        <v>0</v>
      </c>
      <c r="D90" s="74">
        <v>0</v>
      </c>
    </row>
    <row r="91" spans="1:4" ht="11.25" customHeight="1" x14ac:dyDescent="0.3">
      <c r="A91" s="72">
        <v>5610</v>
      </c>
      <c r="B91" s="75" t="s">
        <v>308</v>
      </c>
      <c r="C91" s="74">
        <v>0</v>
      </c>
      <c r="D91" s="74">
        <v>0</v>
      </c>
    </row>
    <row r="92" spans="1:4" ht="11.25" customHeight="1" x14ac:dyDescent="0.3">
      <c r="A92" s="57">
        <v>5611</v>
      </c>
      <c r="B92" s="34" t="s">
        <v>309</v>
      </c>
      <c r="C92" s="58">
        <v>0</v>
      </c>
      <c r="D92" s="58">
        <v>0</v>
      </c>
    </row>
    <row r="93" spans="1:4" ht="11.25" customHeight="1" x14ac:dyDescent="0.3">
      <c r="A93" s="72">
        <v>2110</v>
      </c>
      <c r="B93" s="76" t="s">
        <v>523</v>
      </c>
      <c r="C93" s="74">
        <v>0</v>
      </c>
      <c r="D93" s="74">
        <v>0</v>
      </c>
    </row>
    <row r="94" spans="1:4" ht="11.25" customHeight="1" x14ac:dyDescent="0.3">
      <c r="A94" s="57">
        <v>2111</v>
      </c>
      <c r="B94" s="34" t="s">
        <v>524</v>
      </c>
      <c r="C94" s="58">
        <v>0</v>
      </c>
      <c r="D94" s="58">
        <v>0</v>
      </c>
    </row>
    <row r="95" spans="1:4" ht="11.25" customHeight="1" x14ac:dyDescent="0.3">
      <c r="A95" s="57">
        <v>2112</v>
      </c>
      <c r="B95" s="34" t="s">
        <v>525</v>
      </c>
      <c r="C95" s="58">
        <v>0</v>
      </c>
      <c r="D95" s="58">
        <v>0</v>
      </c>
    </row>
    <row r="96" spans="1:4" ht="11.25" customHeight="1" x14ac:dyDescent="0.3">
      <c r="A96" s="57">
        <v>2112</v>
      </c>
      <c r="B96" s="34" t="s">
        <v>526</v>
      </c>
      <c r="C96" s="58">
        <v>0</v>
      </c>
      <c r="D96" s="58">
        <v>0</v>
      </c>
    </row>
    <row r="97" spans="1:4" ht="11.25" customHeight="1" x14ac:dyDescent="0.3">
      <c r="A97" s="57">
        <v>2115</v>
      </c>
      <c r="B97" s="34" t="s">
        <v>527</v>
      </c>
      <c r="C97" s="58">
        <v>0</v>
      </c>
      <c r="D97" s="58">
        <v>0</v>
      </c>
    </row>
    <row r="98" spans="1:4" ht="11.25" customHeight="1" x14ac:dyDescent="0.3">
      <c r="A98" s="57">
        <v>2114</v>
      </c>
      <c r="B98" s="34" t="s">
        <v>528</v>
      </c>
      <c r="C98" s="58">
        <v>0</v>
      </c>
      <c r="D98" s="58">
        <v>0</v>
      </c>
    </row>
    <row r="99" spans="1:4" ht="11.25" customHeight="1" x14ac:dyDescent="0.3">
      <c r="A99" s="72">
        <v>5120</v>
      </c>
      <c r="B99" s="76" t="s">
        <v>351</v>
      </c>
      <c r="C99" s="74">
        <v>0</v>
      </c>
      <c r="D99" s="74">
        <v>0</v>
      </c>
    </row>
    <row r="100" spans="1:4" ht="11.25" customHeight="1" x14ac:dyDescent="0.3">
      <c r="A100" s="57">
        <v>5120</v>
      </c>
      <c r="B100" s="44" t="s">
        <v>351</v>
      </c>
      <c r="C100" s="58">
        <v>0</v>
      </c>
      <c r="D100" s="58">
        <v>0</v>
      </c>
    </row>
    <row r="101" spans="1:4" ht="9.75" customHeight="1" x14ac:dyDescent="0.3">
      <c r="A101" s="57"/>
      <c r="B101" s="73" t="s">
        <v>529</v>
      </c>
      <c r="C101" s="74">
        <v>0</v>
      </c>
      <c r="D101" s="74">
        <v>0</v>
      </c>
    </row>
    <row r="102" spans="1:4" ht="9.75" customHeight="1" x14ac:dyDescent="0.3">
      <c r="A102" s="72">
        <v>4300</v>
      </c>
      <c r="B102" s="73" t="s">
        <v>78</v>
      </c>
      <c r="C102" s="58">
        <v>0</v>
      </c>
      <c r="D102" s="58">
        <v>0</v>
      </c>
    </row>
    <row r="103" spans="1:4" ht="9.75" customHeight="1" x14ac:dyDescent="0.3">
      <c r="A103" s="72">
        <v>4310</v>
      </c>
      <c r="B103" s="73" t="s">
        <v>173</v>
      </c>
      <c r="C103" s="74">
        <v>0</v>
      </c>
      <c r="D103" s="74">
        <v>0</v>
      </c>
    </row>
    <row r="104" spans="1:4" ht="9.75" customHeight="1" x14ac:dyDescent="0.3">
      <c r="A104" s="57">
        <v>4311</v>
      </c>
      <c r="B104" s="77" t="s">
        <v>174</v>
      </c>
      <c r="C104" s="58">
        <v>0</v>
      </c>
      <c r="D104" s="58">
        <v>0</v>
      </c>
    </row>
    <row r="105" spans="1:4" ht="9.75" customHeight="1" x14ac:dyDescent="0.3">
      <c r="A105" s="57">
        <v>4319</v>
      </c>
      <c r="B105" s="77" t="s">
        <v>175</v>
      </c>
      <c r="C105" s="58">
        <v>0</v>
      </c>
      <c r="D105" s="58">
        <v>0</v>
      </c>
    </row>
    <row r="106" spans="1:4" ht="9.75" customHeight="1" x14ac:dyDescent="0.3">
      <c r="A106" s="72">
        <v>4320</v>
      </c>
      <c r="B106" s="73" t="s">
        <v>176</v>
      </c>
      <c r="C106" s="74">
        <v>0</v>
      </c>
      <c r="D106" s="74">
        <v>0</v>
      </c>
    </row>
    <row r="107" spans="1:4" ht="9.75" customHeight="1" x14ac:dyDescent="0.3">
      <c r="A107" s="57">
        <v>4321</v>
      </c>
      <c r="B107" s="77" t="s">
        <v>177</v>
      </c>
      <c r="C107" s="58">
        <v>0</v>
      </c>
      <c r="D107" s="58">
        <v>0</v>
      </c>
    </row>
    <row r="108" spans="1:4" ht="9.75" customHeight="1" x14ac:dyDescent="0.3">
      <c r="A108" s="57">
        <v>4322</v>
      </c>
      <c r="B108" s="77" t="s">
        <v>178</v>
      </c>
      <c r="C108" s="58">
        <v>0</v>
      </c>
      <c r="D108" s="58">
        <v>0</v>
      </c>
    </row>
    <row r="109" spans="1:4" ht="9.75" customHeight="1" x14ac:dyDescent="0.3">
      <c r="A109" s="57">
        <v>4323</v>
      </c>
      <c r="B109" s="77" t="s">
        <v>179</v>
      </c>
      <c r="C109" s="58">
        <v>0</v>
      </c>
      <c r="D109" s="58">
        <v>0</v>
      </c>
    </row>
    <row r="110" spans="1:4" ht="9.75" customHeight="1" x14ac:dyDescent="0.3">
      <c r="A110" s="57">
        <v>4324</v>
      </c>
      <c r="B110" s="77" t="s">
        <v>180</v>
      </c>
      <c r="C110" s="58">
        <v>0</v>
      </c>
      <c r="D110" s="58">
        <v>0</v>
      </c>
    </row>
    <row r="111" spans="1:4" ht="9.75" customHeight="1" x14ac:dyDescent="0.3">
      <c r="A111" s="57">
        <v>4325</v>
      </c>
      <c r="B111" s="77" t="s">
        <v>181</v>
      </c>
      <c r="C111" s="58">
        <v>0</v>
      </c>
      <c r="D111" s="58">
        <v>0</v>
      </c>
    </row>
    <row r="112" spans="1:4" ht="9.75" customHeight="1" x14ac:dyDescent="0.3">
      <c r="A112" s="72">
        <v>4330</v>
      </c>
      <c r="B112" s="73" t="s">
        <v>182</v>
      </c>
      <c r="C112" s="74">
        <v>0</v>
      </c>
      <c r="D112" s="74">
        <v>0</v>
      </c>
    </row>
    <row r="113" spans="1:4" ht="9.75" customHeight="1" x14ac:dyDescent="0.3">
      <c r="A113" s="57">
        <v>4331</v>
      </c>
      <c r="B113" s="77" t="s">
        <v>182</v>
      </c>
      <c r="C113" s="58">
        <v>0</v>
      </c>
      <c r="D113" s="58">
        <v>0</v>
      </c>
    </row>
    <row r="114" spans="1:4" ht="9.75" customHeight="1" x14ac:dyDescent="0.3">
      <c r="A114" s="72">
        <v>4340</v>
      </c>
      <c r="B114" s="73" t="s">
        <v>183</v>
      </c>
      <c r="C114" s="74">
        <v>0</v>
      </c>
      <c r="D114" s="74">
        <v>0</v>
      </c>
    </row>
    <row r="115" spans="1:4" ht="9.75" customHeight="1" x14ac:dyDescent="0.3">
      <c r="A115" s="57">
        <v>4341</v>
      </c>
      <c r="B115" s="77" t="s">
        <v>183</v>
      </c>
      <c r="C115" s="58">
        <v>0</v>
      </c>
      <c r="D115" s="58">
        <v>0</v>
      </c>
    </row>
    <row r="116" spans="1:4" ht="9.75" customHeight="1" x14ac:dyDescent="0.3">
      <c r="A116" s="72">
        <v>4390</v>
      </c>
      <c r="B116" s="73" t="s">
        <v>184</v>
      </c>
      <c r="C116" s="74">
        <v>0</v>
      </c>
      <c r="D116" s="74">
        <v>0</v>
      </c>
    </row>
    <row r="117" spans="1:4" ht="9.75" customHeight="1" x14ac:dyDescent="0.3">
      <c r="A117" s="57">
        <v>4392</v>
      </c>
      <c r="B117" s="77" t="s">
        <v>185</v>
      </c>
      <c r="C117" s="58">
        <v>0</v>
      </c>
      <c r="D117" s="58">
        <v>0</v>
      </c>
    </row>
    <row r="118" spans="1:4" ht="9.75" customHeight="1" x14ac:dyDescent="0.3">
      <c r="A118" s="57">
        <v>4393</v>
      </c>
      <c r="B118" s="77" t="s">
        <v>186</v>
      </c>
      <c r="C118" s="58">
        <v>0</v>
      </c>
      <c r="D118" s="58">
        <v>0</v>
      </c>
    </row>
    <row r="119" spans="1:4" ht="9.75" customHeight="1" x14ac:dyDescent="0.3">
      <c r="A119" s="57">
        <v>4394</v>
      </c>
      <c r="B119" s="77" t="s">
        <v>187</v>
      </c>
      <c r="C119" s="58">
        <v>0</v>
      </c>
      <c r="D119" s="58">
        <v>0</v>
      </c>
    </row>
    <row r="120" spans="1:4" ht="9.75" customHeight="1" x14ac:dyDescent="0.3">
      <c r="A120" s="57">
        <v>4395</v>
      </c>
      <c r="B120" s="77" t="s">
        <v>188</v>
      </c>
      <c r="C120" s="58">
        <v>0</v>
      </c>
      <c r="D120" s="58">
        <v>0</v>
      </c>
    </row>
    <row r="121" spans="1:4" ht="9.75" customHeight="1" x14ac:dyDescent="0.3">
      <c r="A121" s="57">
        <v>4396</v>
      </c>
      <c r="B121" s="77" t="s">
        <v>189</v>
      </c>
      <c r="C121" s="58">
        <v>0</v>
      </c>
      <c r="D121" s="58">
        <v>0</v>
      </c>
    </row>
    <row r="122" spans="1:4" ht="9.75" customHeight="1" x14ac:dyDescent="0.3">
      <c r="A122" s="57">
        <v>4397</v>
      </c>
      <c r="B122" s="77" t="s">
        <v>190</v>
      </c>
      <c r="C122" s="58">
        <v>0</v>
      </c>
      <c r="D122" s="58">
        <v>0</v>
      </c>
    </row>
    <row r="123" spans="1:4" ht="9.75" customHeight="1" x14ac:dyDescent="0.3">
      <c r="A123" s="57">
        <v>4399</v>
      </c>
      <c r="B123" s="77" t="s">
        <v>184</v>
      </c>
      <c r="C123" s="58">
        <v>0</v>
      </c>
      <c r="D123" s="58">
        <v>0</v>
      </c>
    </row>
    <row r="124" spans="1:4" ht="11.25" customHeight="1" x14ac:dyDescent="0.3">
      <c r="A124" s="72">
        <v>1120</v>
      </c>
      <c r="B124" s="76" t="s">
        <v>530</v>
      </c>
      <c r="C124" s="74">
        <v>0</v>
      </c>
      <c r="D124" s="74">
        <v>0</v>
      </c>
    </row>
    <row r="125" spans="1:4" ht="11.25" customHeight="1" x14ac:dyDescent="0.3">
      <c r="A125" s="57">
        <v>1124</v>
      </c>
      <c r="B125" s="44" t="s">
        <v>531</v>
      </c>
      <c r="C125" s="58">
        <v>0</v>
      </c>
      <c r="D125" s="58">
        <v>0</v>
      </c>
    </row>
    <row r="126" spans="1:4" ht="11.25" customHeight="1" x14ac:dyDescent="0.3">
      <c r="A126" s="57">
        <v>1124</v>
      </c>
      <c r="B126" s="44" t="s">
        <v>532</v>
      </c>
      <c r="C126" s="58">
        <v>0</v>
      </c>
      <c r="D126" s="58">
        <v>0</v>
      </c>
    </row>
    <row r="127" spans="1:4" ht="11.25" customHeight="1" x14ac:dyDescent="0.3">
      <c r="A127" s="57">
        <v>1124</v>
      </c>
      <c r="B127" s="44" t="s">
        <v>533</v>
      </c>
      <c r="C127" s="58">
        <v>0</v>
      </c>
      <c r="D127" s="58">
        <v>0</v>
      </c>
    </row>
    <row r="128" spans="1:4" ht="11.25" customHeight="1" x14ac:dyDescent="0.3">
      <c r="A128" s="57">
        <v>1124</v>
      </c>
      <c r="B128" s="44" t="s">
        <v>534</v>
      </c>
      <c r="C128" s="58">
        <v>0</v>
      </c>
      <c r="D128" s="58">
        <v>0</v>
      </c>
    </row>
    <row r="129" spans="1:4" ht="11.25" customHeight="1" x14ac:dyDescent="0.3">
      <c r="A129" s="57">
        <v>1124</v>
      </c>
      <c r="B129" s="44" t="s">
        <v>535</v>
      </c>
      <c r="C129" s="58">
        <v>0</v>
      </c>
      <c r="D129" s="58">
        <v>0</v>
      </c>
    </row>
    <row r="130" spans="1:4" ht="11.25" customHeight="1" x14ac:dyDescent="0.3">
      <c r="A130" s="57">
        <v>1124</v>
      </c>
      <c r="B130" s="44" t="s">
        <v>536</v>
      </c>
      <c r="C130" s="58">
        <v>0</v>
      </c>
      <c r="D130" s="58">
        <v>0</v>
      </c>
    </row>
    <row r="131" spans="1:4" ht="11.25" customHeight="1" x14ac:dyDescent="0.3">
      <c r="A131" s="57">
        <v>1122</v>
      </c>
      <c r="B131" s="44" t="s">
        <v>537</v>
      </c>
      <c r="C131" s="58">
        <v>0</v>
      </c>
      <c r="D131" s="58">
        <v>0</v>
      </c>
    </row>
    <row r="132" spans="1:4" ht="11.25" customHeight="1" x14ac:dyDescent="0.3">
      <c r="A132" s="57">
        <v>1122</v>
      </c>
      <c r="B132" s="44" t="s">
        <v>538</v>
      </c>
      <c r="C132" s="58">
        <v>0</v>
      </c>
      <c r="D132" s="58">
        <v>0</v>
      </c>
    </row>
    <row r="133" spans="1:4" ht="11.25" customHeight="1" x14ac:dyDescent="0.3">
      <c r="A133" s="57">
        <v>1122</v>
      </c>
      <c r="B133" s="44" t="s">
        <v>539</v>
      </c>
      <c r="C133" s="58">
        <v>0</v>
      </c>
      <c r="D133" s="58">
        <v>0</v>
      </c>
    </row>
    <row r="134" spans="1:4" ht="11.25" customHeight="1" x14ac:dyDescent="0.3">
      <c r="A134" s="72">
        <v>5120</v>
      </c>
      <c r="B134" s="76" t="s">
        <v>351</v>
      </c>
      <c r="C134" s="74">
        <v>0</v>
      </c>
      <c r="D134" s="74">
        <v>0</v>
      </c>
    </row>
    <row r="135" spans="1:4" ht="11.25" customHeight="1" x14ac:dyDescent="0.3">
      <c r="A135" s="57">
        <v>5120</v>
      </c>
      <c r="B135" s="44" t="s">
        <v>351</v>
      </c>
      <c r="C135" s="58">
        <v>0</v>
      </c>
      <c r="D135" s="58">
        <v>0</v>
      </c>
    </row>
    <row r="136" spans="1:4" ht="11.25" customHeight="1" x14ac:dyDescent="0.3">
      <c r="A136" s="72">
        <v>4150</v>
      </c>
      <c r="B136" s="76" t="s">
        <v>137</v>
      </c>
      <c r="C136" s="74">
        <v>0</v>
      </c>
      <c r="D136" s="74">
        <v>0</v>
      </c>
    </row>
    <row r="137" spans="1:4" ht="11.25" customHeight="1" x14ac:dyDescent="0.3">
      <c r="A137" s="57">
        <v>4151</v>
      </c>
      <c r="B137" s="44" t="s">
        <v>540</v>
      </c>
      <c r="C137" s="58">
        <v>0</v>
      </c>
      <c r="D137" s="58">
        <v>0</v>
      </c>
    </row>
    <row r="138" spans="1:4" ht="11.25" customHeight="1" x14ac:dyDescent="0.3">
      <c r="A138" s="57"/>
      <c r="B138" s="78" t="s">
        <v>541</v>
      </c>
      <c r="C138" s="74">
        <f>C48+C49-C101</f>
        <v>2468824.41</v>
      </c>
      <c r="D138" s="74">
        <f>D48+D49-D101</f>
        <v>2725988.96</v>
      </c>
    </row>
    <row r="139" spans="1:4" ht="9" customHeight="1" x14ac:dyDescent="0.3">
      <c r="A139" s="34"/>
      <c r="B139" s="34"/>
      <c r="C139" s="197"/>
      <c r="D139" s="34"/>
    </row>
    <row r="140" spans="1:4" ht="9.75" customHeight="1" x14ac:dyDescent="0.3">
      <c r="A140" s="34"/>
      <c r="B140" s="34" t="s">
        <v>310</v>
      </c>
      <c r="C140" s="197"/>
      <c r="D140" s="34"/>
    </row>
    <row r="141" spans="1:4" ht="15" customHeight="1" x14ac:dyDescent="0.3">
      <c r="C141" s="252"/>
    </row>
    <row r="142" spans="1:4" ht="15" customHeight="1" x14ac:dyDescent="0.3">
      <c r="C142" s="252"/>
      <c r="D142" s="104"/>
    </row>
    <row r="143" spans="1:4" ht="15" customHeight="1" x14ac:dyDescent="0.3">
      <c r="C143" s="252"/>
      <c r="D143" s="252"/>
    </row>
  </sheetData>
  <mergeCells count="4">
    <mergeCell ref="A1:C1"/>
    <mergeCell ref="A2:C2"/>
    <mergeCell ref="A3:C3"/>
    <mergeCell ref="A4:C4"/>
  </mergeCells>
  <pageMargins left="0.7" right="0.7" top="0.75" bottom="0.75" header="0" footer="0"/>
  <pageSetup paperSize="9" scale="70" fitToHeight="0" orientation="portrait" r:id="rId1"/>
  <rowBreaks count="1" manualBreakCount="1">
    <brk id="80" man="1"/>
  </rowBreaks>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D00-000000000000}">
  <sheetPr>
    <pageSetUpPr fitToPage="1"/>
  </sheetPr>
  <dimension ref="A1:E26"/>
  <sheetViews>
    <sheetView view="pageBreakPreview" zoomScale="60" zoomScaleNormal="100" workbookViewId="0">
      <selection activeCell="A4" sqref="A1:C4"/>
    </sheetView>
  </sheetViews>
  <sheetFormatPr baseColWidth="10" defaultColWidth="14.44140625" defaultRowHeight="15" customHeight="1" x14ac:dyDescent="0.3"/>
  <cols>
    <col min="1" max="1" width="4" style="29" customWidth="1"/>
    <col min="2" max="2" width="63.109375" style="29" customWidth="1"/>
    <col min="3" max="3" width="17.88671875" style="29" customWidth="1"/>
    <col min="4" max="26" width="11.44140625" style="29" customWidth="1"/>
    <col min="27" max="16384" width="14.44140625" style="29"/>
  </cols>
  <sheetData>
    <row r="1" spans="1:3" ht="11.25" customHeight="1" x14ac:dyDescent="0.3">
      <c r="A1" s="515" t="s">
        <v>2123</v>
      </c>
      <c r="B1" s="516"/>
      <c r="C1" s="517"/>
    </row>
    <row r="2" spans="1:3" ht="11.25" customHeight="1" x14ac:dyDescent="0.3">
      <c r="A2" s="518" t="s">
        <v>581</v>
      </c>
      <c r="B2" s="501"/>
      <c r="C2" s="519"/>
    </row>
    <row r="3" spans="1:3" ht="11.25" customHeight="1" x14ac:dyDescent="0.3">
      <c r="A3" s="518" t="s">
        <v>655</v>
      </c>
      <c r="B3" s="501"/>
      <c r="C3" s="519"/>
    </row>
    <row r="4" spans="1:3" ht="9.75" customHeight="1" x14ac:dyDescent="0.3">
      <c r="A4" s="520" t="s">
        <v>543</v>
      </c>
      <c r="B4" s="521"/>
      <c r="C4" s="522"/>
    </row>
    <row r="5" spans="1:3" ht="9.75" customHeight="1" x14ac:dyDescent="0.3">
      <c r="A5" s="523" t="s">
        <v>544</v>
      </c>
      <c r="B5" s="524"/>
      <c r="C5" s="132">
        <v>2025</v>
      </c>
    </row>
    <row r="6" spans="1:3" ht="9.75" customHeight="1" x14ac:dyDescent="0.3">
      <c r="A6" s="102" t="s">
        <v>582</v>
      </c>
      <c r="B6" s="102"/>
      <c r="C6" s="103">
        <v>58667570.329999998</v>
      </c>
    </row>
    <row r="7" spans="1:3" ht="7.5" customHeight="1" x14ac:dyDescent="0.3">
      <c r="A7" s="44"/>
      <c r="B7" s="84"/>
      <c r="C7" s="106"/>
    </row>
    <row r="8" spans="1:3" ht="9.75" customHeight="1" x14ac:dyDescent="0.3">
      <c r="A8" s="86" t="s">
        <v>583</v>
      </c>
      <c r="B8" s="86"/>
      <c r="C8" s="88">
        <f>SUM(C9:C14)</f>
        <v>0</v>
      </c>
    </row>
    <row r="9" spans="1:3" ht="9.75" customHeight="1" x14ac:dyDescent="0.3">
      <c r="A9" s="107" t="s">
        <v>584</v>
      </c>
      <c r="B9" s="108" t="s">
        <v>173</v>
      </c>
      <c r="C9" s="109">
        <v>0</v>
      </c>
    </row>
    <row r="10" spans="1:3" ht="9.75" customHeight="1" x14ac:dyDescent="0.3">
      <c r="A10" s="110" t="s">
        <v>585</v>
      </c>
      <c r="B10" s="111" t="s">
        <v>586</v>
      </c>
      <c r="C10" s="109">
        <v>0</v>
      </c>
    </row>
    <row r="11" spans="1:3" ht="9.75" customHeight="1" x14ac:dyDescent="0.3">
      <c r="A11" s="110" t="s">
        <v>587</v>
      </c>
      <c r="B11" s="111" t="s">
        <v>182</v>
      </c>
      <c r="C11" s="109">
        <v>0</v>
      </c>
    </row>
    <row r="12" spans="1:3" ht="9.75" customHeight="1" x14ac:dyDescent="0.3">
      <c r="A12" s="110" t="s">
        <v>588</v>
      </c>
      <c r="B12" s="111" t="s">
        <v>183</v>
      </c>
      <c r="C12" s="109">
        <v>0</v>
      </c>
    </row>
    <row r="13" spans="1:3" ht="9.75" customHeight="1" x14ac:dyDescent="0.3">
      <c r="A13" s="110" t="s">
        <v>589</v>
      </c>
      <c r="B13" s="111" t="s">
        <v>184</v>
      </c>
      <c r="C13" s="109">
        <v>0</v>
      </c>
    </row>
    <row r="14" spans="1:3" ht="9.75" customHeight="1" x14ac:dyDescent="0.3">
      <c r="A14" s="112" t="s">
        <v>590</v>
      </c>
      <c r="B14" s="113" t="s">
        <v>591</v>
      </c>
      <c r="C14" s="109">
        <v>0</v>
      </c>
    </row>
    <row r="15" spans="1:3" ht="7.5" customHeight="1" x14ac:dyDescent="0.3">
      <c r="A15" s="44"/>
      <c r="B15" s="114"/>
      <c r="C15" s="115"/>
    </row>
    <row r="16" spans="1:3" ht="9.75" customHeight="1" x14ac:dyDescent="0.3">
      <c r="A16" s="86" t="s">
        <v>592</v>
      </c>
      <c r="B16" s="84"/>
      <c r="C16" s="88">
        <f>SUM(C17:C19)</f>
        <v>0</v>
      </c>
    </row>
    <row r="17" spans="1:5" ht="9.75" customHeight="1" x14ac:dyDescent="0.3">
      <c r="A17" s="116">
        <v>3.1</v>
      </c>
      <c r="B17" s="111" t="s">
        <v>593</v>
      </c>
      <c r="C17" s="109">
        <v>0</v>
      </c>
    </row>
    <row r="18" spans="1:5" ht="9.75" customHeight="1" x14ac:dyDescent="0.3">
      <c r="A18" s="117">
        <v>3.2</v>
      </c>
      <c r="B18" s="111" t="s">
        <v>594</v>
      </c>
      <c r="C18" s="109">
        <v>0</v>
      </c>
    </row>
    <row r="19" spans="1:5" ht="9.75" customHeight="1" x14ac:dyDescent="0.3">
      <c r="A19" s="117">
        <v>3.3</v>
      </c>
      <c r="B19" s="113" t="s">
        <v>595</v>
      </c>
      <c r="C19" s="118">
        <v>0</v>
      </c>
    </row>
    <row r="20" spans="1:5" ht="7.5" customHeight="1" x14ac:dyDescent="0.3">
      <c r="A20" s="44"/>
      <c r="B20" s="113"/>
      <c r="C20" s="119"/>
    </row>
    <row r="21" spans="1:5" ht="9.75" customHeight="1" x14ac:dyDescent="0.3">
      <c r="A21" s="120" t="s">
        <v>596</v>
      </c>
      <c r="B21" s="120"/>
      <c r="C21" s="103">
        <f>C6+C8-C16</f>
        <v>58667570.329999998</v>
      </c>
      <c r="E21" s="104"/>
    </row>
    <row r="22" spans="1:5" ht="9.75" customHeight="1" x14ac:dyDescent="0.3">
      <c r="A22" s="44"/>
      <c r="B22" s="44"/>
      <c r="C22" s="44"/>
    </row>
    <row r="23" spans="1:5" ht="9.75" customHeight="1" x14ac:dyDescent="0.3">
      <c r="A23" s="44"/>
      <c r="B23" s="34" t="s">
        <v>310</v>
      </c>
      <c r="C23" s="44"/>
    </row>
    <row r="26" spans="1:5" ht="15" customHeight="1" x14ac:dyDescent="0.3">
      <c r="C26" s="104"/>
    </row>
  </sheetData>
  <mergeCells count="5">
    <mergeCell ref="A1:C1"/>
    <mergeCell ref="A2:C2"/>
    <mergeCell ref="A3:C3"/>
    <mergeCell ref="A4:C4"/>
    <mergeCell ref="A5:B5"/>
  </mergeCells>
  <pageMargins left="0.7" right="0.7" top="0.75" bottom="0.75" header="0" footer="0"/>
  <pageSetup orientation="landscape" r:id="rId1"/>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E00-000000000000}">
  <sheetPr>
    <pageSetUpPr fitToPage="1"/>
  </sheetPr>
  <dimension ref="A1:G45"/>
  <sheetViews>
    <sheetView view="pageBreakPreview" zoomScale="60" zoomScaleNormal="100" workbookViewId="0">
      <selection activeCell="A4" sqref="A1:C4"/>
    </sheetView>
  </sheetViews>
  <sheetFormatPr baseColWidth="10" defaultColWidth="14.44140625" defaultRowHeight="15" customHeight="1" x14ac:dyDescent="0.3"/>
  <cols>
    <col min="1" max="1" width="3.88671875" style="29" customWidth="1"/>
    <col min="2" max="2" width="62.109375" style="29" customWidth="1"/>
    <col min="3" max="3" width="17.88671875" style="29" customWidth="1"/>
    <col min="4" max="4" width="11.44140625" style="29" customWidth="1"/>
    <col min="5" max="5" width="14.88671875" style="29" customWidth="1"/>
    <col min="6" max="6" width="15.33203125" style="29" bestFit="1" customWidth="1"/>
    <col min="7" max="26" width="11.44140625" style="29" customWidth="1"/>
    <col min="27" max="16384" width="14.44140625" style="29"/>
  </cols>
  <sheetData>
    <row r="1" spans="1:6" ht="11.25" customHeight="1" x14ac:dyDescent="0.3">
      <c r="A1" s="525" t="s">
        <v>2123</v>
      </c>
      <c r="B1" s="516"/>
      <c r="C1" s="517"/>
    </row>
    <row r="2" spans="1:6" ht="11.25" customHeight="1" x14ac:dyDescent="0.3">
      <c r="A2" s="526" t="s">
        <v>542</v>
      </c>
      <c r="B2" s="501"/>
      <c r="C2" s="519"/>
    </row>
    <row r="3" spans="1:6" ht="11.25" customHeight="1" x14ac:dyDescent="0.3">
      <c r="A3" s="526" t="s">
        <v>655</v>
      </c>
      <c r="B3" s="501"/>
      <c r="C3" s="519"/>
    </row>
    <row r="4" spans="1:6" ht="9.75" customHeight="1" x14ac:dyDescent="0.3">
      <c r="A4" s="520" t="s">
        <v>543</v>
      </c>
      <c r="B4" s="521"/>
      <c r="C4" s="522"/>
    </row>
    <row r="5" spans="1:6" ht="11.25" customHeight="1" x14ac:dyDescent="0.3">
      <c r="A5" s="523" t="s">
        <v>544</v>
      </c>
      <c r="B5" s="524"/>
      <c r="C5" s="132">
        <v>2025</v>
      </c>
    </row>
    <row r="6" spans="1:6" ht="9.75" customHeight="1" x14ac:dyDescent="0.3">
      <c r="A6" s="133" t="s">
        <v>545</v>
      </c>
      <c r="B6" s="102"/>
      <c r="C6" s="134">
        <v>58008267.459999986</v>
      </c>
      <c r="E6" s="104"/>
      <c r="F6" s="104"/>
    </row>
    <row r="7" spans="1:6" ht="7.5" customHeight="1" x14ac:dyDescent="0.3">
      <c r="A7" s="83"/>
      <c r="B7" s="84"/>
      <c r="C7" s="85"/>
    </row>
    <row r="8" spans="1:6" ht="9.75" customHeight="1" x14ac:dyDescent="0.3">
      <c r="A8" s="86" t="s">
        <v>546</v>
      </c>
      <c r="B8" s="87"/>
      <c r="C8" s="88">
        <f>SUM(C9:C29)</f>
        <v>1809521.54</v>
      </c>
      <c r="E8" s="104"/>
      <c r="F8" s="104"/>
    </row>
    <row r="9" spans="1:6" ht="9.75" customHeight="1" x14ac:dyDescent="0.3">
      <c r="A9" s="89">
        <v>2.1</v>
      </c>
      <c r="B9" s="90" t="s">
        <v>206</v>
      </c>
      <c r="C9" s="91">
        <v>0</v>
      </c>
    </row>
    <row r="10" spans="1:6" ht="9.75" customHeight="1" x14ac:dyDescent="0.3">
      <c r="A10" s="89">
        <v>2.2000000000000002</v>
      </c>
      <c r="B10" s="90" t="s">
        <v>203</v>
      </c>
      <c r="C10" s="91">
        <v>0</v>
      </c>
    </row>
    <row r="11" spans="1:6" ht="9.75" customHeight="1" x14ac:dyDescent="0.3">
      <c r="A11" s="92">
        <v>2.2999999999999998</v>
      </c>
      <c r="B11" s="93" t="s">
        <v>379</v>
      </c>
      <c r="C11" s="91">
        <v>705255.45</v>
      </c>
    </row>
    <row r="12" spans="1:6" ht="9.75" customHeight="1" x14ac:dyDescent="0.3">
      <c r="A12" s="92">
        <v>2.4</v>
      </c>
      <c r="B12" s="93" t="s">
        <v>380</v>
      </c>
      <c r="C12" s="91">
        <v>100025.49</v>
      </c>
    </row>
    <row r="13" spans="1:6" ht="9.75" customHeight="1" x14ac:dyDescent="0.3">
      <c r="A13" s="92">
        <v>2.5</v>
      </c>
      <c r="B13" s="93" t="s">
        <v>381</v>
      </c>
      <c r="C13" s="91">
        <v>0</v>
      </c>
    </row>
    <row r="14" spans="1:6" ht="9.75" customHeight="1" x14ac:dyDescent="0.3">
      <c r="A14" s="92">
        <v>2.6</v>
      </c>
      <c r="B14" s="93" t="s">
        <v>382</v>
      </c>
      <c r="C14" s="91">
        <v>972500</v>
      </c>
    </row>
    <row r="15" spans="1:6" ht="9.75" customHeight="1" x14ac:dyDescent="0.3">
      <c r="A15" s="92">
        <v>2.7</v>
      </c>
      <c r="B15" s="93" t="s">
        <v>384</v>
      </c>
      <c r="C15" s="91">
        <v>0</v>
      </c>
    </row>
    <row r="16" spans="1:6" ht="9.75" customHeight="1" x14ac:dyDescent="0.3">
      <c r="A16" s="92">
        <v>2.8</v>
      </c>
      <c r="B16" s="93" t="s">
        <v>385</v>
      </c>
      <c r="C16" s="91">
        <v>31740.6</v>
      </c>
    </row>
    <row r="17" spans="1:6" ht="9.75" customHeight="1" x14ac:dyDescent="0.3">
      <c r="A17" s="92">
        <v>2.9</v>
      </c>
      <c r="B17" s="93" t="s">
        <v>387</v>
      </c>
      <c r="C17" s="91">
        <v>0</v>
      </c>
    </row>
    <row r="18" spans="1:6" ht="9.75" customHeight="1" x14ac:dyDescent="0.3">
      <c r="A18" s="92" t="s">
        <v>547</v>
      </c>
      <c r="B18" s="93" t="s">
        <v>548</v>
      </c>
      <c r="C18" s="91">
        <v>0</v>
      </c>
    </row>
    <row r="19" spans="1:6" ht="9.75" customHeight="1" x14ac:dyDescent="0.3">
      <c r="A19" s="92" t="s">
        <v>549</v>
      </c>
      <c r="B19" s="93" t="s">
        <v>393</v>
      </c>
      <c r="C19" s="91">
        <v>0</v>
      </c>
    </row>
    <row r="20" spans="1:6" ht="9.75" customHeight="1" x14ac:dyDescent="0.3">
      <c r="A20" s="92" t="s">
        <v>550</v>
      </c>
      <c r="B20" s="93" t="s">
        <v>551</v>
      </c>
      <c r="C20" s="91">
        <v>0</v>
      </c>
    </row>
    <row r="21" spans="1:6" ht="9.75" customHeight="1" x14ac:dyDescent="0.3">
      <c r="A21" s="92" t="s">
        <v>552</v>
      </c>
      <c r="B21" s="93" t="s">
        <v>553</v>
      </c>
      <c r="C21" s="91">
        <v>0</v>
      </c>
    </row>
    <row r="22" spans="1:6" ht="9.75" customHeight="1" x14ac:dyDescent="0.3">
      <c r="A22" s="92" t="s">
        <v>554</v>
      </c>
      <c r="B22" s="93" t="s">
        <v>555</v>
      </c>
      <c r="C22" s="91">
        <v>0</v>
      </c>
    </row>
    <row r="23" spans="1:6" ht="9.75" customHeight="1" x14ac:dyDescent="0.3">
      <c r="A23" s="92" t="s">
        <v>556</v>
      </c>
      <c r="B23" s="93" t="s">
        <v>557</v>
      </c>
      <c r="C23" s="91">
        <v>0</v>
      </c>
    </row>
    <row r="24" spans="1:6" ht="9.75" customHeight="1" x14ac:dyDescent="0.3">
      <c r="A24" s="92" t="s">
        <v>558</v>
      </c>
      <c r="B24" s="93" t="s">
        <v>559</v>
      </c>
      <c r="C24" s="91">
        <v>0</v>
      </c>
    </row>
    <row r="25" spans="1:6" ht="9.75" customHeight="1" x14ac:dyDescent="0.3">
      <c r="A25" s="92" t="s">
        <v>560</v>
      </c>
      <c r="B25" s="93" t="s">
        <v>561</v>
      </c>
      <c r="C25" s="91">
        <v>0</v>
      </c>
    </row>
    <row r="26" spans="1:6" ht="9.75" customHeight="1" x14ac:dyDescent="0.3">
      <c r="A26" s="92" t="s">
        <v>562</v>
      </c>
      <c r="B26" s="93" t="s">
        <v>563</v>
      </c>
      <c r="C26" s="91">
        <v>0</v>
      </c>
    </row>
    <row r="27" spans="1:6" ht="9.75" customHeight="1" x14ac:dyDescent="0.3">
      <c r="A27" s="92" t="s">
        <v>564</v>
      </c>
      <c r="B27" s="93" t="s">
        <v>565</v>
      </c>
      <c r="C27" s="91">
        <v>0</v>
      </c>
    </row>
    <row r="28" spans="1:6" ht="9.75" customHeight="1" x14ac:dyDescent="0.3">
      <c r="A28" s="92" t="s">
        <v>566</v>
      </c>
      <c r="B28" s="93" t="s">
        <v>567</v>
      </c>
      <c r="C28" s="91">
        <v>0</v>
      </c>
    </row>
    <row r="29" spans="1:6" ht="9.75" customHeight="1" x14ac:dyDescent="0.3">
      <c r="A29" s="92" t="s">
        <v>568</v>
      </c>
      <c r="B29" s="90" t="s">
        <v>569</v>
      </c>
      <c r="C29" s="91">
        <v>0</v>
      </c>
    </row>
    <row r="30" spans="1:6" ht="7.5" customHeight="1" x14ac:dyDescent="0.3">
      <c r="A30" s="83"/>
      <c r="B30" s="94"/>
      <c r="C30" s="95"/>
    </row>
    <row r="31" spans="1:6" ht="9.75" customHeight="1" x14ac:dyDescent="0.3">
      <c r="A31" s="96" t="s">
        <v>570</v>
      </c>
      <c r="B31" s="97"/>
      <c r="C31" s="98">
        <f>SUM(C32:C38)</f>
        <v>590493.38</v>
      </c>
      <c r="F31" s="104"/>
    </row>
    <row r="32" spans="1:6" ht="9.75" customHeight="1" x14ac:dyDescent="0.3">
      <c r="A32" s="92" t="s">
        <v>571</v>
      </c>
      <c r="B32" s="93" t="s">
        <v>280</v>
      </c>
      <c r="C32" s="91">
        <v>590493.38</v>
      </c>
      <c r="F32" s="104"/>
    </row>
    <row r="33" spans="1:7" ht="9.75" customHeight="1" x14ac:dyDescent="0.3">
      <c r="A33" s="92" t="s">
        <v>572</v>
      </c>
      <c r="B33" s="93" t="s">
        <v>289</v>
      </c>
      <c r="C33" s="91">
        <v>0</v>
      </c>
    </row>
    <row r="34" spans="1:7" ht="9.75" customHeight="1" x14ac:dyDescent="0.3">
      <c r="A34" s="92" t="s">
        <v>573</v>
      </c>
      <c r="B34" s="93" t="s">
        <v>292</v>
      </c>
      <c r="C34" s="91">
        <v>0</v>
      </c>
    </row>
    <row r="35" spans="1:7" ht="9.75" customHeight="1" x14ac:dyDescent="0.3">
      <c r="A35" s="92" t="s">
        <v>574</v>
      </c>
      <c r="B35" s="93" t="s">
        <v>298</v>
      </c>
      <c r="C35" s="91">
        <v>0</v>
      </c>
    </row>
    <row r="36" spans="1:7" ht="9.75" customHeight="1" x14ac:dyDescent="0.3">
      <c r="A36" s="92" t="s">
        <v>575</v>
      </c>
      <c r="B36" s="93" t="s">
        <v>308</v>
      </c>
      <c r="C36" s="91">
        <v>0</v>
      </c>
    </row>
    <row r="37" spans="1:7" ht="9.75" customHeight="1" x14ac:dyDescent="0.3">
      <c r="A37" s="92" t="s">
        <v>576</v>
      </c>
      <c r="B37" s="93" t="s">
        <v>577</v>
      </c>
      <c r="C37" s="91">
        <v>0</v>
      </c>
    </row>
    <row r="38" spans="1:7" ht="9.75" customHeight="1" x14ac:dyDescent="0.3">
      <c r="A38" s="92" t="s">
        <v>578</v>
      </c>
      <c r="B38" s="90" t="s">
        <v>579</v>
      </c>
      <c r="C38" s="135">
        <v>0</v>
      </c>
    </row>
    <row r="39" spans="1:7" ht="7.5" customHeight="1" x14ac:dyDescent="0.3">
      <c r="A39" s="83"/>
      <c r="B39" s="99"/>
      <c r="C39" s="100"/>
    </row>
    <row r="40" spans="1:7" ht="9.75" customHeight="1" x14ac:dyDescent="0.3">
      <c r="A40" s="101" t="s">
        <v>580</v>
      </c>
      <c r="B40" s="102"/>
      <c r="C40" s="103">
        <f>C6-C8+C31</f>
        <v>56789239.29999999</v>
      </c>
      <c r="E40" s="252"/>
      <c r="F40" s="487"/>
      <c r="G40" s="104"/>
    </row>
    <row r="41" spans="1:7" ht="9.75" customHeight="1" x14ac:dyDescent="0.3">
      <c r="A41" s="44"/>
      <c r="B41" s="44"/>
      <c r="C41" s="44"/>
      <c r="E41" s="252"/>
    </row>
    <row r="42" spans="1:7" ht="9.75" customHeight="1" x14ac:dyDescent="0.3">
      <c r="A42" s="44"/>
      <c r="B42" s="34" t="s">
        <v>310</v>
      </c>
      <c r="C42" s="44"/>
    </row>
    <row r="43" spans="1:7" ht="15" customHeight="1" x14ac:dyDescent="0.3">
      <c r="F43" s="104"/>
    </row>
    <row r="44" spans="1:7" ht="15" customHeight="1" x14ac:dyDescent="0.3">
      <c r="D44" s="104"/>
    </row>
    <row r="45" spans="1:7" ht="15" customHeight="1" x14ac:dyDescent="0.3">
      <c r="C45" s="104"/>
      <c r="E45" s="104"/>
    </row>
  </sheetData>
  <mergeCells count="5">
    <mergeCell ref="A1:C1"/>
    <mergeCell ref="A2:C2"/>
    <mergeCell ref="A3:C3"/>
    <mergeCell ref="A4:C4"/>
    <mergeCell ref="A5:B5"/>
  </mergeCells>
  <pageMargins left="0.7" right="0.7" top="0.75" bottom="0.75" header="0" footer="0"/>
  <pageSetup orientation="landscape" r:id="rId1"/>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F00-000000000000}">
  <sheetPr>
    <pageSetUpPr fitToPage="1"/>
  </sheetPr>
  <dimension ref="A1:J59"/>
  <sheetViews>
    <sheetView view="pageBreakPreview" zoomScale="60" zoomScaleNormal="100" workbookViewId="0">
      <selection activeCell="A4" sqref="A1:H4"/>
    </sheetView>
  </sheetViews>
  <sheetFormatPr baseColWidth="10" defaultColWidth="14.44140625" defaultRowHeight="15" customHeight="1" x14ac:dyDescent="0.2"/>
  <cols>
    <col min="1" max="1" width="12.88671875" style="44" customWidth="1"/>
    <col min="2" max="2" width="72.109375" style="44" customWidth="1"/>
    <col min="3" max="7" width="15.88671875" style="44" customWidth="1"/>
    <col min="8" max="8" width="11.88671875" style="44" customWidth="1"/>
    <col min="9" max="9" width="13.44140625" style="44" customWidth="1"/>
    <col min="10" max="10" width="13.109375" style="44" customWidth="1"/>
    <col min="11" max="26" width="9.109375" style="44" customWidth="1"/>
    <col min="27" max="16384" width="14.44140625" style="44"/>
  </cols>
  <sheetData>
    <row r="1" spans="1:10" ht="11.25" customHeight="1" x14ac:dyDescent="0.2">
      <c r="A1" s="488" t="s">
        <v>2123</v>
      </c>
      <c r="B1" s="489"/>
      <c r="C1" s="489"/>
      <c r="D1" s="489"/>
      <c r="E1" s="489"/>
      <c r="F1" s="489"/>
      <c r="G1" s="70" t="s">
        <v>99</v>
      </c>
      <c r="H1" s="71">
        <v>2025</v>
      </c>
      <c r="I1" s="34"/>
      <c r="J1" s="34"/>
    </row>
    <row r="2" spans="1:10" ht="11.25" customHeight="1" x14ac:dyDescent="0.2">
      <c r="A2" s="488" t="s">
        <v>597</v>
      </c>
      <c r="B2" s="489"/>
      <c r="C2" s="489"/>
      <c r="D2" s="489"/>
      <c r="E2" s="489"/>
      <c r="F2" s="489"/>
      <c r="G2" s="70" t="s">
        <v>101</v>
      </c>
      <c r="H2" s="71" t="s">
        <v>648</v>
      </c>
      <c r="I2" s="34"/>
      <c r="J2" s="34"/>
    </row>
    <row r="3" spans="1:10" ht="11.25" customHeight="1" x14ac:dyDescent="0.2">
      <c r="A3" s="488" t="s">
        <v>655</v>
      </c>
      <c r="B3" s="489"/>
      <c r="C3" s="489"/>
      <c r="D3" s="489"/>
      <c r="E3" s="489"/>
      <c r="F3" s="489"/>
      <c r="G3" s="70" t="s">
        <v>102</v>
      </c>
      <c r="H3" s="71" t="s">
        <v>651</v>
      </c>
      <c r="I3" s="34"/>
      <c r="J3" s="34"/>
    </row>
    <row r="4" spans="1:10" ht="11.25" customHeight="1" x14ac:dyDescent="0.2">
      <c r="A4" s="488" t="s">
        <v>103</v>
      </c>
      <c r="B4" s="489"/>
      <c r="C4" s="489"/>
      <c r="D4" s="489"/>
      <c r="E4" s="489"/>
      <c r="F4" s="489"/>
      <c r="G4" s="70"/>
      <c r="H4" s="71"/>
      <c r="I4" s="34"/>
      <c r="J4" s="34"/>
    </row>
    <row r="5" spans="1:10" ht="9.75" customHeight="1" x14ac:dyDescent="0.2">
      <c r="A5" s="31" t="s">
        <v>104</v>
      </c>
      <c r="B5" s="32"/>
      <c r="C5" s="32"/>
      <c r="D5" s="32"/>
      <c r="E5" s="32"/>
      <c r="F5" s="32"/>
      <c r="G5" s="32"/>
      <c r="H5" s="32"/>
      <c r="I5" s="34"/>
      <c r="J5" s="34"/>
    </row>
    <row r="6" spans="1:10" ht="9.75" customHeight="1" x14ac:dyDescent="0.2">
      <c r="A6" s="34"/>
      <c r="B6" s="34"/>
      <c r="C6" s="34"/>
      <c r="D6" s="34"/>
      <c r="E6" s="34"/>
      <c r="F6" s="34"/>
      <c r="G6" s="34"/>
      <c r="H6" s="34"/>
      <c r="I6" s="34"/>
      <c r="J6" s="34"/>
    </row>
    <row r="7" spans="1:10" ht="9.75" customHeight="1" x14ac:dyDescent="0.2">
      <c r="A7" s="34"/>
      <c r="B7" s="34"/>
      <c r="C7" s="34"/>
      <c r="D7" s="34"/>
      <c r="E7" s="34"/>
      <c r="F7" s="34"/>
      <c r="G7" s="34"/>
      <c r="H7" s="34"/>
      <c r="I7" s="34"/>
      <c r="J7" s="34"/>
    </row>
    <row r="8" spans="1:10" ht="24.75" customHeight="1" x14ac:dyDescent="0.2">
      <c r="A8" s="122" t="s">
        <v>106</v>
      </c>
      <c r="B8" s="122" t="s">
        <v>544</v>
      </c>
      <c r="C8" s="123" t="s">
        <v>598</v>
      </c>
      <c r="D8" s="123" t="s">
        <v>599</v>
      </c>
      <c r="E8" s="123" t="s">
        <v>600</v>
      </c>
      <c r="F8" s="123" t="s">
        <v>601</v>
      </c>
      <c r="G8" s="123" t="s">
        <v>602</v>
      </c>
      <c r="H8" s="123" t="s">
        <v>603</v>
      </c>
      <c r="I8" s="123" t="s">
        <v>604</v>
      </c>
      <c r="J8" s="123" t="s">
        <v>605</v>
      </c>
    </row>
    <row r="9" spans="1:10" ht="9.75" customHeight="1" x14ac:dyDescent="0.2">
      <c r="A9" s="72">
        <v>7000</v>
      </c>
      <c r="B9" s="73" t="s">
        <v>606</v>
      </c>
      <c r="C9" s="75"/>
      <c r="D9" s="75"/>
      <c r="E9" s="75"/>
      <c r="F9" s="75"/>
      <c r="G9" s="75"/>
      <c r="H9" s="75"/>
      <c r="I9" s="75"/>
      <c r="J9" s="75"/>
    </row>
    <row r="10" spans="1:10" ht="9.75" customHeight="1" x14ac:dyDescent="0.2">
      <c r="A10" s="34">
        <v>7110</v>
      </c>
      <c r="B10" s="77" t="s">
        <v>602</v>
      </c>
      <c r="C10" s="58">
        <v>0</v>
      </c>
      <c r="D10" s="58">
        <v>0</v>
      </c>
      <c r="E10" s="58">
        <v>0</v>
      </c>
      <c r="F10" s="58">
        <v>0</v>
      </c>
      <c r="G10" s="34"/>
      <c r="H10" s="34"/>
      <c r="I10" s="34"/>
      <c r="J10" s="34"/>
    </row>
    <row r="11" spans="1:10" ht="9.75" customHeight="1" x14ac:dyDescent="0.2">
      <c r="A11" s="34">
        <v>7120</v>
      </c>
      <c r="B11" s="77" t="s">
        <v>607</v>
      </c>
      <c r="C11" s="58">
        <v>0</v>
      </c>
      <c r="D11" s="58">
        <v>0</v>
      </c>
      <c r="E11" s="58">
        <v>0</v>
      </c>
      <c r="F11" s="58">
        <v>0</v>
      </c>
      <c r="G11" s="34"/>
      <c r="H11" s="34"/>
      <c r="I11" s="34"/>
      <c r="J11" s="34"/>
    </row>
    <row r="12" spans="1:10" ht="9.75" customHeight="1" x14ac:dyDescent="0.2">
      <c r="A12" s="34">
        <v>7130</v>
      </c>
      <c r="B12" s="77" t="s">
        <v>608</v>
      </c>
      <c r="C12" s="58">
        <v>0</v>
      </c>
      <c r="D12" s="58">
        <v>0</v>
      </c>
      <c r="E12" s="58">
        <v>0</v>
      </c>
      <c r="F12" s="58">
        <v>0</v>
      </c>
      <c r="G12" s="34"/>
      <c r="H12" s="34"/>
      <c r="I12" s="34"/>
      <c r="J12" s="34"/>
    </row>
    <row r="13" spans="1:10" ht="9.75" customHeight="1" x14ac:dyDescent="0.2">
      <c r="A13" s="34">
        <v>7140</v>
      </c>
      <c r="B13" s="77" t="s">
        <v>609</v>
      </c>
      <c r="C13" s="58">
        <v>0</v>
      </c>
      <c r="D13" s="58">
        <v>0</v>
      </c>
      <c r="E13" s="58">
        <v>0</v>
      </c>
      <c r="F13" s="58">
        <v>0</v>
      </c>
      <c r="G13" s="34"/>
      <c r="H13" s="34"/>
      <c r="I13" s="34"/>
      <c r="J13" s="34"/>
    </row>
    <row r="14" spans="1:10" ht="9.75" customHeight="1" x14ac:dyDescent="0.2">
      <c r="A14" s="34">
        <v>7150</v>
      </c>
      <c r="B14" s="77" t="s">
        <v>610</v>
      </c>
      <c r="C14" s="58">
        <v>0</v>
      </c>
      <c r="D14" s="58">
        <v>0</v>
      </c>
      <c r="E14" s="58">
        <v>0</v>
      </c>
      <c r="F14" s="58">
        <v>0</v>
      </c>
      <c r="G14" s="34"/>
      <c r="H14" s="34"/>
      <c r="I14" s="34"/>
      <c r="J14" s="34"/>
    </row>
    <row r="15" spans="1:10" ht="9.75" customHeight="1" x14ac:dyDescent="0.2">
      <c r="A15" s="34">
        <v>7160</v>
      </c>
      <c r="B15" s="77" t="s">
        <v>611</v>
      </c>
      <c r="C15" s="58">
        <v>0</v>
      </c>
      <c r="D15" s="58">
        <v>0</v>
      </c>
      <c r="E15" s="58">
        <v>0</v>
      </c>
      <c r="F15" s="58">
        <v>0</v>
      </c>
      <c r="G15" s="34"/>
      <c r="H15" s="34"/>
      <c r="I15" s="34"/>
      <c r="J15" s="34"/>
    </row>
    <row r="16" spans="1:10" ht="9.75" customHeight="1" x14ac:dyDescent="0.2">
      <c r="A16" s="34">
        <v>7210</v>
      </c>
      <c r="B16" s="77" t="s">
        <v>612</v>
      </c>
      <c r="C16" s="58">
        <v>0</v>
      </c>
      <c r="D16" s="58">
        <v>0</v>
      </c>
      <c r="E16" s="58">
        <v>0</v>
      </c>
      <c r="F16" s="58">
        <v>0</v>
      </c>
      <c r="G16" s="34"/>
      <c r="H16" s="34"/>
      <c r="I16" s="34"/>
      <c r="J16" s="34"/>
    </row>
    <row r="17" spans="1:10" ht="9.75" customHeight="1" x14ac:dyDescent="0.2">
      <c r="A17" s="34">
        <v>7220</v>
      </c>
      <c r="B17" s="77" t="s">
        <v>613</v>
      </c>
      <c r="C17" s="58">
        <v>0</v>
      </c>
      <c r="D17" s="58">
        <v>0</v>
      </c>
      <c r="E17" s="58">
        <v>0</v>
      </c>
      <c r="F17" s="58">
        <v>0</v>
      </c>
      <c r="G17" s="34"/>
      <c r="H17" s="34"/>
      <c r="I17" s="34"/>
      <c r="J17" s="34"/>
    </row>
    <row r="18" spans="1:10" ht="9.75" customHeight="1" x14ac:dyDescent="0.2">
      <c r="A18" s="34">
        <v>7230</v>
      </c>
      <c r="B18" s="77" t="s">
        <v>614</v>
      </c>
      <c r="C18" s="58">
        <v>0</v>
      </c>
      <c r="D18" s="58">
        <v>0</v>
      </c>
      <c r="E18" s="58">
        <v>0</v>
      </c>
      <c r="F18" s="58">
        <v>0</v>
      </c>
      <c r="G18" s="34"/>
      <c r="H18" s="34"/>
      <c r="I18" s="34"/>
      <c r="J18" s="34"/>
    </row>
    <row r="19" spans="1:10" ht="9.75" customHeight="1" x14ac:dyDescent="0.2">
      <c r="A19" s="34">
        <v>7240</v>
      </c>
      <c r="B19" s="77" t="s">
        <v>615</v>
      </c>
      <c r="C19" s="58">
        <v>0</v>
      </c>
      <c r="D19" s="58">
        <v>0</v>
      </c>
      <c r="E19" s="58">
        <v>0</v>
      </c>
      <c r="F19" s="58">
        <v>0</v>
      </c>
      <c r="G19" s="34"/>
      <c r="H19" s="34"/>
      <c r="I19" s="34"/>
      <c r="J19" s="34"/>
    </row>
    <row r="20" spans="1:10" ht="9.75" customHeight="1" x14ac:dyDescent="0.2">
      <c r="A20" s="34">
        <v>7250</v>
      </c>
      <c r="B20" s="77" t="s">
        <v>616</v>
      </c>
      <c r="C20" s="58">
        <v>0</v>
      </c>
      <c r="D20" s="58">
        <v>0</v>
      </c>
      <c r="E20" s="58">
        <v>0</v>
      </c>
      <c r="F20" s="58">
        <v>0</v>
      </c>
      <c r="G20" s="34"/>
      <c r="H20" s="34"/>
      <c r="I20" s="34"/>
      <c r="J20" s="34"/>
    </row>
    <row r="21" spans="1:10" ht="9.75" customHeight="1" x14ac:dyDescent="0.2">
      <c r="A21" s="34">
        <v>7260</v>
      </c>
      <c r="B21" s="77" t="s">
        <v>617</v>
      </c>
      <c r="C21" s="58">
        <v>0</v>
      </c>
      <c r="D21" s="58">
        <v>0</v>
      </c>
      <c r="E21" s="58">
        <v>0</v>
      </c>
      <c r="F21" s="58">
        <v>0</v>
      </c>
      <c r="G21" s="34"/>
      <c r="H21" s="34"/>
      <c r="I21" s="34"/>
      <c r="J21" s="34"/>
    </row>
    <row r="22" spans="1:10" ht="9.75" customHeight="1" x14ac:dyDescent="0.2">
      <c r="A22" s="34">
        <v>7310</v>
      </c>
      <c r="B22" s="77" t="s">
        <v>618</v>
      </c>
      <c r="C22" s="58">
        <v>0</v>
      </c>
      <c r="D22" s="58">
        <v>0</v>
      </c>
      <c r="E22" s="58">
        <v>0</v>
      </c>
      <c r="F22" s="58">
        <v>0</v>
      </c>
      <c r="G22" s="34"/>
      <c r="H22" s="34"/>
      <c r="I22" s="34"/>
      <c r="J22" s="34"/>
    </row>
    <row r="23" spans="1:10" ht="9.75" customHeight="1" x14ac:dyDescent="0.2">
      <c r="A23" s="34">
        <v>7320</v>
      </c>
      <c r="B23" s="77" t="s">
        <v>619</v>
      </c>
      <c r="C23" s="58">
        <v>0</v>
      </c>
      <c r="D23" s="58">
        <v>0</v>
      </c>
      <c r="E23" s="58">
        <v>0</v>
      </c>
      <c r="F23" s="58">
        <v>0</v>
      </c>
      <c r="G23" s="34"/>
      <c r="H23" s="34"/>
      <c r="I23" s="34"/>
      <c r="J23" s="34"/>
    </row>
    <row r="24" spans="1:10" ht="9.75" customHeight="1" x14ac:dyDescent="0.2">
      <c r="A24" s="34">
        <v>7330</v>
      </c>
      <c r="B24" s="77" t="s">
        <v>620</v>
      </c>
      <c r="C24" s="58">
        <v>0</v>
      </c>
      <c r="D24" s="58">
        <v>0</v>
      </c>
      <c r="E24" s="58">
        <v>0</v>
      </c>
      <c r="F24" s="58">
        <v>0</v>
      </c>
      <c r="G24" s="34"/>
      <c r="H24" s="34"/>
      <c r="I24" s="34"/>
      <c r="J24" s="34"/>
    </row>
    <row r="25" spans="1:10" ht="9.75" customHeight="1" x14ac:dyDescent="0.2">
      <c r="A25" s="34">
        <v>7340</v>
      </c>
      <c r="B25" s="77" t="s">
        <v>621</v>
      </c>
      <c r="C25" s="58">
        <v>0</v>
      </c>
      <c r="D25" s="58">
        <v>0</v>
      </c>
      <c r="E25" s="58">
        <v>0</v>
      </c>
      <c r="F25" s="58">
        <v>0</v>
      </c>
      <c r="G25" s="34"/>
      <c r="H25" s="34"/>
      <c r="I25" s="34"/>
      <c r="J25" s="34"/>
    </row>
    <row r="26" spans="1:10" ht="9.75" customHeight="1" x14ac:dyDescent="0.2">
      <c r="A26" s="34">
        <v>7350</v>
      </c>
      <c r="B26" s="77" t="s">
        <v>622</v>
      </c>
      <c r="C26" s="58">
        <v>0</v>
      </c>
      <c r="D26" s="58">
        <v>0</v>
      </c>
      <c r="E26" s="58">
        <v>0</v>
      </c>
      <c r="F26" s="58">
        <v>0</v>
      </c>
      <c r="G26" s="34"/>
      <c r="H26" s="34"/>
      <c r="I26" s="34"/>
      <c r="J26" s="34"/>
    </row>
    <row r="27" spans="1:10" ht="9.75" customHeight="1" x14ac:dyDescent="0.2">
      <c r="A27" s="34">
        <v>7360</v>
      </c>
      <c r="B27" s="77" t="s">
        <v>623</v>
      </c>
      <c r="C27" s="58">
        <v>0</v>
      </c>
      <c r="D27" s="58">
        <v>0</v>
      </c>
      <c r="E27" s="58">
        <v>0</v>
      </c>
      <c r="F27" s="58">
        <v>0</v>
      </c>
      <c r="G27" s="34"/>
      <c r="H27" s="34"/>
      <c r="I27" s="34"/>
      <c r="J27" s="34"/>
    </row>
    <row r="28" spans="1:10" ht="9.75" customHeight="1" x14ac:dyDescent="0.2">
      <c r="A28" s="34">
        <v>7410</v>
      </c>
      <c r="B28" s="77" t="s">
        <v>624</v>
      </c>
      <c r="C28" s="58">
        <v>0</v>
      </c>
      <c r="D28" s="58">
        <v>0</v>
      </c>
      <c r="E28" s="58">
        <v>0</v>
      </c>
      <c r="F28" s="58">
        <v>0</v>
      </c>
      <c r="G28" s="34"/>
      <c r="H28" s="34"/>
      <c r="I28" s="34"/>
      <c r="J28" s="34"/>
    </row>
    <row r="29" spans="1:10" ht="9.75" customHeight="1" x14ac:dyDescent="0.2">
      <c r="A29" s="34">
        <v>7420</v>
      </c>
      <c r="B29" s="77" t="s">
        <v>625</v>
      </c>
      <c r="C29" s="58">
        <v>0</v>
      </c>
      <c r="D29" s="58">
        <v>0</v>
      </c>
      <c r="E29" s="58">
        <v>0</v>
      </c>
      <c r="F29" s="58">
        <v>0</v>
      </c>
      <c r="G29" s="34"/>
      <c r="H29" s="34"/>
      <c r="I29" s="34"/>
      <c r="J29" s="34"/>
    </row>
    <row r="30" spans="1:10" ht="9.75" customHeight="1" x14ac:dyDescent="0.2">
      <c r="A30" s="34">
        <v>7510</v>
      </c>
      <c r="B30" s="77" t="s">
        <v>626</v>
      </c>
      <c r="C30" s="58">
        <v>0</v>
      </c>
      <c r="D30" s="58">
        <v>0</v>
      </c>
      <c r="E30" s="58">
        <v>0</v>
      </c>
      <c r="F30" s="58">
        <v>0</v>
      </c>
      <c r="G30" s="34"/>
      <c r="H30" s="34"/>
      <c r="I30" s="34"/>
      <c r="J30" s="34"/>
    </row>
    <row r="31" spans="1:10" ht="9.75" customHeight="1" x14ac:dyDescent="0.2">
      <c r="A31" s="34">
        <v>7520</v>
      </c>
      <c r="B31" s="77" t="s">
        <v>627</v>
      </c>
      <c r="C31" s="58">
        <v>0</v>
      </c>
      <c r="D31" s="58">
        <v>0</v>
      </c>
      <c r="E31" s="58">
        <v>0</v>
      </c>
      <c r="F31" s="58">
        <v>0</v>
      </c>
      <c r="G31" s="34"/>
      <c r="H31" s="34"/>
      <c r="I31" s="34"/>
      <c r="J31" s="34"/>
    </row>
    <row r="32" spans="1:10" ht="9.75" customHeight="1" x14ac:dyDescent="0.2">
      <c r="A32" s="34">
        <v>7610</v>
      </c>
      <c r="B32" s="77" t="s">
        <v>628</v>
      </c>
      <c r="C32" s="58">
        <v>0</v>
      </c>
      <c r="D32" s="58">
        <v>0</v>
      </c>
      <c r="E32" s="58">
        <v>0</v>
      </c>
      <c r="F32" s="58">
        <v>0</v>
      </c>
      <c r="G32" s="34"/>
      <c r="H32" s="34"/>
      <c r="I32" s="34"/>
      <c r="J32" s="34"/>
    </row>
    <row r="33" spans="1:10" ht="9.75" customHeight="1" x14ac:dyDescent="0.2">
      <c r="A33" s="34">
        <v>7620</v>
      </c>
      <c r="B33" s="77" t="s">
        <v>629</v>
      </c>
      <c r="C33" s="58">
        <v>0</v>
      </c>
      <c r="D33" s="58">
        <v>0</v>
      </c>
      <c r="E33" s="58">
        <v>0</v>
      </c>
      <c r="F33" s="58">
        <v>0</v>
      </c>
      <c r="G33" s="34"/>
      <c r="H33" s="34"/>
      <c r="I33" s="34"/>
      <c r="J33" s="34"/>
    </row>
    <row r="34" spans="1:10" ht="9.75" customHeight="1" x14ac:dyDescent="0.2">
      <c r="A34" s="34">
        <v>7630</v>
      </c>
      <c r="B34" s="77" t="s">
        <v>630</v>
      </c>
      <c r="C34" s="58">
        <v>0</v>
      </c>
      <c r="D34" s="58">
        <v>0</v>
      </c>
      <c r="E34" s="58">
        <v>0</v>
      </c>
      <c r="F34" s="58">
        <v>0</v>
      </c>
      <c r="G34" s="34"/>
      <c r="H34" s="34"/>
      <c r="I34" s="34"/>
      <c r="J34" s="34"/>
    </row>
    <row r="35" spans="1:10" ht="9.75" customHeight="1" x14ac:dyDescent="0.2">
      <c r="A35" s="34">
        <v>7640</v>
      </c>
      <c r="B35" s="77" t="s">
        <v>631</v>
      </c>
      <c r="C35" s="58">
        <v>0</v>
      </c>
      <c r="D35" s="58">
        <v>0</v>
      </c>
      <c r="E35" s="58">
        <v>0</v>
      </c>
      <c r="F35" s="58">
        <v>0</v>
      </c>
      <c r="G35" s="34"/>
      <c r="H35" s="34"/>
      <c r="I35" s="34"/>
      <c r="J35" s="34"/>
    </row>
    <row r="36" spans="1:10" ht="9.75" customHeight="1" x14ac:dyDescent="0.2">
      <c r="A36" s="34"/>
      <c r="B36" s="34"/>
      <c r="C36" s="58"/>
      <c r="D36" s="58"/>
      <c r="E36" s="58"/>
      <c r="F36" s="58"/>
      <c r="G36" s="34"/>
      <c r="H36" s="34"/>
      <c r="I36" s="34"/>
      <c r="J36" s="34"/>
    </row>
    <row r="37" spans="1:10" ht="9.75" customHeight="1" x14ac:dyDescent="0.2">
      <c r="A37" s="72">
        <v>8000</v>
      </c>
      <c r="B37" s="73" t="s">
        <v>632</v>
      </c>
      <c r="C37" s="75"/>
      <c r="D37" s="75"/>
      <c r="E37" s="75"/>
      <c r="F37" s="75"/>
      <c r="G37" s="75"/>
      <c r="H37" s="75"/>
      <c r="I37" s="75"/>
      <c r="J37" s="75"/>
    </row>
    <row r="38" spans="1:10" ht="9.75" customHeight="1" thickBot="1" x14ac:dyDescent="0.25">
      <c r="A38" s="34"/>
      <c r="B38" s="34"/>
      <c r="C38" s="34"/>
      <c r="D38" s="34"/>
      <c r="E38" s="34"/>
      <c r="F38" s="34"/>
      <c r="G38" s="34"/>
      <c r="H38" s="34"/>
      <c r="I38" s="34"/>
      <c r="J38" s="34"/>
    </row>
    <row r="39" spans="1:10" ht="9.75" customHeight="1" x14ac:dyDescent="0.2">
      <c r="A39" s="34"/>
      <c r="B39" s="490" t="s">
        <v>633</v>
      </c>
      <c r="C39" s="491"/>
      <c r="D39" s="34"/>
      <c r="E39" s="34"/>
      <c r="F39" s="34"/>
      <c r="G39" s="34"/>
      <c r="H39" s="34"/>
      <c r="I39" s="34"/>
      <c r="J39" s="34"/>
    </row>
    <row r="40" spans="1:10" ht="9.75" customHeight="1" x14ac:dyDescent="0.2">
      <c r="A40" s="34"/>
      <c r="B40" s="124" t="s">
        <v>544</v>
      </c>
      <c r="C40" s="125">
        <v>2025</v>
      </c>
      <c r="D40" s="34"/>
      <c r="E40" s="34"/>
      <c r="F40" s="34"/>
      <c r="G40" s="34"/>
      <c r="H40" s="34"/>
      <c r="I40" s="34"/>
      <c r="J40" s="34"/>
    </row>
    <row r="41" spans="1:10" ht="9.75" customHeight="1" x14ac:dyDescent="0.2">
      <c r="A41" s="34">
        <v>8110</v>
      </c>
      <c r="B41" s="126" t="s">
        <v>634</v>
      </c>
      <c r="C41" s="127">
        <v>0</v>
      </c>
      <c r="D41" s="34"/>
      <c r="E41" s="34"/>
      <c r="F41" s="58"/>
      <c r="G41" s="34"/>
      <c r="H41" s="34"/>
      <c r="I41" s="34"/>
      <c r="J41" s="34"/>
    </row>
    <row r="42" spans="1:10" ht="9.75" customHeight="1" x14ac:dyDescent="0.2">
      <c r="A42" s="34">
        <v>8120</v>
      </c>
      <c r="B42" s="126" t="s">
        <v>635</v>
      </c>
      <c r="C42" s="127">
        <v>0</v>
      </c>
      <c r="D42" s="34"/>
      <c r="E42" s="34"/>
      <c r="F42" s="58"/>
      <c r="G42" s="34"/>
      <c r="H42" s="34"/>
      <c r="I42" s="34"/>
      <c r="J42" s="34"/>
    </row>
    <row r="43" spans="1:10" ht="9.75" customHeight="1" x14ac:dyDescent="0.2">
      <c r="A43" s="34">
        <v>8130</v>
      </c>
      <c r="B43" s="126" t="s">
        <v>636</v>
      </c>
      <c r="C43" s="127">
        <v>0</v>
      </c>
      <c r="D43" s="34"/>
      <c r="E43" s="34"/>
      <c r="F43" s="58"/>
      <c r="G43" s="34"/>
      <c r="H43" s="34"/>
      <c r="I43" s="34"/>
      <c r="J43" s="34"/>
    </row>
    <row r="44" spans="1:10" ht="9.75" customHeight="1" x14ac:dyDescent="0.2">
      <c r="A44" s="34">
        <v>8140</v>
      </c>
      <c r="B44" s="126" t="s">
        <v>637</v>
      </c>
      <c r="C44" s="127">
        <v>58667570.329999998</v>
      </c>
      <c r="D44" s="34"/>
      <c r="E44" s="34"/>
      <c r="F44" s="58"/>
      <c r="G44" s="34"/>
      <c r="H44" s="34"/>
      <c r="I44" s="34"/>
      <c r="J44" s="34"/>
    </row>
    <row r="45" spans="1:10" ht="9.75" customHeight="1" thickBot="1" x14ac:dyDescent="0.25">
      <c r="A45" s="34">
        <v>8150</v>
      </c>
      <c r="B45" s="128" t="s">
        <v>638</v>
      </c>
      <c r="C45" s="129">
        <v>58667570.329999998</v>
      </c>
      <c r="D45" s="34"/>
      <c r="E45" s="34"/>
      <c r="F45" s="58"/>
      <c r="G45" s="34"/>
      <c r="H45" s="34"/>
      <c r="I45" s="34"/>
      <c r="J45" s="34"/>
    </row>
    <row r="46" spans="1:10" ht="9.75" customHeight="1" x14ac:dyDescent="0.2">
      <c r="A46" s="34"/>
      <c r="B46" s="34"/>
      <c r="C46" s="34"/>
      <c r="D46" s="34"/>
      <c r="E46" s="34"/>
      <c r="F46" s="34"/>
      <c r="G46" s="34"/>
      <c r="H46" s="34"/>
      <c r="I46" s="34"/>
      <c r="J46" s="34"/>
    </row>
    <row r="47" spans="1:10" ht="9.75" customHeight="1" thickBot="1" x14ac:dyDescent="0.25">
      <c r="A47" s="34"/>
      <c r="B47" s="34"/>
      <c r="C47" s="34"/>
      <c r="D47" s="34"/>
      <c r="E47" s="34"/>
      <c r="F47" s="34"/>
      <c r="G47" s="34"/>
      <c r="H47" s="34"/>
      <c r="I47" s="34"/>
      <c r="J47" s="34"/>
    </row>
    <row r="48" spans="1:10" ht="9.75" customHeight="1" x14ac:dyDescent="0.2">
      <c r="A48" s="34"/>
      <c r="B48" s="490" t="s">
        <v>639</v>
      </c>
      <c r="C48" s="491"/>
      <c r="D48" s="34"/>
      <c r="E48" s="34"/>
      <c r="F48" s="34"/>
      <c r="G48" s="34"/>
      <c r="H48" s="34"/>
      <c r="I48" s="34"/>
      <c r="J48" s="34"/>
    </row>
    <row r="49" spans="1:6" ht="9.75" customHeight="1" x14ac:dyDescent="0.2">
      <c r="A49" s="34"/>
      <c r="B49" s="124" t="s">
        <v>544</v>
      </c>
      <c r="C49" s="125">
        <v>2025</v>
      </c>
      <c r="E49" s="34"/>
    </row>
    <row r="50" spans="1:6" ht="9.75" customHeight="1" x14ac:dyDescent="0.2">
      <c r="A50" s="34">
        <v>8210</v>
      </c>
      <c r="B50" s="126" t="s">
        <v>640</v>
      </c>
      <c r="C50" s="127">
        <v>0</v>
      </c>
      <c r="E50" s="34"/>
      <c r="F50" s="45"/>
    </row>
    <row r="51" spans="1:6" ht="9.75" customHeight="1" x14ac:dyDescent="0.2">
      <c r="A51" s="34">
        <v>8220</v>
      </c>
      <c r="B51" s="126" t="s">
        <v>641</v>
      </c>
      <c r="C51" s="127">
        <v>0</v>
      </c>
      <c r="E51" s="34"/>
      <c r="F51" s="45"/>
    </row>
    <row r="52" spans="1:6" ht="9.75" customHeight="1" x14ac:dyDescent="0.2">
      <c r="A52" s="34">
        <v>8230</v>
      </c>
      <c r="B52" s="126" t="s">
        <v>642</v>
      </c>
      <c r="C52" s="127">
        <v>0</v>
      </c>
      <c r="E52" s="34"/>
      <c r="F52" s="45"/>
    </row>
    <row r="53" spans="1:6" ht="9.75" customHeight="1" x14ac:dyDescent="0.2">
      <c r="A53" s="34">
        <v>8240</v>
      </c>
      <c r="B53" s="126" t="s">
        <v>643</v>
      </c>
      <c r="C53" s="127">
        <v>58008267.460000001</v>
      </c>
      <c r="E53" s="34"/>
      <c r="F53" s="45"/>
    </row>
    <row r="54" spans="1:6" ht="9.75" customHeight="1" x14ac:dyDescent="0.2">
      <c r="A54" s="34">
        <v>8250</v>
      </c>
      <c r="B54" s="126" t="s">
        <v>644</v>
      </c>
      <c r="C54" s="127">
        <v>58008267.659999996</v>
      </c>
      <c r="E54" s="34"/>
      <c r="F54" s="45"/>
    </row>
    <row r="55" spans="1:6" ht="9.75" customHeight="1" x14ac:dyDescent="0.2">
      <c r="A55" s="34">
        <v>8260</v>
      </c>
      <c r="B55" s="126" t="s">
        <v>645</v>
      </c>
      <c r="C55" s="127">
        <v>58008267.659999996</v>
      </c>
      <c r="E55" s="34"/>
      <c r="F55" s="45"/>
    </row>
    <row r="56" spans="1:6" ht="9.75" customHeight="1" thickBot="1" x14ac:dyDescent="0.25">
      <c r="A56" s="34">
        <v>8270</v>
      </c>
      <c r="B56" s="128" t="s">
        <v>646</v>
      </c>
      <c r="C56" s="129">
        <v>56988839.450000003</v>
      </c>
      <c r="E56" s="34"/>
      <c r="F56" s="45"/>
    </row>
    <row r="57" spans="1:6" ht="9.75" customHeight="1" x14ac:dyDescent="0.2">
      <c r="A57" s="34"/>
      <c r="B57" s="34"/>
      <c r="C57" s="34"/>
      <c r="E57" s="34"/>
    </row>
    <row r="58" spans="1:6" ht="9.75" customHeight="1" x14ac:dyDescent="0.2">
      <c r="A58" s="34"/>
      <c r="B58" s="34"/>
      <c r="C58" s="34"/>
    </row>
    <row r="59" spans="1:6" ht="9.75" customHeight="1" x14ac:dyDescent="0.2">
      <c r="A59" s="34"/>
      <c r="B59" s="34" t="s">
        <v>310</v>
      </c>
      <c r="C59" s="34"/>
    </row>
  </sheetData>
  <mergeCells count="6">
    <mergeCell ref="B48:C48"/>
    <mergeCell ref="A1:F1"/>
    <mergeCell ref="A2:F2"/>
    <mergeCell ref="A3:F3"/>
    <mergeCell ref="A4:F4"/>
    <mergeCell ref="B39:C39"/>
  </mergeCells>
  <pageMargins left="0.7" right="0.7" top="0.75" bottom="0.75" header="0" footer="0"/>
  <pageSetup scale="60" orientation="landscape" r:id="rId1"/>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000-000000000000}">
  <sheetPr>
    <pageSetUpPr fitToPage="1"/>
  </sheetPr>
  <dimension ref="A1:E214"/>
  <sheetViews>
    <sheetView view="pageBreakPreview" topLeftCell="A169" zoomScale="60" zoomScaleNormal="100" workbookViewId="0">
      <selection activeCell="C216" sqref="C216"/>
    </sheetView>
  </sheetViews>
  <sheetFormatPr baseColWidth="10" defaultColWidth="14.44140625" defaultRowHeight="15" customHeight="1" x14ac:dyDescent="0.3"/>
  <cols>
    <col min="1" max="1" width="10" style="29" customWidth="1"/>
    <col min="2" max="2" width="72.88671875" style="29" customWidth="1"/>
    <col min="3" max="3" width="15.88671875" style="29" customWidth="1"/>
    <col min="4" max="4" width="11.109375" style="29" customWidth="1"/>
    <col min="5" max="5" width="14" style="29" customWidth="1"/>
    <col min="6" max="26" width="9.109375" style="29" customWidth="1"/>
    <col min="27" max="16384" width="14.44140625" style="29"/>
  </cols>
  <sheetData>
    <row r="1" spans="1:5" ht="11.25" customHeight="1" x14ac:dyDescent="0.3">
      <c r="A1" s="488" t="s">
        <v>2124</v>
      </c>
      <c r="B1" s="501"/>
      <c r="C1" s="501"/>
      <c r="D1" s="130" t="s">
        <v>99</v>
      </c>
      <c r="E1" s="71">
        <v>2025</v>
      </c>
    </row>
    <row r="2" spans="1:5" ht="11.25" customHeight="1" x14ac:dyDescent="0.3">
      <c r="A2" s="488" t="s">
        <v>100</v>
      </c>
      <c r="B2" s="501"/>
      <c r="C2" s="501"/>
      <c r="D2" s="130" t="s">
        <v>101</v>
      </c>
      <c r="E2" s="71" t="s">
        <v>648</v>
      </c>
    </row>
    <row r="3" spans="1:5" ht="11.25" customHeight="1" x14ac:dyDescent="0.3">
      <c r="A3" s="488" t="s">
        <v>2107</v>
      </c>
      <c r="B3" s="501"/>
      <c r="C3" s="501"/>
      <c r="D3" s="130" t="s">
        <v>102</v>
      </c>
      <c r="E3" s="71" t="s">
        <v>651</v>
      </c>
    </row>
    <row r="4" spans="1:5" ht="11.25" customHeight="1" x14ac:dyDescent="0.3">
      <c r="A4" s="488" t="s">
        <v>103</v>
      </c>
      <c r="B4" s="501"/>
      <c r="C4" s="501"/>
      <c r="D4" s="131"/>
      <c r="E4" s="131"/>
    </row>
    <row r="5" spans="1:5" ht="9.75" customHeight="1" x14ac:dyDescent="0.3">
      <c r="A5" s="31" t="s">
        <v>104</v>
      </c>
      <c r="B5" s="32"/>
      <c r="C5" s="32"/>
      <c r="D5" s="33"/>
      <c r="E5" s="32"/>
    </row>
    <row r="6" spans="1:5" ht="9.75" customHeight="1" x14ac:dyDescent="0.3">
      <c r="A6" s="34"/>
      <c r="B6" s="34"/>
      <c r="C6" s="34"/>
      <c r="D6" s="35"/>
      <c r="E6" s="34"/>
    </row>
    <row r="7" spans="1:5" ht="9.75" customHeight="1" x14ac:dyDescent="0.3">
      <c r="A7" s="32" t="s">
        <v>105</v>
      </c>
      <c r="B7" s="32"/>
      <c r="C7" s="32"/>
      <c r="D7" s="33"/>
      <c r="E7" s="32"/>
    </row>
    <row r="8" spans="1:5" ht="9.75" customHeight="1" x14ac:dyDescent="0.3">
      <c r="A8" s="36" t="s">
        <v>106</v>
      </c>
      <c r="B8" s="36" t="s">
        <v>107</v>
      </c>
      <c r="C8" s="37" t="s">
        <v>108</v>
      </c>
      <c r="D8" s="38" t="s">
        <v>109</v>
      </c>
      <c r="E8" s="37" t="s">
        <v>110</v>
      </c>
    </row>
    <row r="9" spans="1:5" ht="9.75" customHeight="1" x14ac:dyDescent="0.3">
      <c r="A9" s="39">
        <v>4000</v>
      </c>
      <c r="B9" s="40" t="s">
        <v>111</v>
      </c>
      <c r="C9" s="41">
        <v>35782706.810000002</v>
      </c>
      <c r="D9" s="42"/>
      <c r="E9" s="34"/>
    </row>
    <row r="10" spans="1:5" ht="9.75" customHeight="1" x14ac:dyDescent="0.3">
      <c r="A10" s="39">
        <v>4100</v>
      </c>
      <c r="B10" s="40" t="s">
        <v>74</v>
      </c>
      <c r="C10" s="41">
        <v>0</v>
      </c>
      <c r="D10" s="42"/>
      <c r="E10" s="34"/>
    </row>
    <row r="11" spans="1:5" ht="11.25" customHeight="1" x14ac:dyDescent="0.3">
      <c r="A11" s="39">
        <v>4110</v>
      </c>
      <c r="B11" s="40" t="s">
        <v>112</v>
      </c>
      <c r="C11" s="41">
        <v>0</v>
      </c>
      <c r="D11" s="42" t="str">
        <f t="shared" ref="D11:D20" si="0">IFERROR(C11/$C$12,"")</f>
        <v/>
      </c>
      <c r="E11" s="34"/>
    </row>
    <row r="12" spans="1:5" ht="9.75" customHeight="1" x14ac:dyDescent="0.3">
      <c r="A12" s="43">
        <v>4111</v>
      </c>
      <c r="B12" s="44" t="s">
        <v>113</v>
      </c>
      <c r="C12" s="45">
        <v>0</v>
      </c>
      <c r="D12" s="42" t="str">
        <f t="shared" si="0"/>
        <v/>
      </c>
      <c r="E12" s="34"/>
    </row>
    <row r="13" spans="1:5" ht="9.75" customHeight="1" x14ac:dyDescent="0.3">
      <c r="A13" s="43">
        <v>4112</v>
      </c>
      <c r="B13" s="44" t="s">
        <v>114</v>
      </c>
      <c r="C13" s="45">
        <v>0</v>
      </c>
      <c r="D13" s="42" t="str">
        <f t="shared" si="0"/>
        <v/>
      </c>
      <c r="E13" s="34"/>
    </row>
    <row r="14" spans="1:5" ht="9.75" customHeight="1" x14ac:dyDescent="0.3">
      <c r="A14" s="43">
        <v>4113</v>
      </c>
      <c r="B14" s="44" t="s">
        <v>115</v>
      </c>
      <c r="C14" s="45">
        <v>0</v>
      </c>
      <c r="D14" s="42" t="str">
        <f t="shared" si="0"/>
        <v/>
      </c>
      <c r="E14" s="34"/>
    </row>
    <row r="15" spans="1:5" ht="9.75" customHeight="1" x14ac:dyDescent="0.3">
      <c r="A15" s="43">
        <v>4114</v>
      </c>
      <c r="B15" s="44" t="s">
        <v>116</v>
      </c>
      <c r="C15" s="45">
        <v>0</v>
      </c>
      <c r="D15" s="42" t="str">
        <f t="shared" si="0"/>
        <v/>
      </c>
      <c r="E15" s="34"/>
    </row>
    <row r="16" spans="1:5" ht="9.75" customHeight="1" x14ac:dyDescent="0.3">
      <c r="A16" s="43">
        <v>4115</v>
      </c>
      <c r="B16" s="44" t="s">
        <v>117</v>
      </c>
      <c r="C16" s="45">
        <v>0</v>
      </c>
      <c r="D16" s="42" t="str">
        <f t="shared" si="0"/>
        <v/>
      </c>
      <c r="E16" s="34"/>
    </row>
    <row r="17" spans="1:5" ht="9.75" customHeight="1" x14ac:dyDescent="0.3">
      <c r="A17" s="43">
        <v>4116</v>
      </c>
      <c r="B17" s="44" t="s">
        <v>118</v>
      </c>
      <c r="C17" s="45">
        <v>0</v>
      </c>
      <c r="D17" s="42" t="str">
        <f t="shared" si="0"/>
        <v/>
      </c>
      <c r="E17" s="34"/>
    </row>
    <row r="18" spans="1:5" ht="9.75" customHeight="1" x14ac:dyDescent="0.3">
      <c r="A18" s="43">
        <v>4117</v>
      </c>
      <c r="B18" s="44" t="s">
        <v>119</v>
      </c>
      <c r="C18" s="45">
        <v>0</v>
      </c>
      <c r="D18" s="42" t="str">
        <f t="shared" si="0"/>
        <v/>
      </c>
      <c r="E18" s="34"/>
    </row>
    <row r="19" spans="1:5" ht="9.75" customHeight="1" x14ac:dyDescent="0.3">
      <c r="A19" s="43">
        <v>4118</v>
      </c>
      <c r="B19" s="46" t="s">
        <v>120</v>
      </c>
      <c r="C19" s="45">
        <v>0</v>
      </c>
      <c r="D19" s="42" t="str">
        <f t="shared" si="0"/>
        <v/>
      </c>
      <c r="E19" s="34"/>
    </row>
    <row r="20" spans="1:5" ht="9.75" customHeight="1" x14ac:dyDescent="0.3">
      <c r="A20" s="43">
        <v>4119</v>
      </c>
      <c r="B20" s="44" t="s">
        <v>121</v>
      </c>
      <c r="C20" s="45">
        <v>0</v>
      </c>
      <c r="D20" s="42" t="str">
        <f t="shared" si="0"/>
        <v/>
      </c>
      <c r="E20" s="34"/>
    </row>
    <row r="21" spans="1:5" ht="9.75" customHeight="1" x14ac:dyDescent="0.3">
      <c r="A21" s="39">
        <v>4120</v>
      </c>
      <c r="B21" s="40" t="s">
        <v>122</v>
      </c>
      <c r="C21" s="41">
        <v>0</v>
      </c>
      <c r="D21" s="42" t="str">
        <f t="shared" ref="D21:D26" si="1">IFERROR(C21/$C$21,"")</f>
        <v/>
      </c>
      <c r="E21" s="34"/>
    </row>
    <row r="22" spans="1:5" ht="9.75" customHeight="1" x14ac:dyDescent="0.3">
      <c r="A22" s="43">
        <v>4121</v>
      </c>
      <c r="B22" s="44" t="s">
        <v>123</v>
      </c>
      <c r="C22" s="45">
        <v>0</v>
      </c>
      <c r="D22" s="42" t="str">
        <f t="shared" si="1"/>
        <v/>
      </c>
      <c r="E22" s="34"/>
    </row>
    <row r="23" spans="1:5" ht="9.75" customHeight="1" x14ac:dyDescent="0.3">
      <c r="A23" s="43">
        <v>4122</v>
      </c>
      <c r="B23" s="44" t="s">
        <v>124</v>
      </c>
      <c r="C23" s="45">
        <v>0</v>
      </c>
      <c r="D23" s="42" t="str">
        <f t="shared" si="1"/>
        <v/>
      </c>
      <c r="E23" s="34"/>
    </row>
    <row r="24" spans="1:5" ht="9.75" customHeight="1" x14ac:dyDescent="0.3">
      <c r="A24" s="43">
        <v>4123</v>
      </c>
      <c r="B24" s="44" t="s">
        <v>125</v>
      </c>
      <c r="C24" s="45">
        <v>0</v>
      </c>
      <c r="D24" s="42" t="str">
        <f t="shared" si="1"/>
        <v/>
      </c>
      <c r="E24" s="34"/>
    </row>
    <row r="25" spans="1:5" ht="9.75" customHeight="1" x14ac:dyDescent="0.3">
      <c r="A25" s="43">
        <v>4124</v>
      </c>
      <c r="B25" s="44" t="s">
        <v>126</v>
      </c>
      <c r="C25" s="45">
        <v>0</v>
      </c>
      <c r="D25" s="42" t="str">
        <f t="shared" si="1"/>
        <v/>
      </c>
      <c r="E25" s="34"/>
    </row>
    <row r="26" spans="1:5" ht="9.75" customHeight="1" x14ac:dyDescent="0.3">
      <c r="A26" s="43">
        <v>4129</v>
      </c>
      <c r="B26" s="44" t="s">
        <v>127</v>
      </c>
      <c r="C26" s="45">
        <v>0</v>
      </c>
      <c r="D26" s="42" t="str">
        <f t="shared" si="1"/>
        <v/>
      </c>
      <c r="E26" s="34"/>
    </row>
    <row r="27" spans="1:5" ht="9.75" customHeight="1" x14ac:dyDescent="0.3">
      <c r="A27" s="39">
        <v>4130</v>
      </c>
      <c r="B27" s="40" t="s">
        <v>128</v>
      </c>
      <c r="C27" s="41">
        <v>0</v>
      </c>
      <c r="D27" s="42" t="str">
        <f t="shared" ref="D27:D29" si="2">IFERROR(C27/$C$27,"")</f>
        <v/>
      </c>
      <c r="E27" s="34"/>
    </row>
    <row r="28" spans="1:5" ht="9.75" customHeight="1" x14ac:dyDescent="0.3">
      <c r="A28" s="43">
        <v>4131</v>
      </c>
      <c r="B28" s="44" t="s">
        <v>129</v>
      </c>
      <c r="C28" s="45">
        <v>0</v>
      </c>
      <c r="D28" s="42" t="str">
        <f t="shared" si="2"/>
        <v/>
      </c>
      <c r="E28" s="34"/>
    </row>
    <row r="29" spans="1:5" ht="9.75" customHeight="1" x14ac:dyDescent="0.3">
      <c r="A29" s="43">
        <v>4132</v>
      </c>
      <c r="B29" s="46" t="s">
        <v>130</v>
      </c>
      <c r="C29" s="45">
        <v>0</v>
      </c>
      <c r="D29" s="42" t="str">
        <f t="shared" si="2"/>
        <v/>
      </c>
      <c r="E29" s="34"/>
    </row>
    <row r="30" spans="1:5" ht="9.75" customHeight="1" x14ac:dyDescent="0.3">
      <c r="A30" s="39">
        <v>4140</v>
      </c>
      <c r="B30" s="40" t="s">
        <v>131</v>
      </c>
      <c r="C30" s="41">
        <v>0</v>
      </c>
      <c r="D30" s="42" t="str">
        <f t="shared" ref="D30:D35" si="3">IFERROR(C30/$C$30,"")</f>
        <v/>
      </c>
      <c r="E30" s="34"/>
    </row>
    <row r="31" spans="1:5" ht="9.75" customHeight="1" x14ac:dyDescent="0.3">
      <c r="A31" s="43">
        <v>4141</v>
      </c>
      <c r="B31" s="44" t="s">
        <v>132</v>
      </c>
      <c r="C31" s="45">
        <v>0</v>
      </c>
      <c r="D31" s="42" t="str">
        <f t="shared" si="3"/>
        <v/>
      </c>
      <c r="E31" s="34"/>
    </row>
    <row r="32" spans="1:5" ht="9.75" customHeight="1" x14ac:dyDescent="0.3">
      <c r="A32" s="43">
        <v>4143</v>
      </c>
      <c r="B32" s="44" t="s">
        <v>133</v>
      </c>
      <c r="C32" s="45">
        <v>0</v>
      </c>
      <c r="D32" s="42" t="str">
        <f t="shared" si="3"/>
        <v/>
      </c>
      <c r="E32" s="34"/>
    </row>
    <row r="33" spans="1:5" ht="9.75" customHeight="1" x14ac:dyDescent="0.3">
      <c r="A33" s="43">
        <v>4144</v>
      </c>
      <c r="B33" s="44" t="s">
        <v>134</v>
      </c>
      <c r="C33" s="45">
        <v>0</v>
      </c>
      <c r="D33" s="42" t="str">
        <f t="shared" si="3"/>
        <v/>
      </c>
      <c r="E33" s="34"/>
    </row>
    <row r="34" spans="1:5" ht="9.75" customHeight="1" x14ac:dyDescent="0.3">
      <c r="A34" s="43">
        <v>4145</v>
      </c>
      <c r="B34" s="46" t="s">
        <v>135</v>
      </c>
      <c r="C34" s="45">
        <v>0</v>
      </c>
      <c r="D34" s="42" t="str">
        <f t="shared" si="3"/>
        <v/>
      </c>
      <c r="E34" s="34"/>
    </row>
    <row r="35" spans="1:5" ht="9.75" customHeight="1" x14ac:dyDescent="0.3">
      <c r="A35" s="43">
        <v>4149</v>
      </c>
      <c r="B35" s="44" t="s">
        <v>136</v>
      </c>
      <c r="C35" s="45">
        <v>0</v>
      </c>
      <c r="D35" s="42" t="str">
        <f t="shared" si="3"/>
        <v/>
      </c>
      <c r="E35" s="34"/>
    </row>
    <row r="36" spans="1:5" ht="9.75" customHeight="1" x14ac:dyDescent="0.3">
      <c r="A36" s="39">
        <v>4150</v>
      </c>
      <c r="B36" s="40" t="s">
        <v>137</v>
      </c>
      <c r="C36" s="41">
        <v>0</v>
      </c>
      <c r="D36" s="42" t="str">
        <f t="shared" ref="D36:D38" si="4">IFERROR(C36/$C$36,"")</f>
        <v/>
      </c>
      <c r="E36" s="34"/>
    </row>
    <row r="37" spans="1:5" ht="9.75" customHeight="1" x14ac:dyDescent="0.3">
      <c r="A37" s="43">
        <v>4151</v>
      </c>
      <c r="B37" s="44" t="s">
        <v>137</v>
      </c>
      <c r="C37" s="45">
        <v>0</v>
      </c>
      <c r="D37" s="42" t="str">
        <f t="shared" si="4"/>
        <v/>
      </c>
      <c r="E37" s="34"/>
    </row>
    <row r="38" spans="1:5" ht="9.75" customHeight="1" x14ac:dyDescent="0.3">
      <c r="A38" s="43">
        <v>4154</v>
      </c>
      <c r="B38" s="46" t="s">
        <v>138</v>
      </c>
      <c r="C38" s="45">
        <v>0</v>
      </c>
      <c r="D38" s="42" t="str">
        <f t="shared" si="4"/>
        <v/>
      </c>
      <c r="E38" s="34"/>
    </row>
    <row r="39" spans="1:5" ht="9.75" customHeight="1" x14ac:dyDescent="0.3">
      <c r="A39" s="39">
        <v>4160</v>
      </c>
      <c r="B39" s="40" t="s">
        <v>139</v>
      </c>
      <c r="C39" s="41">
        <v>0</v>
      </c>
      <c r="D39" s="42" t="str">
        <f t="shared" ref="D39:D47" si="5">IFERROR(C39/$C$39,"")</f>
        <v/>
      </c>
      <c r="E39" s="34"/>
    </row>
    <row r="40" spans="1:5" ht="9.75" customHeight="1" x14ac:dyDescent="0.3">
      <c r="A40" s="43">
        <v>4161</v>
      </c>
      <c r="B40" s="44" t="s">
        <v>140</v>
      </c>
      <c r="C40" s="45">
        <v>0</v>
      </c>
      <c r="D40" s="42" t="str">
        <f t="shared" si="5"/>
        <v/>
      </c>
      <c r="E40" s="34"/>
    </row>
    <row r="41" spans="1:5" ht="9.75" customHeight="1" x14ac:dyDescent="0.3">
      <c r="A41" s="43">
        <v>4162</v>
      </c>
      <c r="B41" s="44" t="s">
        <v>141</v>
      </c>
      <c r="C41" s="45">
        <v>0</v>
      </c>
      <c r="D41" s="42" t="str">
        <f t="shared" si="5"/>
        <v/>
      </c>
      <c r="E41" s="34"/>
    </row>
    <row r="42" spans="1:5" ht="9.75" customHeight="1" x14ac:dyDescent="0.3">
      <c r="A42" s="43">
        <v>4163</v>
      </c>
      <c r="B42" s="44" t="s">
        <v>142</v>
      </c>
      <c r="C42" s="45">
        <v>0</v>
      </c>
      <c r="D42" s="42" t="str">
        <f t="shared" si="5"/>
        <v/>
      </c>
      <c r="E42" s="34"/>
    </row>
    <row r="43" spans="1:5" ht="9.75" customHeight="1" x14ac:dyDescent="0.3">
      <c r="A43" s="43">
        <v>4164</v>
      </c>
      <c r="B43" s="44" t="s">
        <v>143</v>
      </c>
      <c r="C43" s="45">
        <v>0</v>
      </c>
      <c r="D43" s="42" t="str">
        <f t="shared" si="5"/>
        <v/>
      </c>
      <c r="E43" s="34"/>
    </row>
    <row r="44" spans="1:5" ht="9.75" customHeight="1" x14ac:dyDescent="0.3">
      <c r="A44" s="43">
        <v>4165</v>
      </c>
      <c r="B44" s="44" t="s">
        <v>144</v>
      </c>
      <c r="C44" s="45">
        <v>0</v>
      </c>
      <c r="D44" s="42" t="str">
        <f t="shared" si="5"/>
        <v/>
      </c>
      <c r="E44" s="34"/>
    </row>
    <row r="45" spans="1:5" ht="9.75" customHeight="1" x14ac:dyDescent="0.3">
      <c r="A45" s="43">
        <v>4166</v>
      </c>
      <c r="B45" s="46" t="s">
        <v>145</v>
      </c>
      <c r="C45" s="45">
        <v>0</v>
      </c>
      <c r="D45" s="42" t="str">
        <f t="shared" si="5"/>
        <v/>
      </c>
      <c r="E45" s="34"/>
    </row>
    <row r="46" spans="1:5" ht="9.75" customHeight="1" x14ac:dyDescent="0.3">
      <c r="A46" s="43">
        <v>4168</v>
      </c>
      <c r="B46" s="44" t="s">
        <v>146</v>
      </c>
      <c r="C46" s="45">
        <v>0</v>
      </c>
      <c r="D46" s="42" t="str">
        <f t="shared" si="5"/>
        <v/>
      </c>
      <c r="E46" s="34"/>
    </row>
    <row r="47" spans="1:5" ht="9.75" customHeight="1" x14ac:dyDescent="0.3">
      <c r="A47" s="43">
        <v>4169</v>
      </c>
      <c r="B47" s="44" t="s">
        <v>147</v>
      </c>
      <c r="C47" s="45">
        <v>0</v>
      </c>
      <c r="D47" s="42" t="str">
        <f t="shared" si="5"/>
        <v/>
      </c>
      <c r="E47" s="34"/>
    </row>
    <row r="48" spans="1:5" ht="9.75" customHeight="1" x14ac:dyDescent="0.3">
      <c r="A48" s="39">
        <v>4170</v>
      </c>
      <c r="B48" s="40" t="s">
        <v>148</v>
      </c>
      <c r="C48" s="41">
        <v>0</v>
      </c>
      <c r="D48" s="42" t="str">
        <f t="shared" ref="D48:D56" si="6">IFERROR(C48/$C$48,"")</f>
        <v/>
      </c>
      <c r="E48" s="34"/>
    </row>
    <row r="49" spans="1:5" ht="9.75" customHeight="1" x14ac:dyDescent="0.3">
      <c r="A49" s="43">
        <v>4171</v>
      </c>
      <c r="B49" s="44" t="s">
        <v>149</v>
      </c>
      <c r="C49" s="45">
        <v>0</v>
      </c>
      <c r="D49" s="42" t="str">
        <f t="shared" si="6"/>
        <v/>
      </c>
      <c r="E49" s="34"/>
    </row>
    <row r="50" spans="1:5" ht="9.75" customHeight="1" x14ac:dyDescent="0.3">
      <c r="A50" s="43">
        <v>4172</v>
      </c>
      <c r="B50" s="44" t="s">
        <v>150</v>
      </c>
      <c r="C50" s="45">
        <v>0</v>
      </c>
      <c r="D50" s="42" t="str">
        <f t="shared" si="6"/>
        <v/>
      </c>
      <c r="E50" s="34"/>
    </row>
    <row r="51" spans="1:5" ht="9.75" customHeight="1" x14ac:dyDescent="0.3">
      <c r="A51" s="43">
        <v>4173</v>
      </c>
      <c r="B51" s="46" t="s">
        <v>151</v>
      </c>
      <c r="C51" s="45">
        <v>0</v>
      </c>
      <c r="D51" s="42" t="str">
        <f t="shared" si="6"/>
        <v/>
      </c>
      <c r="E51" s="34"/>
    </row>
    <row r="52" spans="1:5" ht="9.75" customHeight="1" x14ac:dyDescent="0.3">
      <c r="A52" s="43">
        <v>4174</v>
      </c>
      <c r="B52" s="46" t="s">
        <v>153</v>
      </c>
      <c r="C52" s="45">
        <v>0</v>
      </c>
      <c r="D52" s="42" t="str">
        <f t="shared" si="6"/>
        <v/>
      </c>
      <c r="E52" s="34"/>
    </row>
    <row r="53" spans="1:5" ht="9.75" customHeight="1" x14ac:dyDescent="0.3">
      <c r="A53" s="43">
        <v>4175</v>
      </c>
      <c r="B53" s="46" t="s">
        <v>154</v>
      </c>
      <c r="C53" s="45">
        <v>0</v>
      </c>
      <c r="D53" s="42" t="str">
        <f t="shared" si="6"/>
        <v/>
      </c>
      <c r="E53" s="34"/>
    </row>
    <row r="54" spans="1:5" ht="9.75" customHeight="1" x14ac:dyDescent="0.3">
      <c r="A54" s="43">
        <v>4176</v>
      </c>
      <c r="B54" s="46" t="s">
        <v>155</v>
      </c>
      <c r="C54" s="45">
        <v>0</v>
      </c>
      <c r="D54" s="42" t="str">
        <f t="shared" si="6"/>
        <v/>
      </c>
      <c r="E54" s="34"/>
    </row>
    <row r="55" spans="1:5" ht="9.75" customHeight="1" x14ac:dyDescent="0.3">
      <c r="A55" s="43">
        <v>4177</v>
      </c>
      <c r="B55" s="46" t="s">
        <v>156</v>
      </c>
      <c r="C55" s="45">
        <v>0</v>
      </c>
      <c r="D55" s="42" t="str">
        <f t="shared" si="6"/>
        <v/>
      </c>
      <c r="E55" s="34"/>
    </row>
    <row r="56" spans="1:5" ht="9.75" customHeight="1" x14ac:dyDescent="0.3">
      <c r="A56" s="43">
        <v>4178</v>
      </c>
      <c r="B56" s="46" t="s">
        <v>157</v>
      </c>
      <c r="C56" s="45">
        <v>0</v>
      </c>
      <c r="D56" s="42" t="str">
        <f t="shared" si="6"/>
        <v/>
      </c>
      <c r="E56" s="34"/>
    </row>
    <row r="57" spans="1:5" ht="9.75" customHeight="1" x14ac:dyDescent="0.3">
      <c r="A57" s="39">
        <v>4200</v>
      </c>
      <c r="B57" s="52" t="s">
        <v>160</v>
      </c>
      <c r="C57" s="41">
        <v>35782705.130000003</v>
      </c>
      <c r="D57" s="42"/>
      <c r="E57" s="34"/>
    </row>
    <row r="58" spans="1:5" ht="9.75" customHeight="1" x14ac:dyDescent="0.3">
      <c r="A58" s="39">
        <v>4210</v>
      </c>
      <c r="B58" s="52" t="s">
        <v>161</v>
      </c>
      <c r="C58" s="41">
        <v>0</v>
      </c>
      <c r="D58" s="42" t="str">
        <f t="shared" ref="D58:D63" si="7">IFERROR(C58/$C$58,"")</f>
        <v/>
      </c>
      <c r="E58" s="34"/>
    </row>
    <row r="59" spans="1:5" ht="9.75" customHeight="1" x14ac:dyDescent="0.3">
      <c r="A59" s="43">
        <v>4211</v>
      </c>
      <c r="B59" s="44" t="s">
        <v>162</v>
      </c>
      <c r="C59" s="45">
        <v>0</v>
      </c>
      <c r="D59" s="42" t="str">
        <f t="shared" si="7"/>
        <v/>
      </c>
      <c r="E59" s="34"/>
    </row>
    <row r="60" spans="1:5" ht="9.75" customHeight="1" x14ac:dyDescent="0.3">
      <c r="A60" s="43">
        <v>4212</v>
      </c>
      <c r="B60" s="44" t="s">
        <v>163</v>
      </c>
      <c r="C60" s="45">
        <v>0</v>
      </c>
      <c r="D60" s="42" t="str">
        <f t="shared" si="7"/>
        <v/>
      </c>
      <c r="E60" s="34"/>
    </row>
    <row r="61" spans="1:5" ht="9.75" customHeight="1" x14ac:dyDescent="0.3">
      <c r="A61" s="43">
        <v>4213</v>
      </c>
      <c r="B61" s="44" t="s">
        <v>164</v>
      </c>
      <c r="C61" s="45">
        <v>0</v>
      </c>
      <c r="D61" s="42" t="str">
        <f t="shared" si="7"/>
        <v/>
      </c>
      <c r="E61" s="34"/>
    </row>
    <row r="62" spans="1:5" ht="9.75" customHeight="1" x14ac:dyDescent="0.3">
      <c r="A62" s="43">
        <v>4214</v>
      </c>
      <c r="B62" s="44" t="s">
        <v>165</v>
      </c>
      <c r="C62" s="45">
        <v>0</v>
      </c>
      <c r="D62" s="42" t="str">
        <f t="shared" si="7"/>
        <v/>
      </c>
      <c r="E62" s="34"/>
    </row>
    <row r="63" spans="1:5" ht="9.75" customHeight="1" x14ac:dyDescent="0.3">
      <c r="A63" s="43">
        <v>4215</v>
      </c>
      <c r="B63" s="44" t="s">
        <v>166</v>
      </c>
      <c r="C63" s="45">
        <v>0</v>
      </c>
      <c r="D63" s="42" t="str">
        <f t="shared" si="7"/>
        <v/>
      </c>
      <c r="E63" s="34"/>
    </row>
    <row r="64" spans="1:5" ht="9.75" customHeight="1" x14ac:dyDescent="0.3">
      <c r="A64" s="39">
        <v>4220</v>
      </c>
      <c r="B64" s="40" t="s">
        <v>167</v>
      </c>
      <c r="C64" s="41">
        <v>35782705.130000003</v>
      </c>
      <c r="D64" s="238">
        <f t="shared" ref="D64:D68" si="8">IFERROR(C64/$C$64,"")</f>
        <v>1</v>
      </c>
      <c r="E64" s="34"/>
    </row>
    <row r="65" spans="1:5" ht="9.75" customHeight="1" x14ac:dyDescent="0.3">
      <c r="A65" s="43">
        <v>4221</v>
      </c>
      <c r="B65" s="44" t="s">
        <v>168</v>
      </c>
      <c r="C65" s="45">
        <v>35782705.130000003</v>
      </c>
      <c r="D65" s="42">
        <f t="shared" si="8"/>
        <v>1</v>
      </c>
      <c r="E65" s="34"/>
    </row>
    <row r="66" spans="1:5" ht="9.75" customHeight="1" x14ac:dyDescent="0.3">
      <c r="A66" s="43">
        <v>4223</v>
      </c>
      <c r="B66" s="44" t="s">
        <v>170</v>
      </c>
      <c r="C66" s="45">
        <v>0</v>
      </c>
      <c r="D66" s="42">
        <f t="shared" si="8"/>
        <v>0</v>
      </c>
      <c r="E66" s="34"/>
    </row>
    <row r="67" spans="1:5" ht="9.75" customHeight="1" x14ac:dyDescent="0.3">
      <c r="A67" s="43">
        <v>4225</v>
      </c>
      <c r="B67" s="44" t="s">
        <v>171</v>
      </c>
      <c r="C67" s="45">
        <v>0</v>
      </c>
      <c r="D67" s="42">
        <f t="shared" si="8"/>
        <v>0</v>
      </c>
      <c r="E67" s="34"/>
    </row>
    <row r="68" spans="1:5" ht="9.75" customHeight="1" x14ac:dyDescent="0.3">
      <c r="A68" s="43">
        <v>4227</v>
      </c>
      <c r="B68" s="44" t="s">
        <v>172</v>
      </c>
      <c r="C68" s="45">
        <v>0</v>
      </c>
      <c r="D68" s="42">
        <f t="shared" si="8"/>
        <v>0</v>
      </c>
      <c r="E68" s="34"/>
    </row>
    <row r="69" spans="1:5" ht="9.75" customHeight="1" x14ac:dyDescent="0.3">
      <c r="A69" s="54">
        <v>4300</v>
      </c>
      <c r="B69" s="40" t="s">
        <v>78</v>
      </c>
      <c r="C69" s="41">
        <v>1.68</v>
      </c>
      <c r="D69" s="42"/>
      <c r="E69" s="44"/>
    </row>
    <row r="70" spans="1:5" ht="9.75" customHeight="1" x14ac:dyDescent="0.3">
      <c r="A70" s="54">
        <v>4310</v>
      </c>
      <c r="B70" s="40" t="s">
        <v>173</v>
      </c>
      <c r="C70" s="41">
        <v>0</v>
      </c>
      <c r="D70" s="42" t="str">
        <f t="shared" ref="D70:D72" si="9">IFERROR(C70/$C$70,"")</f>
        <v/>
      </c>
      <c r="E70" s="44"/>
    </row>
    <row r="71" spans="1:5" ht="9.75" customHeight="1" x14ac:dyDescent="0.3">
      <c r="A71" s="55">
        <v>4311</v>
      </c>
      <c r="B71" s="44" t="s">
        <v>174</v>
      </c>
      <c r="C71" s="45">
        <v>0</v>
      </c>
      <c r="D71" s="42" t="str">
        <f t="shared" si="9"/>
        <v/>
      </c>
      <c r="E71" s="44"/>
    </row>
    <row r="72" spans="1:5" ht="9.75" customHeight="1" x14ac:dyDescent="0.3">
      <c r="A72" s="55">
        <v>4319</v>
      </c>
      <c r="B72" s="44" t="s">
        <v>175</v>
      </c>
      <c r="C72" s="45">
        <v>0.83</v>
      </c>
      <c r="D72" s="42" t="str">
        <f t="shared" si="9"/>
        <v/>
      </c>
      <c r="E72" s="44"/>
    </row>
    <row r="73" spans="1:5" ht="9.75" customHeight="1" x14ac:dyDescent="0.3">
      <c r="A73" s="54">
        <v>4320</v>
      </c>
      <c r="B73" s="40" t="s">
        <v>176</v>
      </c>
      <c r="C73" s="41">
        <v>0</v>
      </c>
      <c r="D73" s="42" t="str">
        <f t="shared" ref="D73:D78" si="10">IFERROR(C73/$C$73,"")</f>
        <v/>
      </c>
      <c r="E73" s="44"/>
    </row>
    <row r="74" spans="1:5" ht="9.75" customHeight="1" x14ac:dyDescent="0.3">
      <c r="A74" s="55">
        <v>4321</v>
      </c>
      <c r="B74" s="44" t="s">
        <v>177</v>
      </c>
      <c r="C74" s="45">
        <v>0</v>
      </c>
      <c r="D74" s="42" t="str">
        <f t="shared" si="10"/>
        <v/>
      </c>
      <c r="E74" s="44"/>
    </row>
    <row r="75" spans="1:5" ht="9.75" customHeight="1" x14ac:dyDescent="0.3">
      <c r="A75" s="55">
        <v>4322</v>
      </c>
      <c r="B75" s="44" t="s">
        <v>178</v>
      </c>
      <c r="C75" s="45">
        <v>0</v>
      </c>
      <c r="D75" s="42" t="str">
        <f t="shared" si="10"/>
        <v/>
      </c>
      <c r="E75" s="44"/>
    </row>
    <row r="76" spans="1:5" ht="9.75" customHeight="1" x14ac:dyDescent="0.3">
      <c r="A76" s="55">
        <v>4323</v>
      </c>
      <c r="B76" s="44" t="s">
        <v>179</v>
      </c>
      <c r="C76" s="45">
        <v>0</v>
      </c>
      <c r="D76" s="42" t="str">
        <f t="shared" si="10"/>
        <v/>
      </c>
      <c r="E76" s="44"/>
    </row>
    <row r="77" spans="1:5" ht="9.75" customHeight="1" x14ac:dyDescent="0.3">
      <c r="A77" s="55">
        <v>4324</v>
      </c>
      <c r="B77" s="44" t="s">
        <v>180</v>
      </c>
      <c r="C77" s="45">
        <v>0</v>
      </c>
      <c r="D77" s="42" t="str">
        <f t="shared" si="10"/>
        <v/>
      </c>
      <c r="E77" s="44"/>
    </row>
    <row r="78" spans="1:5" ht="9.75" customHeight="1" x14ac:dyDescent="0.3">
      <c r="A78" s="55">
        <v>4325</v>
      </c>
      <c r="B78" s="44" t="s">
        <v>181</v>
      </c>
      <c r="C78" s="45">
        <v>0</v>
      </c>
      <c r="D78" s="42" t="str">
        <f t="shared" si="10"/>
        <v/>
      </c>
      <c r="E78" s="44"/>
    </row>
    <row r="79" spans="1:5" ht="9.75" customHeight="1" x14ac:dyDescent="0.3">
      <c r="A79" s="54">
        <v>4330</v>
      </c>
      <c r="B79" s="40" t="s">
        <v>182</v>
      </c>
      <c r="C79" s="41">
        <v>0</v>
      </c>
      <c r="D79" s="42" t="str">
        <f t="shared" ref="D79:D80" si="11">IFERROR(C79/$C$79,"")</f>
        <v/>
      </c>
      <c r="E79" s="44"/>
    </row>
    <row r="80" spans="1:5" ht="9.75" customHeight="1" x14ac:dyDescent="0.3">
      <c r="A80" s="55">
        <v>4331</v>
      </c>
      <c r="B80" s="44" t="s">
        <v>182</v>
      </c>
      <c r="C80" s="45">
        <v>0</v>
      </c>
      <c r="D80" s="42" t="str">
        <f t="shared" si="11"/>
        <v/>
      </c>
      <c r="E80" s="44"/>
    </row>
    <row r="81" spans="1:5" ht="9.75" customHeight="1" x14ac:dyDescent="0.3">
      <c r="A81" s="54">
        <v>4340</v>
      </c>
      <c r="B81" s="40" t="s">
        <v>183</v>
      </c>
      <c r="C81" s="41">
        <v>0</v>
      </c>
      <c r="D81" s="42" t="str">
        <f t="shared" ref="D81:D82" si="12">IFERROR(C81/$C$81,"")</f>
        <v/>
      </c>
      <c r="E81" s="44"/>
    </row>
    <row r="82" spans="1:5" ht="9.75" customHeight="1" x14ac:dyDescent="0.3">
      <c r="A82" s="55">
        <v>4341</v>
      </c>
      <c r="B82" s="44" t="s">
        <v>183</v>
      </c>
      <c r="C82" s="45">
        <v>0</v>
      </c>
      <c r="D82" s="42" t="str">
        <f t="shared" si="12"/>
        <v/>
      </c>
      <c r="E82" s="44"/>
    </row>
    <row r="83" spans="1:5" ht="9.75" customHeight="1" x14ac:dyDescent="0.3">
      <c r="A83" s="54">
        <v>4390</v>
      </c>
      <c r="B83" s="40" t="s">
        <v>184</v>
      </c>
      <c r="C83" s="41">
        <v>0</v>
      </c>
      <c r="D83" s="42" t="str">
        <f t="shared" ref="D83:D90" si="13">IFERROR(C83/$C$83,"")</f>
        <v/>
      </c>
      <c r="E83" s="44"/>
    </row>
    <row r="84" spans="1:5" ht="9.75" customHeight="1" x14ac:dyDescent="0.3">
      <c r="A84" s="55">
        <v>4392</v>
      </c>
      <c r="B84" s="44" t="s">
        <v>185</v>
      </c>
      <c r="C84" s="45">
        <v>0</v>
      </c>
      <c r="D84" s="42" t="str">
        <f t="shared" si="13"/>
        <v/>
      </c>
      <c r="E84" s="44"/>
    </row>
    <row r="85" spans="1:5" ht="9.75" customHeight="1" x14ac:dyDescent="0.3">
      <c r="A85" s="55">
        <v>4393</v>
      </c>
      <c r="B85" s="44" t="s">
        <v>186</v>
      </c>
      <c r="C85" s="45">
        <v>0</v>
      </c>
      <c r="D85" s="42" t="str">
        <f t="shared" si="13"/>
        <v/>
      </c>
      <c r="E85" s="44"/>
    </row>
    <row r="86" spans="1:5" ht="9.75" customHeight="1" x14ac:dyDescent="0.3">
      <c r="A86" s="55">
        <v>4394</v>
      </c>
      <c r="B86" s="44" t="s">
        <v>187</v>
      </c>
      <c r="C86" s="45">
        <v>0</v>
      </c>
      <c r="D86" s="42" t="str">
        <f t="shared" si="13"/>
        <v/>
      </c>
      <c r="E86" s="44"/>
    </row>
    <row r="87" spans="1:5" ht="9.75" customHeight="1" x14ac:dyDescent="0.3">
      <c r="A87" s="55">
        <v>4395</v>
      </c>
      <c r="B87" s="44" t="s">
        <v>188</v>
      </c>
      <c r="C87" s="45">
        <v>0</v>
      </c>
      <c r="D87" s="42" t="str">
        <f t="shared" si="13"/>
        <v/>
      </c>
      <c r="E87" s="44"/>
    </row>
    <row r="88" spans="1:5" ht="9.75" customHeight="1" x14ac:dyDescent="0.3">
      <c r="A88" s="55">
        <v>4396</v>
      </c>
      <c r="B88" s="44" t="s">
        <v>189</v>
      </c>
      <c r="C88" s="45">
        <v>0</v>
      </c>
      <c r="D88" s="42" t="str">
        <f t="shared" si="13"/>
        <v/>
      </c>
      <c r="E88" s="44"/>
    </row>
    <row r="89" spans="1:5" ht="9.75" customHeight="1" x14ac:dyDescent="0.3">
      <c r="A89" s="55">
        <v>4397</v>
      </c>
      <c r="B89" s="44" t="s">
        <v>190</v>
      </c>
      <c r="C89" s="45">
        <v>0</v>
      </c>
      <c r="D89" s="42" t="str">
        <f t="shared" si="13"/>
        <v/>
      </c>
      <c r="E89" s="44"/>
    </row>
    <row r="90" spans="1:5" ht="9.75" customHeight="1" x14ac:dyDescent="0.3">
      <c r="A90" s="55">
        <v>4399</v>
      </c>
      <c r="B90" s="44" t="s">
        <v>184</v>
      </c>
      <c r="C90" s="45">
        <v>0.85</v>
      </c>
      <c r="D90" s="42" t="str">
        <f t="shared" si="13"/>
        <v/>
      </c>
      <c r="E90" s="44"/>
    </row>
    <row r="91" spans="1:5" ht="9.75" customHeight="1" x14ac:dyDescent="0.3">
      <c r="A91" s="34"/>
      <c r="B91" s="34"/>
      <c r="C91" s="34"/>
      <c r="D91" s="35"/>
      <c r="E91" s="34"/>
    </row>
    <row r="92" spans="1:5" ht="9.75" customHeight="1" x14ac:dyDescent="0.3">
      <c r="A92" s="32" t="s">
        <v>191</v>
      </c>
      <c r="B92" s="32"/>
      <c r="C92" s="32"/>
      <c r="D92" s="33"/>
      <c r="E92" s="32"/>
    </row>
    <row r="93" spans="1:5" ht="9.75" customHeight="1" x14ac:dyDescent="0.3">
      <c r="A93" s="36" t="s">
        <v>106</v>
      </c>
      <c r="B93" s="36" t="s">
        <v>107</v>
      </c>
      <c r="C93" s="37" t="s">
        <v>108</v>
      </c>
      <c r="D93" s="38" t="s">
        <v>109</v>
      </c>
      <c r="E93" s="37" t="s">
        <v>110</v>
      </c>
    </row>
    <row r="94" spans="1:5" ht="9.75" customHeight="1" x14ac:dyDescent="0.3">
      <c r="A94" s="54">
        <v>5000</v>
      </c>
      <c r="B94" s="40" t="s">
        <v>80</v>
      </c>
      <c r="C94" s="41">
        <v>29748447.52</v>
      </c>
      <c r="D94" s="42"/>
      <c r="E94" s="44"/>
    </row>
    <row r="95" spans="1:5" ht="9.75" customHeight="1" x14ac:dyDescent="0.3">
      <c r="A95" s="54">
        <v>5100</v>
      </c>
      <c r="B95" s="40" t="s">
        <v>192</v>
      </c>
      <c r="C95" s="41">
        <v>20093207.140000001</v>
      </c>
      <c r="D95" s="42"/>
      <c r="E95" s="44"/>
    </row>
    <row r="96" spans="1:5" ht="9.75" customHeight="1" x14ac:dyDescent="0.3">
      <c r="A96" s="54">
        <v>5110</v>
      </c>
      <c r="B96" s="40" t="s">
        <v>193</v>
      </c>
      <c r="C96" s="41">
        <f>SUM(C97:C101)</f>
        <v>15052229.98</v>
      </c>
      <c r="D96" s="238">
        <f t="shared" ref="D96:D102" si="14">IFERROR(C96/$C$96,"")</f>
        <v>1</v>
      </c>
      <c r="E96" s="44"/>
    </row>
    <row r="97" spans="1:5" ht="9.75" customHeight="1" x14ac:dyDescent="0.3">
      <c r="A97" s="55">
        <v>5111</v>
      </c>
      <c r="B97" s="44" t="s">
        <v>194</v>
      </c>
      <c r="C97" s="45">
        <v>8354266.6900000004</v>
      </c>
      <c r="D97" s="42">
        <f t="shared" si="14"/>
        <v>0.55501853885440033</v>
      </c>
      <c r="E97" s="44"/>
    </row>
    <row r="98" spans="1:5" ht="9.75" customHeight="1" x14ac:dyDescent="0.3">
      <c r="A98" s="55">
        <v>5112</v>
      </c>
      <c r="B98" s="44" t="s">
        <v>196</v>
      </c>
      <c r="C98" s="45">
        <v>80175.78</v>
      </c>
      <c r="D98" s="42">
        <f t="shared" si="14"/>
        <v>5.326505116287095E-3</v>
      </c>
      <c r="E98" s="44"/>
    </row>
    <row r="99" spans="1:5" ht="9.75" customHeight="1" x14ac:dyDescent="0.3">
      <c r="A99" s="55">
        <v>5113</v>
      </c>
      <c r="B99" s="44" t="s">
        <v>197</v>
      </c>
      <c r="C99" s="45">
        <v>199556.92</v>
      </c>
      <c r="D99" s="42">
        <f t="shared" si="14"/>
        <v>1.3257631611073751E-2</v>
      </c>
      <c r="E99" s="44"/>
    </row>
    <row r="100" spans="1:5" ht="9.75" customHeight="1" x14ac:dyDescent="0.3">
      <c r="A100" s="55">
        <v>5114</v>
      </c>
      <c r="B100" s="44" t="s">
        <v>199</v>
      </c>
      <c r="C100" s="45">
        <v>2921580.36</v>
      </c>
      <c r="D100" s="42">
        <f t="shared" si="14"/>
        <v>0.19409618135531567</v>
      </c>
      <c r="E100" s="44"/>
    </row>
    <row r="101" spans="1:5" ht="11.25" customHeight="1" x14ac:dyDescent="0.3">
      <c r="A101" s="55">
        <v>5115</v>
      </c>
      <c r="B101" s="44" t="s">
        <v>201</v>
      </c>
      <c r="C101" s="45">
        <v>3496650.23</v>
      </c>
      <c r="D101" s="42">
        <f t="shared" si="14"/>
        <v>0.23230114306292307</v>
      </c>
      <c r="E101" s="44"/>
    </row>
    <row r="102" spans="1:5" ht="9.75" customHeight="1" x14ac:dyDescent="0.3">
      <c r="A102" s="55">
        <v>5116</v>
      </c>
      <c r="B102" s="44" t="s">
        <v>202</v>
      </c>
      <c r="C102" s="45">
        <v>0</v>
      </c>
      <c r="D102" s="42">
        <f t="shared" si="14"/>
        <v>0</v>
      </c>
      <c r="E102" s="44"/>
    </row>
    <row r="103" spans="1:5" ht="9.75" customHeight="1" x14ac:dyDescent="0.3">
      <c r="A103" s="54">
        <v>5120</v>
      </c>
      <c r="B103" s="40" t="s">
        <v>203</v>
      </c>
      <c r="C103" s="41">
        <f>SUM(C104:C112)</f>
        <v>1366541.1</v>
      </c>
      <c r="D103" s="238">
        <f t="shared" ref="D103:D112" si="15">IFERROR(C103/$C$103,"")</f>
        <v>1</v>
      </c>
      <c r="E103" s="44"/>
    </row>
    <row r="104" spans="1:5" ht="9.75" customHeight="1" x14ac:dyDescent="0.3">
      <c r="A104" s="55">
        <v>5121</v>
      </c>
      <c r="B104" s="44" t="s">
        <v>204</v>
      </c>
      <c r="C104" s="45">
        <v>632309.68999999994</v>
      </c>
      <c r="D104" s="42">
        <f t="shared" si="15"/>
        <v>0.46270813955028495</v>
      </c>
      <c r="E104" s="44"/>
    </row>
    <row r="105" spans="1:5" ht="9.75" customHeight="1" x14ac:dyDescent="0.3">
      <c r="A105" s="55">
        <v>5122</v>
      </c>
      <c r="B105" s="44" t="s">
        <v>205</v>
      </c>
      <c r="C105" s="45">
        <v>4431</v>
      </c>
      <c r="D105" s="42">
        <f t="shared" si="15"/>
        <v>3.2424930358845405E-3</v>
      </c>
      <c r="E105" s="44"/>
    </row>
    <row r="106" spans="1:5" ht="9.75" customHeight="1" x14ac:dyDescent="0.3">
      <c r="A106" s="55">
        <v>5123</v>
      </c>
      <c r="B106" s="44" t="s">
        <v>206</v>
      </c>
      <c r="C106" s="45">
        <v>0</v>
      </c>
      <c r="D106" s="42">
        <f t="shared" si="15"/>
        <v>0</v>
      </c>
      <c r="E106" s="44"/>
    </row>
    <row r="107" spans="1:5" ht="9.75" customHeight="1" x14ac:dyDescent="0.3">
      <c r="A107" s="55">
        <v>5124</v>
      </c>
      <c r="B107" s="44" t="s">
        <v>207</v>
      </c>
      <c r="C107" s="45">
        <v>0</v>
      </c>
      <c r="D107" s="42">
        <f t="shared" si="15"/>
        <v>0</v>
      </c>
      <c r="E107" s="44"/>
    </row>
    <row r="108" spans="1:5" ht="9.75" customHeight="1" x14ac:dyDescent="0.3">
      <c r="A108" s="55">
        <v>5125</v>
      </c>
      <c r="B108" s="44" t="s">
        <v>208</v>
      </c>
      <c r="C108" s="45">
        <v>350</v>
      </c>
      <c r="D108" s="42">
        <f t="shared" si="15"/>
        <v>2.5612109288187526E-4</v>
      </c>
      <c r="E108" s="44"/>
    </row>
    <row r="109" spans="1:5" ht="9.75" customHeight="1" x14ac:dyDescent="0.3">
      <c r="A109" s="55">
        <v>5126</v>
      </c>
      <c r="B109" s="44" t="s">
        <v>209</v>
      </c>
      <c r="C109" s="45">
        <v>393437.46</v>
      </c>
      <c r="D109" s="42">
        <f t="shared" si="15"/>
        <v>0.28790752067391168</v>
      </c>
      <c r="E109" s="44"/>
    </row>
    <row r="110" spans="1:5" ht="9.75" customHeight="1" x14ac:dyDescent="0.3">
      <c r="A110" s="55">
        <v>5127</v>
      </c>
      <c r="B110" s="44" t="s">
        <v>210</v>
      </c>
      <c r="C110" s="45">
        <v>253329.62</v>
      </c>
      <c r="D110" s="42">
        <f t="shared" si="15"/>
        <v>0.1853801689535719</v>
      </c>
      <c r="E110" s="44"/>
    </row>
    <row r="111" spans="1:5" ht="9.75" customHeight="1" x14ac:dyDescent="0.3">
      <c r="A111" s="55">
        <v>5128</v>
      </c>
      <c r="B111" s="44" t="s">
        <v>211</v>
      </c>
      <c r="C111" s="45">
        <v>0</v>
      </c>
      <c r="D111" s="42">
        <f t="shared" si="15"/>
        <v>0</v>
      </c>
      <c r="E111" s="44"/>
    </row>
    <row r="112" spans="1:5" ht="9.75" customHeight="1" x14ac:dyDescent="0.3">
      <c r="A112" s="55">
        <v>5129</v>
      </c>
      <c r="B112" s="44" t="s">
        <v>212</v>
      </c>
      <c r="C112" s="45">
        <v>82683.33</v>
      </c>
      <c r="D112" s="42">
        <f t="shared" si="15"/>
        <v>6.0505556693464982E-2</v>
      </c>
      <c r="E112" s="44"/>
    </row>
    <row r="113" spans="1:5" ht="9.75" customHeight="1" x14ac:dyDescent="0.3">
      <c r="A113" s="54">
        <v>5130</v>
      </c>
      <c r="B113" s="40" t="s">
        <v>213</v>
      </c>
      <c r="C113" s="41">
        <f>SUM(C114:C122)</f>
        <v>3674436.0599999996</v>
      </c>
      <c r="D113" s="42">
        <f t="shared" ref="D113:D122" si="16">IFERROR(C113/$C$113,"")</f>
        <v>1</v>
      </c>
      <c r="E113" s="44"/>
    </row>
    <row r="114" spans="1:5" ht="9.75" customHeight="1" x14ac:dyDescent="0.3">
      <c r="A114" s="55">
        <v>5131</v>
      </c>
      <c r="B114" s="44" t="s">
        <v>214</v>
      </c>
      <c r="C114" s="45">
        <v>60104.51</v>
      </c>
      <c r="D114" s="42">
        <f t="shared" si="16"/>
        <v>1.6357478812680716E-2</v>
      </c>
      <c r="E114" s="44"/>
    </row>
    <row r="115" spans="1:5" ht="9.75" customHeight="1" x14ac:dyDescent="0.3">
      <c r="A115" s="55">
        <v>5132</v>
      </c>
      <c r="B115" s="44" t="s">
        <v>215</v>
      </c>
      <c r="C115" s="45">
        <v>339053.08</v>
      </c>
      <c r="D115" s="42">
        <f t="shared" si="16"/>
        <v>9.2273501147819695E-2</v>
      </c>
      <c r="E115" s="44"/>
    </row>
    <row r="116" spans="1:5" ht="9.75" customHeight="1" x14ac:dyDescent="0.3">
      <c r="A116" s="55">
        <v>5133</v>
      </c>
      <c r="B116" s="44" t="s">
        <v>216</v>
      </c>
      <c r="C116" s="45">
        <v>1775963.44</v>
      </c>
      <c r="D116" s="42">
        <f t="shared" si="16"/>
        <v>0.48332952621850772</v>
      </c>
      <c r="E116" s="44"/>
    </row>
    <row r="117" spans="1:5" ht="9.75" customHeight="1" x14ac:dyDescent="0.3">
      <c r="A117" s="55">
        <v>5134</v>
      </c>
      <c r="B117" s="44" t="s">
        <v>218</v>
      </c>
      <c r="C117" s="45">
        <v>262298.11</v>
      </c>
      <c r="D117" s="42">
        <f t="shared" si="16"/>
        <v>7.138458955794158E-2</v>
      </c>
      <c r="E117" s="44"/>
    </row>
    <row r="118" spans="1:5" ht="9.75" customHeight="1" x14ac:dyDescent="0.3">
      <c r="A118" s="55">
        <v>5135</v>
      </c>
      <c r="B118" s="44" t="s">
        <v>219</v>
      </c>
      <c r="C118" s="45">
        <v>1022027.76</v>
      </c>
      <c r="D118" s="42">
        <f t="shared" si="16"/>
        <v>0.27814547411120283</v>
      </c>
      <c r="E118" s="44"/>
    </row>
    <row r="119" spans="1:5" ht="9.75" customHeight="1" x14ac:dyDescent="0.3">
      <c r="A119" s="55">
        <v>5136</v>
      </c>
      <c r="B119" s="44" t="s">
        <v>221</v>
      </c>
      <c r="C119" s="45">
        <v>0</v>
      </c>
      <c r="D119" s="42">
        <f t="shared" si="16"/>
        <v>0</v>
      </c>
      <c r="E119" s="44"/>
    </row>
    <row r="120" spans="1:5" ht="9.75" customHeight="1" x14ac:dyDescent="0.3">
      <c r="A120" s="55">
        <v>5137</v>
      </c>
      <c r="B120" s="44" t="s">
        <v>222</v>
      </c>
      <c r="C120" s="45">
        <v>21541.25</v>
      </c>
      <c r="D120" s="42">
        <f t="shared" si="16"/>
        <v>5.8624642389341246E-3</v>
      </c>
      <c r="E120" s="44"/>
    </row>
    <row r="121" spans="1:5" ht="9.75" customHeight="1" x14ac:dyDescent="0.3">
      <c r="A121" s="55">
        <v>5138</v>
      </c>
      <c r="B121" s="44" t="s">
        <v>223</v>
      </c>
      <c r="C121" s="45">
        <v>185116.91</v>
      </c>
      <c r="D121" s="42">
        <f t="shared" si="16"/>
        <v>5.0379679215318836E-2</v>
      </c>
      <c r="E121" s="44"/>
    </row>
    <row r="122" spans="1:5" ht="9.75" customHeight="1" x14ac:dyDescent="0.3">
      <c r="A122" s="55">
        <v>5139</v>
      </c>
      <c r="B122" s="44" t="s">
        <v>224</v>
      </c>
      <c r="C122" s="45">
        <v>8331</v>
      </c>
      <c r="D122" s="42">
        <f t="shared" si="16"/>
        <v>2.2672866975946239E-3</v>
      </c>
      <c r="E122" s="44"/>
    </row>
    <row r="123" spans="1:5" ht="9.75" customHeight="1" x14ac:dyDescent="0.3">
      <c r="A123" s="54">
        <v>5200</v>
      </c>
      <c r="B123" s="40" t="s">
        <v>225</v>
      </c>
      <c r="C123" s="41">
        <v>0</v>
      </c>
      <c r="D123" s="42"/>
      <c r="E123" s="44"/>
    </row>
    <row r="124" spans="1:5" ht="9.75" customHeight="1" x14ac:dyDescent="0.3">
      <c r="A124" s="54">
        <v>5210</v>
      </c>
      <c r="B124" s="40" t="s">
        <v>226</v>
      </c>
      <c r="C124" s="41">
        <v>0</v>
      </c>
      <c r="D124" s="42" t="str">
        <f t="shared" ref="D124:D126" si="17">IFERROR(C124/$C$124,"")</f>
        <v/>
      </c>
      <c r="E124" s="44"/>
    </row>
    <row r="125" spans="1:5" ht="9.75" customHeight="1" x14ac:dyDescent="0.3">
      <c r="A125" s="55">
        <v>5211</v>
      </c>
      <c r="B125" s="44" t="s">
        <v>228</v>
      </c>
      <c r="C125" s="45">
        <v>0</v>
      </c>
      <c r="D125" s="42" t="str">
        <f t="shared" si="17"/>
        <v/>
      </c>
      <c r="E125" s="44"/>
    </row>
    <row r="126" spans="1:5" ht="9.75" customHeight="1" x14ac:dyDescent="0.3">
      <c r="A126" s="55">
        <v>5212</v>
      </c>
      <c r="B126" s="44" t="s">
        <v>229</v>
      </c>
      <c r="C126" s="45">
        <v>0</v>
      </c>
      <c r="D126" s="42" t="str">
        <f t="shared" si="17"/>
        <v/>
      </c>
      <c r="E126" s="44"/>
    </row>
    <row r="127" spans="1:5" ht="9.75" customHeight="1" x14ac:dyDescent="0.3">
      <c r="A127" s="54">
        <v>5220</v>
      </c>
      <c r="B127" s="40" t="s">
        <v>230</v>
      </c>
      <c r="C127" s="41">
        <v>0</v>
      </c>
      <c r="D127" s="42" t="str">
        <f t="shared" ref="D127:D129" si="18">IFERROR(C127/$C$127,"")</f>
        <v/>
      </c>
      <c r="E127" s="44"/>
    </row>
    <row r="128" spans="1:5" ht="9.75" customHeight="1" x14ac:dyDescent="0.3">
      <c r="A128" s="55">
        <v>5221</v>
      </c>
      <c r="B128" s="44" t="s">
        <v>231</v>
      </c>
      <c r="C128" s="45">
        <v>0</v>
      </c>
      <c r="D128" s="42" t="str">
        <f t="shared" si="18"/>
        <v/>
      </c>
      <c r="E128" s="44"/>
    </row>
    <row r="129" spans="1:5" ht="9.75" customHeight="1" x14ac:dyDescent="0.3">
      <c r="A129" s="55">
        <v>5222</v>
      </c>
      <c r="B129" s="44" t="s">
        <v>232</v>
      </c>
      <c r="C129" s="45">
        <v>0</v>
      </c>
      <c r="D129" s="42" t="str">
        <f t="shared" si="18"/>
        <v/>
      </c>
      <c r="E129" s="44"/>
    </row>
    <row r="130" spans="1:5" ht="9.75" customHeight="1" x14ac:dyDescent="0.3">
      <c r="A130" s="54">
        <v>5230</v>
      </c>
      <c r="B130" s="40" t="s">
        <v>170</v>
      </c>
      <c r="C130" s="41">
        <v>0</v>
      </c>
      <c r="D130" s="42" t="str">
        <f t="shared" ref="D130:D132" si="19">IFERROR(C130/$C$130,"")</f>
        <v/>
      </c>
      <c r="E130" s="44"/>
    </row>
    <row r="131" spans="1:5" ht="9.75" customHeight="1" x14ac:dyDescent="0.3">
      <c r="A131" s="55">
        <v>5231</v>
      </c>
      <c r="B131" s="44" t="s">
        <v>233</v>
      </c>
      <c r="C131" s="45">
        <v>0</v>
      </c>
      <c r="D131" s="42" t="str">
        <f t="shared" si="19"/>
        <v/>
      </c>
      <c r="E131" s="44"/>
    </row>
    <row r="132" spans="1:5" ht="9.75" customHeight="1" x14ac:dyDescent="0.3">
      <c r="A132" s="55">
        <v>5232</v>
      </c>
      <c r="B132" s="44" t="s">
        <v>234</v>
      </c>
      <c r="C132" s="45">
        <v>0</v>
      </c>
      <c r="D132" s="42" t="str">
        <f t="shared" si="19"/>
        <v/>
      </c>
      <c r="E132" s="44"/>
    </row>
    <row r="133" spans="1:5" ht="9.75" customHeight="1" x14ac:dyDescent="0.3">
      <c r="A133" s="54">
        <v>5240</v>
      </c>
      <c r="B133" s="40" t="s">
        <v>235</v>
      </c>
      <c r="C133" s="41">
        <f>+C134+C136</f>
        <v>9530566.9800000004</v>
      </c>
      <c r="D133" s="42">
        <f t="shared" ref="D133:D137" si="20">IFERROR(C133/$C$133,"")</f>
        <v>1</v>
      </c>
      <c r="E133" s="44"/>
    </row>
    <row r="134" spans="1:5" ht="9.75" customHeight="1" x14ac:dyDescent="0.3">
      <c r="A134" s="55">
        <v>5241</v>
      </c>
      <c r="B134" s="44" t="s">
        <v>236</v>
      </c>
      <c r="C134" s="45">
        <v>8972600.3200000003</v>
      </c>
      <c r="D134" s="42">
        <f t="shared" si="20"/>
        <v>0.941455040275054</v>
      </c>
      <c r="E134" s="44"/>
    </row>
    <row r="135" spans="1:5" ht="9.75" customHeight="1" x14ac:dyDescent="0.3">
      <c r="A135" s="55">
        <v>5242</v>
      </c>
      <c r="B135" s="44" t="s">
        <v>238</v>
      </c>
      <c r="C135" s="45">
        <v>0</v>
      </c>
      <c r="D135" s="42">
        <f t="shared" si="20"/>
        <v>0</v>
      </c>
      <c r="E135" s="44"/>
    </row>
    <row r="136" spans="1:5" ht="9.75" customHeight="1" x14ac:dyDescent="0.3">
      <c r="A136" s="55">
        <v>5243</v>
      </c>
      <c r="B136" s="44" t="s">
        <v>239</v>
      </c>
      <c r="C136" s="45">
        <v>557966.66</v>
      </c>
      <c r="D136" s="42">
        <f t="shared" si="20"/>
        <v>5.8544959724945979E-2</v>
      </c>
      <c r="E136" s="44"/>
    </row>
    <row r="137" spans="1:5" ht="9.75" customHeight="1" x14ac:dyDescent="0.3">
      <c r="A137" s="55">
        <v>5244</v>
      </c>
      <c r="B137" s="44" t="s">
        <v>240</v>
      </c>
      <c r="C137" s="45">
        <v>0</v>
      </c>
      <c r="D137" s="42">
        <f t="shared" si="20"/>
        <v>0</v>
      </c>
      <c r="E137" s="44"/>
    </row>
    <row r="138" spans="1:5" ht="9.75" customHeight="1" x14ac:dyDescent="0.3">
      <c r="A138" s="54">
        <v>5250</v>
      </c>
      <c r="B138" s="40" t="s">
        <v>171</v>
      </c>
      <c r="C138" s="41">
        <v>0</v>
      </c>
      <c r="D138" s="42" t="str">
        <f t="shared" ref="D138:D141" si="21">IFERROR(C138/$C$138,"")</f>
        <v/>
      </c>
      <c r="E138" s="44"/>
    </row>
    <row r="139" spans="1:5" ht="9.75" customHeight="1" x14ac:dyDescent="0.3">
      <c r="A139" s="55">
        <v>5251</v>
      </c>
      <c r="B139" s="44" t="s">
        <v>241</v>
      </c>
      <c r="C139" s="45">
        <v>0</v>
      </c>
      <c r="D139" s="42" t="str">
        <f t="shared" si="21"/>
        <v/>
      </c>
      <c r="E139" s="44"/>
    </row>
    <row r="140" spans="1:5" ht="9.75" customHeight="1" x14ac:dyDescent="0.3">
      <c r="A140" s="55">
        <v>5252</v>
      </c>
      <c r="B140" s="44" t="s">
        <v>242</v>
      </c>
      <c r="C140" s="45">
        <v>0</v>
      </c>
      <c r="D140" s="42" t="str">
        <f t="shared" si="21"/>
        <v/>
      </c>
      <c r="E140" s="44"/>
    </row>
    <row r="141" spans="1:5" ht="9.75" customHeight="1" x14ac:dyDescent="0.3">
      <c r="A141" s="55">
        <v>5259</v>
      </c>
      <c r="B141" s="44" t="s">
        <v>243</v>
      </c>
      <c r="C141" s="45">
        <v>0</v>
      </c>
      <c r="D141" s="42" t="str">
        <f t="shared" si="21"/>
        <v/>
      </c>
      <c r="E141" s="44"/>
    </row>
    <row r="142" spans="1:5" ht="9.75" customHeight="1" x14ac:dyDescent="0.3">
      <c r="A142" s="54">
        <v>5260</v>
      </c>
      <c r="B142" s="40" t="s">
        <v>244</v>
      </c>
      <c r="C142" s="41">
        <v>0</v>
      </c>
      <c r="D142" s="42" t="str">
        <f t="shared" ref="D142:D144" si="22">IFERROR(C142/$C$142,"")</f>
        <v/>
      </c>
      <c r="E142" s="44"/>
    </row>
    <row r="143" spans="1:5" ht="9.75" customHeight="1" x14ac:dyDescent="0.3">
      <c r="A143" s="55">
        <v>5261</v>
      </c>
      <c r="B143" s="44" t="s">
        <v>245</v>
      </c>
      <c r="C143" s="45">
        <v>0</v>
      </c>
      <c r="D143" s="42" t="str">
        <f t="shared" si="22"/>
        <v/>
      </c>
      <c r="E143" s="44"/>
    </row>
    <row r="144" spans="1:5" ht="9.75" customHeight="1" x14ac:dyDescent="0.3">
      <c r="A144" s="55">
        <v>5262</v>
      </c>
      <c r="B144" s="44" t="s">
        <v>246</v>
      </c>
      <c r="C144" s="45">
        <v>0</v>
      </c>
      <c r="D144" s="42" t="str">
        <f t="shared" si="22"/>
        <v/>
      </c>
      <c r="E144" s="44"/>
    </row>
    <row r="145" spans="1:5" ht="9.75" customHeight="1" x14ac:dyDescent="0.3">
      <c r="A145" s="54">
        <v>5270</v>
      </c>
      <c r="B145" s="40" t="s">
        <v>247</v>
      </c>
      <c r="C145" s="41">
        <v>0</v>
      </c>
      <c r="D145" s="42" t="str">
        <f t="shared" ref="D145:D146" si="23">IFERROR(C145/$C$145,"")</f>
        <v/>
      </c>
      <c r="E145" s="44"/>
    </row>
    <row r="146" spans="1:5" ht="9.75" customHeight="1" x14ac:dyDescent="0.3">
      <c r="A146" s="55">
        <v>5271</v>
      </c>
      <c r="B146" s="44" t="s">
        <v>248</v>
      </c>
      <c r="C146" s="45">
        <v>0</v>
      </c>
      <c r="D146" s="42" t="str">
        <f t="shared" si="23"/>
        <v/>
      </c>
      <c r="E146" s="44"/>
    </row>
    <row r="147" spans="1:5" ht="9.75" customHeight="1" x14ac:dyDescent="0.3">
      <c r="A147" s="54">
        <v>5280</v>
      </c>
      <c r="B147" s="40" t="s">
        <v>249</v>
      </c>
      <c r="C147" s="41">
        <v>0</v>
      </c>
      <c r="D147" s="42" t="str">
        <f t="shared" ref="D147:D152" si="24">IFERROR(C147/$C$147,"")</f>
        <v/>
      </c>
      <c r="E147" s="44"/>
    </row>
    <row r="148" spans="1:5" ht="9.75" customHeight="1" x14ac:dyDescent="0.3">
      <c r="A148" s="55">
        <v>5281</v>
      </c>
      <c r="B148" s="44" t="s">
        <v>250</v>
      </c>
      <c r="C148" s="45">
        <v>0</v>
      </c>
      <c r="D148" s="42" t="str">
        <f t="shared" si="24"/>
        <v/>
      </c>
      <c r="E148" s="44"/>
    </row>
    <row r="149" spans="1:5" ht="9.75" customHeight="1" x14ac:dyDescent="0.3">
      <c r="A149" s="55">
        <v>5282</v>
      </c>
      <c r="B149" s="44" t="s">
        <v>251</v>
      </c>
      <c r="C149" s="45">
        <v>0</v>
      </c>
      <c r="D149" s="42" t="str">
        <f t="shared" si="24"/>
        <v/>
      </c>
      <c r="E149" s="44"/>
    </row>
    <row r="150" spans="1:5" ht="9.75" customHeight="1" x14ac:dyDescent="0.3">
      <c r="A150" s="55">
        <v>5283</v>
      </c>
      <c r="B150" s="44" t="s">
        <v>252</v>
      </c>
      <c r="C150" s="45">
        <v>0</v>
      </c>
      <c r="D150" s="42" t="str">
        <f t="shared" si="24"/>
        <v/>
      </c>
      <c r="E150" s="44"/>
    </row>
    <row r="151" spans="1:5" ht="9.75" customHeight="1" x14ac:dyDescent="0.3">
      <c r="A151" s="55">
        <v>5284</v>
      </c>
      <c r="B151" s="44" t="s">
        <v>253</v>
      </c>
      <c r="C151" s="45">
        <v>0</v>
      </c>
      <c r="D151" s="42" t="str">
        <f t="shared" si="24"/>
        <v/>
      </c>
      <c r="E151" s="44"/>
    </row>
    <row r="152" spans="1:5" ht="9.75" customHeight="1" x14ac:dyDescent="0.3">
      <c r="A152" s="55">
        <v>5285</v>
      </c>
      <c r="B152" s="44" t="s">
        <v>254</v>
      </c>
      <c r="C152" s="45">
        <v>0</v>
      </c>
      <c r="D152" s="42" t="str">
        <f t="shared" si="24"/>
        <v/>
      </c>
      <c r="E152" s="44"/>
    </row>
    <row r="153" spans="1:5" ht="9.75" customHeight="1" x14ac:dyDescent="0.3">
      <c r="A153" s="54">
        <v>5290</v>
      </c>
      <c r="B153" s="40" t="s">
        <v>255</v>
      </c>
      <c r="C153" s="41">
        <v>0</v>
      </c>
      <c r="D153" s="42" t="str">
        <f t="shared" ref="D153:D155" si="25">IFERROR(C153/$C$153,"")</f>
        <v/>
      </c>
      <c r="E153" s="44"/>
    </row>
    <row r="154" spans="1:5" ht="9.75" customHeight="1" x14ac:dyDescent="0.3">
      <c r="A154" s="55">
        <v>5291</v>
      </c>
      <c r="B154" s="44" t="s">
        <v>256</v>
      </c>
      <c r="C154" s="45">
        <v>0</v>
      </c>
      <c r="D154" s="42" t="str">
        <f t="shared" si="25"/>
        <v/>
      </c>
      <c r="E154" s="44"/>
    </row>
    <row r="155" spans="1:5" ht="9.75" customHeight="1" x14ac:dyDescent="0.3">
      <c r="A155" s="55">
        <v>5292</v>
      </c>
      <c r="B155" s="44" t="s">
        <v>257</v>
      </c>
      <c r="C155" s="45">
        <v>0</v>
      </c>
      <c r="D155" s="42" t="str">
        <f t="shared" si="25"/>
        <v/>
      </c>
      <c r="E155" s="44"/>
    </row>
    <row r="156" spans="1:5" ht="9.75" customHeight="1" x14ac:dyDescent="0.3">
      <c r="A156" s="54">
        <v>5300</v>
      </c>
      <c r="B156" s="40" t="s">
        <v>258</v>
      </c>
      <c r="C156" s="41">
        <v>0</v>
      </c>
      <c r="D156" s="42"/>
      <c r="E156" s="44"/>
    </row>
    <row r="157" spans="1:5" ht="9.75" customHeight="1" x14ac:dyDescent="0.3">
      <c r="A157" s="54">
        <v>5310</v>
      </c>
      <c r="B157" s="40" t="s">
        <v>162</v>
      </c>
      <c r="C157" s="41">
        <v>0</v>
      </c>
      <c r="D157" s="42" t="str">
        <f t="shared" ref="D157:D159" si="26">IFERROR(C157/$C$157,"")</f>
        <v/>
      </c>
      <c r="E157" s="44"/>
    </row>
    <row r="158" spans="1:5" ht="9.75" customHeight="1" x14ac:dyDescent="0.3">
      <c r="A158" s="55">
        <v>5311</v>
      </c>
      <c r="B158" s="44" t="s">
        <v>259</v>
      </c>
      <c r="C158" s="45">
        <v>0</v>
      </c>
      <c r="D158" s="42" t="str">
        <f t="shared" si="26"/>
        <v/>
      </c>
      <c r="E158" s="44"/>
    </row>
    <row r="159" spans="1:5" ht="9.75" customHeight="1" x14ac:dyDescent="0.3">
      <c r="A159" s="55">
        <v>5312</v>
      </c>
      <c r="B159" s="44" t="s">
        <v>260</v>
      </c>
      <c r="C159" s="45">
        <v>0</v>
      </c>
      <c r="D159" s="42" t="str">
        <f t="shared" si="26"/>
        <v/>
      </c>
      <c r="E159" s="44"/>
    </row>
    <row r="160" spans="1:5" ht="9.75" customHeight="1" x14ac:dyDescent="0.3">
      <c r="A160" s="54">
        <v>5320</v>
      </c>
      <c r="B160" s="40" t="s">
        <v>163</v>
      </c>
      <c r="C160" s="41">
        <v>0</v>
      </c>
      <c r="D160" s="42" t="str">
        <f t="shared" ref="D160:D162" si="27">IFERROR(C160/$C$160,"")</f>
        <v/>
      </c>
      <c r="E160" s="44"/>
    </row>
    <row r="161" spans="1:5" ht="9.75" customHeight="1" x14ac:dyDescent="0.3">
      <c r="A161" s="55">
        <v>5321</v>
      </c>
      <c r="B161" s="44" t="s">
        <v>261</v>
      </c>
      <c r="C161" s="45">
        <v>0</v>
      </c>
      <c r="D161" s="42" t="str">
        <f t="shared" si="27"/>
        <v/>
      </c>
      <c r="E161" s="44"/>
    </row>
    <row r="162" spans="1:5" ht="9.75" customHeight="1" x14ac:dyDescent="0.3">
      <c r="A162" s="55">
        <v>5322</v>
      </c>
      <c r="B162" s="44" t="s">
        <v>262</v>
      </c>
      <c r="C162" s="45">
        <v>0</v>
      </c>
      <c r="D162" s="42" t="str">
        <f t="shared" si="27"/>
        <v/>
      </c>
      <c r="E162" s="44"/>
    </row>
    <row r="163" spans="1:5" ht="9.75" customHeight="1" x14ac:dyDescent="0.3">
      <c r="A163" s="54">
        <v>5330</v>
      </c>
      <c r="B163" s="40" t="s">
        <v>164</v>
      </c>
      <c r="C163" s="41">
        <v>0</v>
      </c>
      <c r="D163" s="42" t="str">
        <f t="shared" ref="D163:D165" si="28">IFERROR(C163/$C$163,"")</f>
        <v/>
      </c>
      <c r="E163" s="44"/>
    </row>
    <row r="164" spans="1:5" ht="9.75" customHeight="1" x14ac:dyDescent="0.3">
      <c r="A164" s="55">
        <v>5331</v>
      </c>
      <c r="B164" s="44" t="s">
        <v>263</v>
      </c>
      <c r="C164" s="45">
        <v>0</v>
      </c>
      <c r="D164" s="42" t="str">
        <f t="shared" si="28"/>
        <v/>
      </c>
      <c r="E164" s="44"/>
    </row>
    <row r="165" spans="1:5" ht="9.75" customHeight="1" x14ac:dyDescent="0.3">
      <c r="A165" s="55">
        <v>5332</v>
      </c>
      <c r="B165" s="44" t="s">
        <v>264</v>
      </c>
      <c r="C165" s="45">
        <v>0</v>
      </c>
      <c r="D165" s="42" t="str">
        <f t="shared" si="28"/>
        <v/>
      </c>
      <c r="E165" s="44"/>
    </row>
    <row r="166" spans="1:5" ht="9.75" customHeight="1" x14ac:dyDescent="0.3">
      <c r="A166" s="54">
        <v>5400</v>
      </c>
      <c r="B166" s="40" t="s">
        <v>265</v>
      </c>
      <c r="C166" s="41">
        <v>0</v>
      </c>
      <c r="D166" s="42"/>
      <c r="E166" s="44"/>
    </row>
    <row r="167" spans="1:5" ht="9.75" customHeight="1" x14ac:dyDescent="0.3">
      <c r="A167" s="54">
        <v>5410</v>
      </c>
      <c r="B167" s="40" t="s">
        <v>266</v>
      </c>
      <c r="C167" s="41">
        <v>0</v>
      </c>
      <c r="D167" s="42" t="str">
        <f t="shared" ref="D167:D169" si="29">IFERROR(C167/$C$167,"")</f>
        <v/>
      </c>
      <c r="E167" s="44"/>
    </row>
    <row r="168" spans="1:5" ht="9.75" customHeight="1" x14ac:dyDescent="0.3">
      <c r="A168" s="55">
        <v>5411</v>
      </c>
      <c r="B168" s="44" t="s">
        <v>267</v>
      </c>
      <c r="C168" s="45">
        <v>0</v>
      </c>
      <c r="D168" s="42" t="str">
        <f t="shared" si="29"/>
        <v/>
      </c>
      <c r="E168" s="44"/>
    </row>
    <row r="169" spans="1:5" ht="9.75" customHeight="1" x14ac:dyDescent="0.3">
      <c r="A169" s="55">
        <v>5412</v>
      </c>
      <c r="B169" s="44" t="s">
        <v>268</v>
      </c>
      <c r="C169" s="45">
        <v>0</v>
      </c>
      <c r="D169" s="42" t="str">
        <f t="shared" si="29"/>
        <v/>
      </c>
      <c r="E169" s="44"/>
    </row>
    <row r="170" spans="1:5" ht="9.75" customHeight="1" x14ac:dyDescent="0.3">
      <c r="A170" s="54">
        <v>5420</v>
      </c>
      <c r="B170" s="40" t="s">
        <v>269</v>
      </c>
      <c r="C170" s="41">
        <v>0</v>
      </c>
      <c r="D170" s="42" t="str">
        <f t="shared" ref="D170:D172" si="30">IFERROR(C170/$C$170,"")</f>
        <v/>
      </c>
      <c r="E170" s="44"/>
    </row>
    <row r="171" spans="1:5" ht="9.75" customHeight="1" x14ac:dyDescent="0.3">
      <c r="A171" s="55">
        <v>5421</v>
      </c>
      <c r="B171" s="44" t="s">
        <v>270</v>
      </c>
      <c r="C171" s="45">
        <v>0</v>
      </c>
      <c r="D171" s="42" t="str">
        <f t="shared" si="30"/>
        <v/>
      </c>
      <c r="E171" s="44"/>
    </row>
    <row r="172" spans="1:5" ht="9.75" customHeight="1" x14ac:dyDescent="0.3">
      <c r="A172" s="55">
        <v>5422</v>
      </c>
      <c r="B172" s="44" t="s">
        <v>271</v>
      </c>
      <c r="C172" s="45">
        <v>0</v>
      </c>
      <c r="D172" s="42" t="str">
        <f t="shared" si="30"/>
        <v/>
      </c>
      <c r="E172" s="44"/>
    </row>
    <row r="173" spans="1:5" ht="9.75" customHeight="1" x14ac:dyDescent="0.3">
      <c r="A173" s="54">
        <v>5430</v>
      </c>
      <c r="B173" s="40" t="s">
        <v>272</v>
      </c>
      <c r="C173" s="41">
        <v>0</v>
      </c>
      <c r="D173" s="42" t="str">
        <f t="shared" ref="D173:D175" si="31">IFERROR(C173/$C$173,"")</f>
        <v/>
      </c>
      <c r="E173" s="44"/>
    </row>
    <row r="174" spans="1:5" ht="9.75" customHeight="1" x14ac:dyDescent="0.3">
      <c r="A174" s="55">
        <v>5431</v>
      </c>
      <c r="B174" s="44" t="s">
        <v>273</v>
      </c>
      <c r="C174" s="45">
        <v>0</v>
      </c>
      <c r="D174" s="42" t="str">
        <f t="shared" si="31"/>
        <v/>
      </c>
      <c r="E174" s="44"/>
    </row>
    <row r="175" spans="1:5" ht="9.75" customHeight="1" x14ac:dyDescent="0.3">
      <c r="A175" s="55">
        <v>5432</v>
      </c>
      <c r="B175" s="44" t="s">
        <v>274</v>
      </c>
      <c r="C175" s="45">
        <v>0</v>
      </c>
      <c r="D175" s="42" t="str">
        <f t="shared" si="31"/>
        <v/>
      </c>
      <c r="E175" s="44"/>
    </row>
    <row r="176" spans="1:5" ht="9.75" customHeight="1" x14ac:dyDescent="0.3">
      <c r="A176" s="54">
        <v>5440</v>
      </c>
      <c r="B176" s="40" t="s">
        <v>275</v>
      </c>
      <c r="C176" s="41">
        <v>0</v>
      </c>
      <c r="D176" s="42" t="str">
        <f t="shared" ref="D176:D177" si="32">IFERROR(C176/$C$176,"")</f>
        <v/>
      </c>
      <c r="E176" s="44"/>
    </row>
    <row r="177" spans="1:5" ht="9.75" customHeight="1" x14ac:dyDescent="0.3">
      <c r="A177" s="55">
        <v>5441</v>
      </c>
      <c r="B177" s="44" t="s">
        <v>275</v>
      </c>
      <c r="C177" s="45">
        <v>0</v>
      </c>
      <c r="D177" s="42" t="str">
        <f t="shared" si="32"/>
        <v/>
      </c>
      <c r="E177" s="44"/>
    </row>
    <row r="178" spans="1:5" ht="9.75" customHeight="1" x14ac:dyDescent="0.3">
      <c r="A178" s="54">
        <v>5450</v>
      </c>
      <c r="B178" s="40" t="s">
        <v>276</v>
      </c>
      <c r="C178" s="41">
        <v>0</v>
      </c>
      <c r="D178" s="42" t="str">
        <f t="shared" ref="D178:D180" si="33">IFERROR(C178/$C$178,"")</f>
        <v/>
      </c>
      <c r="E178" s="44"/>
    </row>
    <row r="179" spans="1:5" ht="9.75" customHeight="1" x14ac:dyDescent="0.3">
      <c r="A179" s="55">
        <v>5451</v>
      </c>
      <c r="B179" s="44" t="s">
        <v>277</v>
      </c>
      <c r="C179" s="45">
        <v>0</v>
      </c>
      <c r="D179" s="42" t="str">
        <f t="shared" si="33"/>
        <v/>
      </c>
      <c r="E179" s="44"/>
    </row>
    <row r="180" spans="1:5" ht="9.75" customHeight="1" x14ac:dyDescent="0.3">
      <c r="A180" s="55">
        <v>5452</v>
      </c>
      <c r="B180" s="44" t="s">
        <v>278</v>
      </c>
      <c r="C180" s="45">
        <v>0</v>
      </c>
      <c r="D180" s="42" t="str">
        <f t="shared" si="33"/>
        <v/>
      </c>
      <c r="E180" s="44"/>
    </row>
    <row r="181" spans="1:5" ht="9.75" customHeight="1" x14ac:dyDescent="0.3">
      <c r="A181" s="54">
        <v>5500</v>
      </c>
      <c r="B181" s="40" t="s">
        <v>279</v>
      </c>
      <c r="C181" s="41">
        <f>+C182++C191+C194+C200</f>
        <v>124673.40000000001</v>
      </c>
      <c r="D181" s="42"/>
      <c r="E181" s="44"/>
    </row>
    <row r="182" spans="1:5" ht="9.75" customHeight="1" x14ac:dyDescent="0.3">
      <c r="A182" s="54">
        <v>5510</v>
      </c>
      <c r="B182" s="40" t="s">
        <v>280</v>
      </c>
      <c r="C182" s="41">
        <v>124672.77</v>
      </c>
      <c r="D182" s="42">
        <f t="shared" ref="D182:D190" si="34">IFERROR(C182/$C$182,"")</f>
        <v>1</v>
      </c>
      <c r="E182" s="44"/>
    </row>
    <row r="183" spans="1:5" ht="9.75" customHeight="1" x14ac:dyDescent="0.3">
      <c r="A183" s="55">
        <v>5511</v>
      </c>
      <c r="B183" s="44" t="s">
        <v>281</v>
      </c>
      <c r="C183" s="45">
        <v>0</v>
      </c>
      <c r="D183" s="42">
        <f t="shared" si="34"/>
        <v>0</v>
      </c>
      <c r="E183" s="44"/>
    </row>
    <row r="184" spans="1:5" ht="9.75" customHeight="1" x14ac:dyDescent="0.3">
      <c r="A184" s="55">
        <v>5512</v>
      </c>
      <c r="B184" s="44" t="s">
        <v>282</v>
      </c>
      <c r="C184" s="45">
        <v>0</v>
      </c>
      <c r="D184" s="42">
        <f t="shared" si="34"/>
        <v>0</v>
      </c>
      <c r="E184" s="44"/>
    </row>
    <row r="185" spans="1:5" ht="9.75" customHeight="1" x14ac:dyDescent="0.3">
      <c r="A185" s="55">
        <v>5513</v>
      </c>
      <c r="B185" s="44" t="s">
        <v>283</v>
      </c>
      <c r="C185" s="45">
        <v>0</v>
      </c>
      <c r="D185" s="42">
        <f t="shared" si="34"/>
        <v>0</v>
      </c>
      <c r="E185" s="44"/>
    </row>
    <row r="186" spans="1:5" ht="9.75" customHeight="1" x14ac:dyDescent="0.3">
      <c r="A186" s="55">
        <v>5514</v>
      </c>
      <c r="B186" s="44" t="s">
        <v>284</v>
      </c>
      <c r="C186" s="45">
        <v>0</v>
      </c>
      <c r="D186" s="42">
        <f t="shared" si="34"/>
        <v>0</v>
      </c>
      <c r="E186" s="44"/>
    </row>
    <row r="187" spans="1:5" ht="9.75" customHeight="1" x14ac:dyDescent="0.3">
      <c r="A187" s="55">
        <v>5515</v>
      </c>
      <c r="B187" s="44" t="s">
        <v>285</v>
      </c>
      <c r="C187" s="45">
        <v>124672.77</v>
      </c>
      <c r="D187" s="42">
        <f t="shared" si="34"/>
        <v>1</v>
      </c>
      <c r="E187" s="44"/>
    </row>
    <row r="188" spans="1:5" ht="9.75" customHeight="1" x14ac:dyDescent="0.3">
      <c r="A188" s="55">
        <v>5516</v>
      </c>
      <c r="B188" s="44" t="s">
        <v>286</v>
      </c>
      <c r="C188" s="45">
        <v>0</v>
      </c>
      <c r="D188" s="42">
        <f t="shared" si="34"/>
        <v>0</v>
      </c>
      <c r="E188" s="44"/>
    </row>
    <row r="189" spans="1:5" ht="9.75" customHeight="1" x14ac:dyDescent="0.3">
      <c r="A189" s="55">
        <v>5517</v>
      </c>
      <c r="B189" s="44" t="s">
        <v>287</v>
      </c>
      <c r="C189" s="45">
        <v>0</v>
      </c>
      <c r="D189" s="42">
        <f t="shared" si="34"/>
        <v>0</v>
      </c>
      <c r="E189" s="44"/>
    </row>
    <row r="190" spans="1:5" ht="9.75" customHeight="1" x14ac:dyDescent="0.3">
      <c r="A190" s="55">
        <v>5518</v>
      </c>
      <c r="B190" s="44" t="s">
        <v>288</v>
      </c>
      <c r="C190" s="45">
        <v>0</v>
      </c>
      <c r="D190" s="42">
        <f t="shared" si="34"/>
        <v>0</v>
      </c>
      <c r="E190" s="44"/>
    </row>
    <row r="191" spans="1:5" ht="9.75" customHeight="1" x14ac:dyDescent="0.3">
      <c r="A191" s="54">
        <v>5520</v>
      </c>
      <c r="B191" s="40" t="s">
        <v>289</v>
      </c>
      <c r="C191" s="41">
        <v>0</v>
      </c>
      <c r="D191" s="42" t="str">
        <f t="shared" ref="D191:D193" si="35">IFERROR(C191/$C$191,"")</f>
        <v/>
      </c>
      <c r="E191" s="44"/>
    </row>
    <row r="192" spans="1:5" ht="9.75" customHeight="1" x14ac:dyDescent="0.3">
      <c r="A192" s="55">
        <v>5521</v>
      </c>
      <c r="B192" s="44" t="s">
        <v>290</v>
      </c>
      <c r="C192" s="45">
        <v>0</v>
      </c>
      <c r="D192" s="42" t="str">
        <f t="shared" si="35"/>
        <v/>
      </c>
      <c r="E192" s="44"/>
    </row>
    <row r="193" spans="1:5" ht="9.75" customHeight="1" x14ac:dyDescent="0.3">
      <c r="A193" s="55">
        <v>5522</v>
      </c>
      <c r="B193" s="44" t="s">
        <v>291</v>
      </c>
      <c r="C193" s="45">
        <v>0</v>
      </c>
      <c r="D193" s="42" t="str">
        <f t="shared" si="35"/>
        <v/>
      </c>
      <c r="E193" s="44"/>
    </row>
    <row r="194" spans="1:5" ht="9.75" customHeight="1" x14ac:dyDescent="0.3">
      <c r="A194" s="54">
        <v>5530</v>
      </c>
      <c r="B194" s="40" t="s">
        <v>292</v>
      </c>
      <c r="C194" s="41">
        <v>0</v>
      </c>
      <c r="D194" s="42" t="str">
        <f t="shared" ref="D194:D199" si="36">IFERROR(C194/$C$194,"")</f>
        <v/>
      </c>
      <c r="E194" s="44"/>
    </row>
    <row r="195" spans="1:5" ht="9.75" customHeight="1" x14ac:dyDescent="0.3">
      <c r="A195" s="55">
        <v>5531</v>
      </c>
      <c r="B195" s="44" t="s">
        <v>293</v>
      </c>
      <c r="C195" s="45">
        <v>0</v>
      </c>
      <c r="D195" s="42" t="str">
        <f t="shared" si="36"/>
        <v/>
      </c>
      <c r="E195" s="44"/>
    </row>
    <row r="196" spans="1:5" ht="9.75" customHeight="1" x14ac:dyDescent="0.3">
      <c r="A196" s="55">
        <v>5532</v>
      </c>
      <c r="B196" s="44" t="s">
        <v>294</v>
      </c>
      <c r="C196" s="45">
        <v>0</v>
      </c>
      <c r="D196" s="42" t="str">
        <f t="shared" si="36"/>
        <v/>
      </c>
      <c r="E196" s="44"/>
    </row>
    <row r="197" spans="1:5" ht="9.75" customHeight="1" x14ac:dyDescent="0.3">
      <c r="A197" s="55">
        <v>5533</v>
      </c>
      <c r="B197" s="44" t="s">
        <v>295</v>
      </c>
      <c r="C197" s="45">
        <v>0</v>
      </c>
      <c r="D197" s="42" t="str">
        <f t="shared" si="36"/>
        <v/>
      </c>
      <c r="E197" s="44"/>
    </row>
    <row r="198" spans="1:5" ht="9.75" customHeight="1" x14ac:dyDescent="0.3">
      <c r="A198" s="55">
        <v>5534</v>
      </c>
      <c r="B198" s="44" t="s">
        <v>296</v>
      </c>
      <c r="C198" s="45">
        <v>0</v>
      </c>
      <c r="D198" s="42" t="str">
        <f t="shared" si="36"/>
        <v/>
      </c>
      <c r="E198" s="44"/>
    </row>
    <row r="199" spans="1:5" ht="9.75" customHeight="1" x14ac:dyDescent="0.3">
      <c r="A199" s="55">
        <v>5535</v>
      </c>
      <c r="B199" s="44" t="s">
        <v>297</v>
      </c>
      <c r="C199" s="45">
        <v>0</v>
      </c>
      <c r="D199" s="42" t="str">
        <f t="shared" si="36"/>
        <v/>
      </c>
      <c r="E199" s="44"/>
    </row>
    <row r="200" spans="1:5" ht="9.75" customHeight="1" x14ac:dyDescent="0.3">
      <c r="A200" s="54">
        <v>5590</v>
      </c>
      <c r="B200" s="40" t="s">
        <v>298</v>
      </c>
      <c r="C200" s="41">
        <f>SUM(C201:C209)</f>
        <v>0.63</v>
      </c>
      <c r="D200" s="42">
        <f t="shared" ref="D200:D209" si="37">IFERROR(C200/$C$200,"")</f>
        <v>1</v>
      </c>
      <c r="E200" s="44"/>
    </row>
    <row r="201" spans="1:5" ht="9.75" customHeight="1" x14ac:dyDescent="0.3">
      <c r="A201" s="55">
        <v>5591</v>
      </c>
      <c r="B201" s="44" t="s">
        <v>299</v>
      </c>
      <c r="C201" s="45">
        <v>0</v>
      </c>
      <c r="D201" s="42">
        <f t="shared" si="37"/>
        <v>0</v>
      </c>
      <c r="E201" s="44"/>
    </row>
    <row r="202" spans="1:5" ht="9.75" customHeight="1" x14ac:dyDescent="0.3">
      <c r="A202" s="55">
        <v>5592</v>
      </c>
      <c r="B202" s="44" t="s">
        <v>300</v>
      </c>
      <c r="C202" s="45">
        <v>0</v>
      </c>
      <c r="D202" s="42">
        <f t="shared" si="37"/>
        <v>0</v>
      </c>
      <c r="E202" s="44"/>
    </row>
    <row r="203" spans="1:5" ht="9.75" customHeight="1" x14ac:dyDescent="0.3">
      <c r="A203" s="55">
        <v>5593</v>
      </c>
      <c r="B203" s="44" t="s">
        <v>301</v>
      </c>
      <c r="C203" s="45">
        <v>0</v>
      </c>
      <c r="D203" s="42">
        <f t="shared" si="37"/>
        <v>0</v>
      </c>
      <c r="E203" s="44"/>
    </row>
    <row r="204" spans="1:5" ht="9.75" customHeight="1" x14ac:dyDescent="0.3">
      <c r="A204" s="55">
        <v>5594</v>
      </c>
      <c r="B204" s="44" t="s">
        <v>302</v>
      </c>
      <c r="C204" s="45">
        <v>0</v>
      </c>
      <c r="D204" s="42">
        <f t="shared" si="37"/>
        <v>0</v>
      </c>
      <c r="E204" s="44"/>
    </row>
    <row r="205" spans="1:5" ht="9.75" customHeight="1" x14ac:dyDescent="0.3">
      <c r="A205" s="55">
        <v>5595</v>
      </c>
      <c r="B205" s="44" t="s">
        <v>303</v>
      </c>
      <c r="C205" s="45">
        <v>0</v>
      </c>
      <c r="D205" s="42">
        <f t="shared" si="37"/>
        <v>0</v>
      </c>
      <c r="E205" s="44"/>
    </row>
    <row r="206" spans="1:5" ht="9.75" customHeight="1" x14ac:dyDescent="0.3">
      <c r="A206" s="55">
        <v>5596</v>
      </c>
      <c r="B206" s="44" t="s">
        <v>188</v>
      </c>
      <c r="C206" s="45">
        <v>0</v>
      </c>
      <c r="D206" s="42">
        <f t="shared" si="37"/>
        <v>0</v>
      </c>
      <c r="E206" s="44"/>
    </row>
    <row r="207" spans="1:5" ht="9.75" customHeight="1" x14ac:dyDescent="0.3">
      <c r="A207" s="55">
        <v>5597</v>
      </c>
      <c r="B207" s="44" t="s">
        <v>304</v>
      </c>
      <c r="C207" s="45">
        <v>0</v>
      </c>
      <c r="D207" s="42">
        <f t="shared" si="37"/>
        <v>0</v>
      </c>
      <c r="E207" s="44"/>
    </row>
    <row r="208" spans="1:5" ht="9.75" customHeight="1" x14ac:dyDescent="0.3">
      <c r="A208" s="55">
        <v>5598</v>
      </c>
      <c r="B208" s="44" t="s">
        <v>305</v>
      </c>
      <c r="C208" s="45">
        <v>0</v>
      </c>
      <c r="D208" s="42">
        <f t="shared" si="37"/>
        <v>0</v>
      </c>
      <c r="E208" s="44"/>
    </row>
    <row r="209" spans="1:5" ht="9.75" customHeight="1" x14ac:dyDescent="0.3">
      <c r="A209" s="55">
        <v>5599</v>
      </c>
      <c r="B209" s="44" t="s">
        <v>306</v>
      </c>
      <c r="C209" s="45">
        <v>0.63</v>
      </c>
      <c r="D209" s="42">
        <f t="shared" si="37"/>
        <v>1</v>
      </c>
      <c r="E209" s="44"/>
    </row>
    <row r="210" spans="1:5" ht="9.75" customHeight="1" x14ac:dyDescent="0.3">
      <c r="A210" s="54">
        <v>5600</v>
      </c>
      <c r="B210" s="40" t="s">
        <v>307</v>
      </c>
      <c r="C210" s="41">
        <v>0</v>
      </c>
      <c r="D210" s="42"/>
      <c r="E210" s="44"/>
    </row>
    <row r="211" spans="1:5" ht="9.75" customHeight="1" x14ac:dyDescent="0.3">
      <c r="A211" s="54">
        <v>5610</v>
      </c>
      <c r="B211" s="40" t="s">
        <v>308</v>
      </c>
      <c r="C211" s="41">
        <v>0</v>
      </c>
      <c r="D211" s="42" t="str">
        <f t="shared" ref="D211:D212" si="38">IFERROR(C211/$C$211,"")</f>
        <v/>
      </c>
      <c r="E211" s="44"/>
    </row>
    <row r="212" spans="1:5" ht="9.75" customHeight="1" x14ac:dyDescent="0.3">
      <c r="A212" s="55">
        <v>5611</v>
      </c>
      <c r="B212" s="44" t="s">
        <v>309</v>
      </c>
      <c r="C212" s="45">
        <v>0</v>
      </c>
      <c r="D212" s="42" t="str">
        <f t="shared" si="38"/>
        <v/>
      </c>
      <c r="E212" s="44"/>
    </row>
    <row r="213" spans="1:5" ht="9.75" customHeight="1" x14ac:dyDescent="0.3">
      <c r="A213" s="34"/>
      <c r="B213" s="34"/>
      <c r="C213" s="34"/>
      <c r="D213" s="35"/>
      <c r="E213" s="34"/>
    </row>
    <row r="214" spans="1:5" ht="9.75" customHeight="1" x14ac:dyDescent="0.3">
      <c r="A214" s="34"/>
      <c r="B214" s="34" t="s">
        <v>310</v>
      </c>
      <c r="C214" s="34"/>
      <c r="D214" s="35"/>
      <c r="E214" s="34"/>
    </row>
  </sheetData>
  <autoFilter ref="A93:C212" xr:uid="{00000000-0009-0000-0000-000080000000}"/>
  <mergeCells count="4">
    <mergeCell ref="A1:C1"/>
    <mergeCell ref="A2:C2"/>
    <mergeCell ref="A3:C3"/>
    <mergeCell ref="A4:C4"/>
  </mergeCells>
  <pageMargins left="0.70866141732283472" right="0.70866141732283472" top="0.74803149606299213" bottom="0.74803149606299213" header="0" footer="0"/>
  <pageSetup scale="64" fitToHeight="2"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140"/>
  <sheetViews>
    <sheetView view="pageBreakPreview" zoomScale="60" zoomScaleNormal="100" workbookViewId="0">
      <selection sqref="A1:C1"/>
    </sheetView>
  </sheetViews>
  <sheetFormatPr baseColWidth="10" defaultColWidth="14.44140625" defaultRowHeight="14.4" x14ac:dyDescent="0.3"/>
  <cols>
    <col min="1" max="1" width="10" style="29" customWidth="1"/>
    <col min="2" max="2" width="63.44140625" style="29" customWidth="1"/>
    <col min="3" max="3" width="15.109375" style="29" customWidth="1"/>
    <col min="4" max="4" width="16.44140625" style="29" customWidth="1"/>
    <col min="5" max="5" width="19.109375" style="29" customWidth="1"/>
    <col min="6" max="26" width="9.109375" style="29" customWidth="1"/>
    <col min="27" max="16384" width="14.44140625" style="29"/>
  </cols>
  <sheetData>
    <row r="1" spans="1:5" x14ac:dyDescent="0.3">
      <c r="A1" s="488" t="s">
        <v>654</v>
      </c>
      <c r="B1" s="501"/>
      <c r="C1" s="501"/>
      <c r="D1" s="70" t="s">
        <v>99</v>
      </c>
      <c r="E1" s="71">
        <v>2025</v>
      </c>
    </row>
    <row r="2" spans="1:5" x14ac:dyDescent="0.3">
      <c r="A2" s="488" t="s">
        <v>504</v>
      </c>
      <c r="B2" s="501"/>
      <c r="C2" s="501"/>
      <c r="D2" s="70" t="s">
        <v>101</v>
      </c>
      <c r="E2" s="71" t="s">
        <v>648</v>
      </c>
    </row>
    <row r="3" spans="1:5" x14ac:dyDescent="0.3">
      <c r="A3" s="488" t="s">
        <v>655</v>
      </c>
      <c r="B3" s="501"/>
      <c r="C3" s="501"/>
      <c r="D3" s="70" t="s">
        <v>102</v>
      </c>
      <c r="E3" s="71" t="s">
        <v>651</v>
      </c>
    </row>
    <row r="4" spans="1:5" x14ac:dyDescent="0.3">
      <c r="A4" s="488" t="s">
        <v>103</v>
      </c>
      <c r="B4" s="501"/>
      <c r="C4" s="501"/>
      <c r="D4" s="70"/>
      <c r="E4" s="71"/>
    </row>
    <row r="5" spans="1:5" x14ac:dyDescent="0.3">
      <c r="A5" s="31" t="s">
        <v>104</v>
      </c>
      <c r="B5" s="32"/>
      <c r="C5" s="32"/>
      <c r="D5" s="32"/>
      <c r="E5" s="32"/>
    </row>
    <row r="6" spans="1:5" x14ac:dyDescent="0.3">
      <c r="A6" s="34"/>
      <c r="B6" s="34"/>
      <c r="C6" s="34"/>
      <c r="D6" s="34"/>
      <c r="E6" s="34"/>
    </row>
    <row r="7" spans="1:5" x14ac:dyDescent="0.3">
      <c r="A7" s="32" t="s">
        <v>505</v>
      </c>
      <c r="B7" s="32"/>
      <c r="C7" s="32"/>
      <c r="D7" s="32"/>
      <c r="E7" s="34"/>
    </row>
    <row r="8" spans="1:5" x14ac:dyDescent="0.3">
      <c r="A8" s="36" t="s">
        <v>106</v>
      </c>
      <c r="B8" s="36" t="s">
        <v>107</v>
      </c>
      <c r="C8" s="37" t="s">
        <v>652</v>
      </c>
      <c r="D8" s="37" t="s">
        <v>653</v>
      </c>
      <c r="E8" s="34"/>
    </row>
    <row r="9" spans="1:5" x14ac:dyDescent="0.3">
      <c r="A9" s="57">
        <v>1111</v>
      </c>
      <c r="B9" s="34" t="s">
        <v>506</v>
      </c>
      <c r="C9" s="58">
        <v>76000</v>
      </c>
      <c r="D9" s="58">
        <v>37000</v>
      </c>
      <c r="E9" s="34"/>
    </row>
    <row r="10" spans="1:5" x14ac:dyDescent="0.3">
      <c r="A10" s="57">
        <v>1112</v>
      </c>
      <c r="B10" s="34" t="s">
        <v>507</v>
      </c>
      <c r="C10" s="58">
        <v>5202447.59</v>
      </c>
      <c r="D10" s="58">
        <v>18062959.91</v>
      </c>
      <c r="E10" s="34"/>
    </row>
    <row r="11" spans="1:5" x14ac:dyDescent="0.3">
      <c r="A11" s="57">
        <v>1113</v>
      </c>
      <c r="B11" s="34" t="s">
        <v>508</v>
      </c>
      <c r="C11" s="58">
        <v>0</v>
      </c>
      <c r="D11" s="58">
        <v>0</v>
      </c>
      <c r="E11" s="34"/>
    </row>
    <row r="12" spans="1:5" x14ac:dyDescent="0.3">
      <c r="A12" s="57">
        <v>1114</v>
      </c>
      <c r="B12" s="34" t="s">
        <v>314</v>
      </c>
      <c r="C12" s="58">
        <v>10836963.52</v>
      </c>
      <c r="D12" s="58">
        <v>13656821.09</v>
      </c>
      <c r="E12" s="34"/>
    </row>
    <row r="13" spans="1:5" x14ac:dyDescent="0.3">
      <c r="A13" s="57">
        <v>1115</v>
      </c>
      <c r="B13" s="34" t="s">
        <v>315</v>
      </c>
      <c r="C13" s="58">
        <v>0</v>
      </c>
      <c r="D13" s="58">
        <v>0</v>
      </c>
      <c r="E13" s="34"/>
    </row>
    <row r="14" spans="1:5" x14ac:dyDescent="0.3">
      <c r="A14" s="57">
        <v>1116</v>
      </c>
      <c r="B14" s="34" t="s">
        <v>509</v>
      </c>
      <c r="C14" s="58">
        <v>13226</v>
      </c>
      <c r="D14" s="58">
        <v>13226</v>
      </c>
      <c r="E14" s="34"/>
    </row>
    <row r="15" spans="1:5" x14ac:dyDescent="0.3">
      <c r="A15" s="57">
        <v>1119</v>
      </c>
      <c r="B15" s="34" t="s">
        <v>510</v>
      </c>
      <c r="C15" s="58">
        <v>0</v>
      </c>
      <c r="D15" s="58">
        <v>0</v>
      </c>
      <c r="E15" s="34"/>
    </row>
    <row r="16" spans="1:5" x14ac:dyDescent="0.3">
      <c r="A16" s="72">
        <v>1110</v>
      </c>
      <c r="B16" s="73" t="s">
        <v>511</v>
      </c>
      <c r="C16" s="74">
        <v>16128637.109999999</v>
      </c>
      <c r="D16" s="74">
        <v>31770007</v>
      </c>
      <c r="E16" s="34"/>
    </row>
    <row r="19" spans="1:4" x14ac:dyDescent="0.3">
      <c r="A19" s="32" t="s">
        <v>512</v>
      </c>
      <c r="B19" s="32"/>
      <c r="C19" s="32"/>
      <c r="D19" s="32"/>
    </row>
    <row r="20" spans="1:4" x14ac:dyDescent="0.3">
      <c r="A20" s="36" t="s">
        <v>106</v>
      </c>
      <c r="B20" s="36" t="s">
        <v>107</v>
      </c>
      <c r="C20" s="37" t="s">
        <v>652</v>
      </c>
      <c r="D20" s="37" t="s">
        <v>653</v>
      </c>
    </row>
    <row r="21" spans="1:4" x14ac:dyDescent="0.3">
      <c r="A21" s="72">
        <v>1230</v>
      </c>
      <c r="B21" s="75" t="s">
        <v>368</v>
      </c>
      <c r="C21" s="74">
        <v>0</v>
      </c>
      <c r="D21" s="74">
        <v>0</v>
      </c>
    </row>
    <row r="22" spans="1:4" x14ac:dyDescent="0.3">
      <c r="A22" s="57">
        <v>1231</v>
      </c>
      <c r="B22" s="34" t="s">
        <v>369</v>
      </c>
      <c r="C22" s="58">
        <v>0</v>
      </c>
      <c r="D22" s="58">
        <v>0</v>
      </c>
    </row>
    <row r="23" spans="1:4" x14ac:dyDescent="0.3">
      <c r="A23" s="57">
        <v>1232</v>
      </c>
      <c r="B23" s="34" t="s">
        <v>370</v>
      </c>
      <c r="C23" s="58">
        <v>0</v>
      </c>
      <c r="D23" s="58">
        <v>0</v>
      </c>
    </row>
    <row r="24" spans="1:4" x14ac:dyDescent="0.3">
      <c r="A24" s="57">
        <v>1233</v>
      </c>
      <c r="B24" s="34" t="s">
        <v>371</v>
      </c>
      <c r="C24" s="58">
        <v>0</v>
      </c>
      <c r="D24" s="58">
        <v>0</v>
      </c>
    </row>
    <row r="25" spans="1:4" x14ac:dyDescent="0.3">
      <c r="A25" s="57">
        <v>1234</v>
      </c>
      <c r="B25" s="34" t="s">
        <v>374</v>
      </c>
      <c r="C25" s="58">
        <v>0</v>
      </c>
      <c r="D25" s="58">
        <v>0</v>
      </c>
    </row>
    <row r="26" spans="1:4" x14ac:dyDescent="0.3">
      <c r="A26" s="57">
        <v>1235</v>
      </c>
      <c r="B26" s="34" t="s">
        <v>375</v>
      </c>
      <c r="C26" s="58">
        <v>0</v>
      </c>
      <c r="D26" s="58">
        <v>0</v>
      </c>
    </row>
    <row r="27" spans="1:4" x14ac:dyDescent="0.3">
      <c r="A27" s="57">
        <v>1236</v>
      </c>
      <c r="B27" s="34" t="s">
        <v>376</v>
      </c>
      <c r="C27" s="58">
        <v>0</v>
      </c>
      <c r="D27" s="58">
        <v>0</v>
      </c>
    </row>
    <row r="28" spans="1:4" x14ac:dyDescent="0.3">
      <c r="A28" s="57">
        <v>1239</v>
      </c>
      <c r="B28" s="34" t="s">
        <v>377</v>
      </c>
      <c r="C28" s="58">
        <v>0</v>
      </c>
      <c r="D28" s="58">
        <v>0</v>
      </c>
    </row>
    <row r="29" spans="1:4" x14ac:dyDescent="0.3">
      <c r="A29" s="72">
        <v>1240</v>
      </c>
      <c r="B29" s="75" t="s">
        <v>378</v>
      </c>
      <c r="C29" s="74">
        <v>3144046.8299999996</v>
      </c>
      <c r="D29" s="74">
        <v>1519896.63</v>
      </c>
    </row>
    <row r="30" spans="1:4" x14ac:dyDescent="0.3">
      <c r="A30" s="57">
        <v>1241</v>
      </c>
      <c r="B30" s="34" t="s">
        <v>379</v>
      </c>
      <c r="C30" s="58">
        <v>840946.1</v>
      </c>
      <c r="D30" s="58">
        <v>284205.78000000003</v>
      </c>
    </row>
    <row r="31" spans="1:4" x14ac:dyDescent="0.3">
      <c r="A31" s="57">
        <v>1242</v>
      </c>
      <c r="B31" s="34" t="s">
        <v>380</v>
      </c>
      <c r="C31" s="58">
        <v>1314173.7</v>
      </c>
      <c r="D31" s="58">
        <v>430496.72</v>
      </c>
    </row>
    <row r="32" spans="1:4" x14ac:dyDescent="0.3">
      <c r="A32" s="57">
        <v>1243</v>
      </c>
      <c r="B32" s="34" t="s">
        <v>381</v>
      </c>
      <c r="C32" s="58">
        <v>88158.03</v>
      </c>
      <c r="D32" s="58">
        <v>74287.53</v>
      </c>
    </row>
    <row r="33" spans="1:4" x14ac:dyDescent="0.3">
      <c r="A33" s="57">
        <v>1244</v>
      </c>
      <c r="B33" s="34" t="s">
        <v>382</v>
      </c>
      <c r="C33" s="58">
        <v>398900</v>
      </c>
      <c r="D33" s="58">
        <v>467100</v>
      </c>
    </row>
    <row r="34" spans="1:4" x14ac:dyDescent="0.3">
      <c r="A34" s="57">
        <v>1245</v>
      </c>
      <c r="B34" s="34" t="s">
        <v>384</v>
      </c>
      <c r="C34" s="58">
        <v>0</v>
      </c>
      <c r="D34" s="58">
        <v>0</v>
      </c>
    </row>
    <row r="35" spans="1:4" x14ac:dyDescent="0.3">
      <c r="A35" s="57">
        <v>1246</v>
      </c>
      <c r="B35" s="34" t="s">
        <v>385</v>
      </c>
      <c r="C35" s="58">
        <v>501869</v>
      </c>
      <c r="D35" s="58">
        <v>263806.59999999998</v>
      </c>
    </row>
    <row r="36" spans="1:4" x14ac:dyDescent="0.3">
      <c r="A36" s="57">
        <v>1247</v>
      </c>
      <c r="B36" s="34" t="s">
        <v>386</v>
      </c>
      <c r="C36" s="58">
        <v>0</v>
      </c>
      <c r="D36" s="58">
        <v>0</v>
      </c>
    </row>
    <row r="37" spans="1:4" x14ac:dyDescent="0.3">
      <c r="A37" s="57">
        <v>1248</v>
      </c>
      <c r="B37" s="34" t="s">
        <v>387</v>
      </c>
      <c r="C37" s="58">
        <v>0</v>
      </c>
      <c r="D37" s="58">
        <v>0</v>
      </c>
    </row>
    <row r="38" spans="1:4" x14ac:dyDescent="0.3">
      <c r="A38" s="72">
        <v>1250</v>
      </c>
      <c r="B38" s="75" t="s">
        <v>393</v>
      </c>
      <c r="C38" s="74">
        <v>0</v>
      </c>
      <c r="D38" s="74">
        <v>0</v>
      </c>
    </row>
    <row r="39" spans="1:4" x14ac:dyDescent="0.3">
      <c r="A39" s="57">
        <v>1251</v>
      </c>
      <c r="B39" s="34" t="s">
        <v>394</v>
      </c>
      <c r="C39" s="58">
        <v>0</v>
      </c>
      <c r="D39" s="58">
        <v>0</v>
      </c>
    </row>
    <row r="40" spans="1:4" x14ac:dyDescent="0.3">
      <c r="A40" s="57">
        <v>1252</v>
      </c>
      <c r="B40" s="34" t="s">
        <v>396</v>
      </c>
      <c r="C40" s="58">
        <v>0</v>
      </c>
      <c r="D40" s="58">
        <v>0</v>
      </c>
    </row>
    <row r="41" spans="1:4" x14ac:dyDescent="0.3">
      <c r="A41" s="57">
        <v>1253</v>
      </c>
      <c r="B41" s="34" t="s">
        <v>397</v>
      </c>
      <c r="C41" s="58">
        <v>0</v>
      </c>
      <c r="D41" s="58">
        <v>0</v>
      </c>
    </row>
    <row r="42" spans="1:4" x14ac:dyDescent="0.3">
      <c r="A42" s="57">
        <v>1254</v>
      </c>
      <c r="B42" s="34" t="s">
        <v>398</v>
      </c>
      <c r="C42" s="58">
        <v>0</v>
      </c>
      <c r="D42" s="58">
        <v>0</v>
      </c>
    </row>
    <row r="43" spans="1:4" x14ac:dyDescent="0.3">
      <c r="A43" s="57">
        <v>1259</v>
      </c>
      <c r="B43" s="34" t="s">
        <v>399</v>
      </c>
      <c r="C43" s="58">
        <v>0</v>
      </c>
      <c r="D43" s="58">
        <v>0</v>
      </c>
    </row>
    <row r="44" spans="1:4" x14ac:dyDescent="0.3">
      <c r="A44" s="57"/>
      <c r="B44" s="73" t="s">
        <v>513</v>
      </c>
      <c r="C44" s="74">
        <v>3144046.8299999996</v>
      </c>
      <c r="D44" s="74">
        <v>1519896.63</v>
      </c>
    </row>
    <row r="45" spans="1:4" x14ac:dyDescent="0.3">
      <c r="A45" s="34"/>
      <c r="B45" s="34"/>
      <c r="C45" s="34"/>
      <c r="D45" s="34"/>
    </row>
    <row r="46" spans="1:4" x14ac:dyDescent="0.3">
      <c r="A46" s="32" t="s">
        <v>514</v>
      </c>
      <c r="B46" s="32"/>
      <c r="C46" s="32"/>
      <c r="D46" s="32"/>
    </row>
    <row r="47" spans="1:4" x14ac:dyDescent="0.3">
      <c r="A47" s="36" t="s">
        <v>106</v>
      </c>
      <c r="B47" s="36" t="s">
        <v>107</v>
      </c>
      <c r="C47" s="37" t="s">
        <v>652</v>
      </c>
      <c r="D47" s="37" t="s">
        <v>653</v>
      </c>
    </row>
    <row r="48" spans="1:4" x14ac:dyDescent="0.3">
      <c r="A48" s="72">
        <v>3210</v>
      </c>
      <c r="B48" s="75" t="s">
        <v>515</v>
      </c>
      <c r="C48" s="74">
        <v>-17476104.440000001</v>
      </c>
      <c r="D48" s="74">
        <v>2027671.05</v>
      </c>
    </row>
    <row r="49" spans="1:4" x14ac:dyDescent="0.3">
      <c r="A49" s="57"/>
      <c r="B49" s="73" t="s">
        <v>516</v>
      </c>
      <c r="C49" s="74">
        <v>5719302.8400000129</v>
      </c>
      <c r="D49" s="74">
        <v>4072201.8799999864</v>
      </c>
    </row>
    <row r="50" spans="1:4" x14ac:dyDescent="0.3">
      <c r="A50" s="72">
        <v>5400</v>
      </c>
      <c r="B50" s="75" t="s">
        <v>265</v>
      </c>
      <c r="C50" s="74">
        <v>0</v>
      </c>
      <c r="D50" s="74">
        <v>0</v>
      </c>
    </row>
    <row r="51" spans="1:4" x14ac:dyDescent="0.3">
      <c r="A51" s="57">
        <v>5410</v>
      </c>
      <c r="B51" s="34" t="s">
        <v>517</v>
      </c>
      <c r="C51" s="58">
        <v>0</v>
      </c>
      <c r="D51" s="58">
        <v>0</v>
      </c>
    </row>
    <row r="52" spans="1:4" x14ac:dyDescent="0.3">
      <c r="A52" s="57">
        <v>5411</v>
      </c>
      <c r="B52" s="34" t="s">
        <v>267</v>
      </c>
      <c r="C52" s="58">
        <v>0</v>
      </c>
      <c r="D52" s="58">
        <v>0</v>
      </c>
    </row>
    <row r="53" spans="1:4" x14ac:dyDescent="0.3">
      <c r="A53" s="57">
        <v>5420</v>
      </c>
      <c r="B53" s="34" t="s">
        <v>518</v>
      </c>
      <c r="C53" s="58">
        <v>0</v>
      </c>
      <c r="D53" s="58">
        <v>0</v>
      </c>
    </row>
    <row r="54" spans="1:4" x14ac:dyDescent="0.3">
      <c r="A54" s="57">
        <v>5421</v>
      </c>
      <c r="B54" s="34" t="s">
        <v>270</v>
      </c>
      <c r="C54" s="58">
        <v>0</v>
      </c>
      <c r="D54" s="58">
        <v>0</v>
      </c>
    </row>
    <row r="55" spans="1:4" x14ac:dyDescent="0.3">
      <c r="A55" s="57">
        <v>5430</v>
      </c>
      <c r="B55" s="34" t="s">
        <v>519</v>
      </c>
      <c r="C55" s="58">
        <v>0</v>
      </c>
      <c r="D55" s="58">
        <v>0</v>
      </c>
    </row>
    <row r="56" spans="1:4" x14ac:dyDescent="0.3">
      <c r="A56" s="57">
        <v>5431</v>
      </c>
      <c r="B56" s="34" t="s">
        <v>273</v>
      </c>
      <c r="C56" s="58">
        <v>0</v>
      </c>
      <c r="D56" s="58">
        <v>0</v>
      </c>
    </row>
    <row r="57" spans="1:4" x14ac:dyDescent="0.3">
      <c r="A57" s="57">
        <v>5440</v>
      </c>
      <c r="B57" s="34" t="s">
        <v>520</v>
      </c>
      <c r="C57" s="58">
        <v>0</v>
      </c>
      <c r="D57" s="58">
        <v>0</v>
      </c>
    </row>
    <row r="58" spans="1:4" x14ac:dyDescent="0.3">
      <c r="A58" s="57">
        <v>5441</v>
      </c>
      <c r="B58" s="34" t="s">
        <v>520</v>
      </c>
      <c r="C58" s="58">
        <v>0</v>
      </c>
      <c r="D58" s="58">
        <v>0</v>
      </c>
    </row>
    <row r="59" spans="1:4" x14ac:dyDescent="0.3">
      <c r="A59" s="57">
        <v>5450</v>
      </c>
      <c r="B59" s="34" t="s">
        <v>521</v>
      </c>
      <c r="C59" s="58">
        <v>0</v>
      </c>
      <c r="D59" s="58">
        <v>0</v>
      </c>
    </row>
    <row r="60" spans="1:4" x14ac:dyDescent="0.3">
      <c r="A60" s="57">
        <v>5451</v>
      </c>
      <c r="B60" s="34" t="s">
        <v>277</v>
      </c>
      <c r="C60" s="58">
        <v>0</v>
      </c>
      <c r="D60" s="58">
        <v>0</v>
      </c>
    </row>
    <row r="61" spans="1:4" x14ac:dyDescent="0.3">
      <c r="A61" s="57">
        <v>5452</v>
      </c>
      <c r="B61" s="34" t="s">
        <v>278</v>
      </c>
      <c r="C61" s="58">
        <v>0</v>
      </c>
      <c r="D61" s="58">
        <v>0</v>
      </c>
    </row>
    <row r="62" spans="1:4" x14ac:dyDescent="0.3">
      <c r="A62" s="72">
        <v>5500</v>
      </c>
      <c r="B62" s="75" t="s">
        <v>279</v>
      </c>
      <c r="C62" s="74">
        <v>3303432.0999999996</v>
      </c>
      <c r="D62" s="74">
        <v>3341365.85</v>
      </c>
    </row>
    <row r="63" spans="1:4" x14ac:dyDescent="0.3">
      <c r="A63" s="72">
        <v>5510</v>
      </c>
      <c r="B63" s="75" t="s">
        <v>280</v>
      </c>
      <c r="C63" s="74">
        <v>3302214.28</v>
      </c>
      <c r="D63" s="74">
        <v>3341333.69</v>
      </c>
    </row>
    <row r="64" spans="1:4" x14ac:dyDescent="0.3">
      <c r="A64" s="57">
        <v>5511</v>
      </c>
      <c r="B64" s="34" t="s">
        <v>281</v>
      </c>
      <c r="C64" s="58">
        <v>3283423.91</v>
      </c>
      <c r="D64" s="58">
        <v>3314210.21</v>
      </c>
    </row>
    <row r="65" spans="1:4" x14ac:dyDescent="0.3">
      <c r="A65" s="57">
        <v>5512</v>
      </c>
      <c r="B65" s="34" t="s">
        <v>282</v>
      </c>
      <c r="C65" s="58">
        <v>0</v>
      </c>
      <c r="D65" s="58">
        <v>0</v>
      </c>
    </row>
    <row r="66" spans="1:4" x14ac:dyDescent="0.3">
      <c r="A66" s="57">
        <v>5513</v>
      </c>
      <c r="B66" s="34" t="s">
        <v>283</v>
      </c>
      <c r="C66" s="58">
        <v>0</v>
      </c>
      <c r="D66" s="58">
        <v>0</v>
      </c>
    </row>
    <row r="67" spans="1:4" x14ac:dyDescent="0.3">
      <c r="A67" s="57">
        <v>5514</v>
      </c>
      <c r="B67" s="34" t="s">
        <v>284</v>
      </c>
      <c r="C67" s="58">
        <v>0</v>
      </c>
      <c r="D67" s="58">
        <v>0</v>
      </c>
    </row>
    <row r="68" spans="1:4" x14ac:dyDescent="0.3">
      <c r="A68" s="57">
        <v>5515</v>
      </c>
      <c r="B68" s="34" t="s">
        <v>285</v>
      </c>
      <c r="C68" s="58">
        <v>0</v>
      </c>
      <c r="D68" s="58">
        <v>0</v>
      </c>
    </row>
    <row r="69" spans="1:4" x14ac:dyDescent="0.3">
      <c r="A69" s="57">
        <v>5516</v>
      </c>
      <c r="B69" s="34" t="s">
        <v>286</v>
      </c>
      <c r="C69" s="58">
        <v>0</v>
      </c>
      <c r="D69" s="58">
        <v>0</v>
      </c>
    </row>
    <row r="70" spans="1:4" x14ac:dyDescent="0.3">
      <c r="A70" s="57">
        <v>5517</v>
      </c>
      <c r="B70" s="34" t="s">
        <v>287</v>
      </c>
      <c r="C70" s="58">
        <v>18790.37</v>
      </c>
      <c r="D70" s="58">
        <v>27123.48</v>
      </c>
    </row>
    <row r="71" spans="1:4" x14ac:dyDescent="0.3">
      <c r="A71" s="57">
        <v>5518</v>
      </c>
      <c r="B71" s="34" t="s">
        <v>288</v>
      </c>
      <c r="C71" s="58">
        <v>0</v>
      </c>
      <c r="D71" s="58">
        <v>0</v>
      </c>
    </row>
    <row r="72" spans="1:4" x14ac:dyDescent="0.3">
      <c r="A72" s="72">
        <v>5520</v>
      </c>
      <c r="B72" s="75" t="s">
        <v>289</v>
      </c>
      <c r="C72" s="74">
        <v>0</v>
      </c>
      <c r="D72" s="74">
        <v>0</v>
      </c>
    </row>
    <row r="73" spans="1:4" x14ac:dyDescent="0.3">
      <c r="A73" s="57">
        <v>5521</v>
      </c>
      <c r="B73" s="34" t="s">
        <v>290</v>
      </c>
      <c r="C73" s="58">
        <v>0</v>
      </c>
      <c r="D73" s="58">
        <v>0</v>
      </c>
    </row>
    <row r="74" spans="1:4" x14ac:dyDescent="0.3">
      <c r="A74" s="57">
        <v>5522</v>
      </c>
      <c r="B74" s="34" t="s">
        <v>291</v>
      </c>
      <c r="C74" s="58">
        <v>0</v>
      </c>
      <c r="D74" s="58">
        <v>0</v>
      </c>
    </row>
    <row r="75" spans="1:4" x14ac:dyDescent="0.3">
      <c r="A75" s="72">
        <v>5530</v>
      </c>
      <c r="B75" s="75" t="s">
        <v>292</v>
      </c>
      <c r="C75" s="74">
        <v>17.3</v>
      </c>
      <c r="D75" s="74">
        <v>32.159999999999997</v>
      </c>
    </row>
    <row r="76" spans="1:4" x14ac:dyDescent="0.3">
      <c r="A76" s="57">
        <v>5531</v>
      </c>
      <c r="B76" s="34" t="s">
        <v>293</v>
      </c>
      <c r="C76" s="58">
        <v>0</v>
      </c>
      <c r="D76" s="58">
        <v>0</v>
      </c>
    </row>
    <row r="77" spans="1:4" x14ac:dyDescent="0.3">
      <c r="A77" s="57">
        <v>5532</v>
      </c>
      <c r="B77" s="34" t="s">
        <v>294</v>
      </c>
      <c r="C77" s="58">
        <v>0</v>
      </c>
      <c r="D77" s="58">
        <v>0</v>
      </c>
    </row>
    <row r="78" spans="1:4" x14ac:dyDescent="0.3">
      <c r="A78" s="57">
        <v>5533</v>
      </c>
      <c r="B78" s="34" t="s">
        <v>295</v>
      </c>
      <c r="C78" s="58">
        <v>0</v>
      </c>
      <c r="D78" s="58">
        <v>0</v>
      </c>
    </row>
    <row r="79" spans="1:4" x14ac:dyDescent="0.3">
      <c r="A79" s="57">
        <v>5534</v>
      </c>
      <c r="B79" s="34" t="s">
        <v>296</v>
      </c>
      <c r="C79" s="58">
        <v>0</v>
      </c>
      <c r="D79" s="58">
        <v>0</v>
      </c>
    </row>
    <row r="80" spans="1:4" x14ac:dyDescent="0.3">
      <c r="A80" s="57">
        <v>5535</v>
      </c>
      <c r="B80" s="34" t="s">
        <v>297</v>
      </c>
      <c r="C80" s="58">
        <v>17.3</v>
      </c>
      <c r="D80" s="58">
        <v>32.159999999999997</v>
      </c>
    </row>
    <row r="81" spans="1:4" x14ac:dyDescent="0.3">
      <c r="A81" s="72">
        <v>5590</v>
      </c>
      <c r="B81" s="75" t="s">
        <v>298</v>
      </c>
      <c r="C81" s="74">
        <v>1200.52</v>
      </c>
      <c r="D81" s="74">
        <v>0</v>
      </c>
    </row>
    <row r="82" spans="1:4" x14ac:dyDescent="0.3">
      <c r="A82" s="57">
        <v>5591</v>
      </c>
      <c r="B82" s="34" t="s">
        <v>299</v>
      </c>
      <c r="C82" s="58">
        <v>0</v>
      </c>
      <c r="D82" s="58">
        <v>0</v>
      </c>
    </row>
    <row r="83" spans="1:4" x14ac:dyDescent="0.3">
      <c r="A83" s="57">
        <v>5592</v>
      </c>
      <c r="B83" s="34" t="s">
        <v>300</v>
      </c>
      <c r="C83" s="58">
        <v>0</v>
      </c>
      <c r="D83" s="58">
        <v>0</v>
      </c>
    </row>
    <row r="84" spans="1:4" x14ac:dyDescent="0.3">
      <c r="A84" s="57">
        <v>5593</v>
      </c>
      <c r="B84" s="34" t="s">
        <v>301</v>
      </c>
      <c r="C84" s="58">
        <v>0</v>
      </c>
      <c r="D84" s="58">
        <v>0</v>
      </c>
    </row>
    <row r="85" spans="1:4" x14ac:dyDescent="0.3">
      <c r="A85" s="57">
        <v>5594</v>
      </c>
      <c r="B85" s="34" t="s">
        <v>522</v>
      </c>
      <c r="C85" s="58">
        <v>1200.52</v>
      </c>
      <c r="D85" s="58">
        <v>0</v>
      </c>
    </row>
    <row r="86" spans="1:4" x14ac:dyDescent="0.3">
      <c r="A86" s="57">
        <v>5595</v>
      </c>
      <c r="B86" s="34" t="s">
        <v>303</v>
      </c>
      <c r="C86" s="58">
        <v>0</v>
      </c>
      <c r="D86" s="58">
        <v>0</v>
      </c>
    </row>
    <row r="87" spans="1:4" x14ac:dyDescent="0.3">
      <c r="A87" s="57">
        <v>5596</v>
      </c>
      <c r="B87" s="34" t="s">
        <v>188</v>
      </c>
      <c r="C87" s="58">
        <v>0</v>
      </c>
      <c r="D87" s="58">
        <v>0</v>
      </c>
    </row>
    <row r="88" spans="1:4" x14ac:dyDescent="0.3">
      <c r="A88" s="57">
        <v>5597</v>
      </c>
      <c r="B88" s="34" t="s">
        <v>304</v>
      </c>
      <c r="C88" s="58">
        <v>0</v>
      </c>
      <c r="D88" s="58">
        <v>0</v>
      </c>
    </row>
    <row r="89" spans="1:4" x14ac:dyDescent="0.3">
      <c r="A89" s="57">
        <v>5599</v>
      </c>
      <c r="B89" s="34" t="s">
        <v>306</v>
      </c>
      <c r="C89" s="58">
        <v>0</v>
      </c>
      <c r="D89" s="58">
        <v>0</v>
      </c>
    </row>
    <row r="90" spans="1:4" x14ac:dyDescent="0.3">
      <c r="A90" s="72">
        <v>5600</v>
      </c>
      <c r="B90" s="75" t="s">
        <v>307</v>
      </c>
      <c r="C90" s="74">
        <v>0</v>
      </c>
      <c r="D90" s="74">
        <v>0</v>
      </c>
    </row>
    <row r="91" spans="1:4" x14ac:dyDescent="0.3">
      <c r="A91" s="72">
        <v>5610</v>
      </c>
      <c r="B91" s="75" t="s">
        <v>308</v>
      </c>
      <c r="C91" s="74">
        <v>0</v>
      </c>
      <c r="D91" s="74">
        <v>0</v>
      </c>
    </row>
    <row r="92" spans="1:4" x14ac:dyDescent="0.3">
      <c r="A92" s="57">
        <v>5611</v>
      </c>
      <c r="B92" s="34" t="s">
        <v>309</v>
      </c>
      <c r="C92" s="58">
        <v>0</v>
      </c>
      <c r="D92" s="58">
        <v>0</v>
      </c>
    </row>
    <row r="93" spans="1:4" x14ac:dyDescent="0.3">
      <c r="A93" s="72">
        <v>2110</v>
      </c>
      <c r="B93" s="76" t="s">
        <v>523</v>
      </c>
      <c r="C93" s="74">
        <v>2415870.7400000133</v>
      </c>
      <c r="D93" s="74">
        <v>730836.02999998629</v>
      </c>
    </row>
    <row r="94" spans="1:4" x14ac:dyDescent="0.3">
      <c r="A94" s="57">
        <v>2111</v>
      </c>
      <c r="B94" s="34" t="s">
        <v>524</v>
      </c>
      <c r="C94" s="58">
        <v>0</v>
      </c>
      <c r="D94" s="58">
        <v>0</v>
      </c>
    </row>
    <row r="95" spans="1:4" x14ac:dyDescent="0.3">
      <c r="A95" s="57">
        <v>2112</v>
      </c>
      <c r="B95" s="34" t="s">
        <v>525</v>
      </c>
      <c r="C95" s="58">
        <v>164973.05000000075</v>
      </c>
      <c r="D95" s="58">
        <v>86392</v>
      </c>
    </row>
    <row r="96" spans="1:4" x14ac:dyDescent="0.3">
      <c r="A96" s="57">
        <v>2112</v>
      </c>
      <c r="B96" s="34" t="s">
        <v>526</v>
      </c>
      <c r="C96" s="58">
        <v>2250897.6900000125</v>
      </c>
      <c r="D96" s="58">
        <v>644444.02999998629</v>
      </c>
    </row>
    <row r="97" spans="1:4" x14ac:dyDescent="0.3">
      <c r="A97" s="57">
        <v>2115</v>
      </c>
      <c r="B97" s="34" t="s">
        <v>527</v>
      </c>
      <c r="C97" s="58">
        <v>0</v>
      </c>
      <c r="D97" s="58">
        <v>0</v>
      </c>
    </row>
    <row r="98" spans="1:4" x14ac:dyDescent="0.3">
      <c r="A98" s="57">
        <v>2114</v>
      </c>
      <c r="B98" s="34" t="s">
        <v>528</v>
      </c>
      <c r="C98" s="58">
        <v>0</v>
      </c>
      <c r="D98" s="58">
        <v>0</v>
      </c>
    </row>
    <row r="99" spans="1:4" x14ac:dyDescent="0.3">
      <c r="A99" s="72">
        <v>5120</v>
      </c>
      <c r="B99" s="76" t="s">
        <v>351</v>
      </c>
      <c r="C99" s="74">
        <v>0</v>
      </c>
      <c r="D99" s="74">
        <v>0</v>
      </c>
    </row>
    <row r="100" spans="1:4" x14ac:dyDescent="0.3">
      <c r="A100" s="57">
        <v>5120</v>
      </c>
      <c r="B100" s="44" t="s">
        <v>351</v>
      </c>
      <c r="C100" s="58">
        <v>0</v>
      </c>
      <c r="D100" s="58">
        <v>0</v>
      </c>
    </row>
    <row r="101" spans="1:4" x14ac:dyDescent="0.3">
      <c r="A101" s="57"/>
      <c r="B101" s="73" t="s">
        <v>529</v>
      </c>
      <c r="C101" s="74">
        <v>2115613.65</v>
      </c>
      <c r="D101" s="74">
        <v>3483784.78</v>
      </c>
    </row>
    <row r="102" spans="1:4" x14ac:dyDescent="0.3">
      <c r="A102" s="72">
        <v>4300</v>
      </c>
      <c r="B102" s="73" t="s">
        <v>78</v>
      </c>
      <c r="C102" s="58">
        <v>0</v>
      </c>
      <c r="D102" s="58">
        <v>0</v>
      </c>
    </row>
    <row r="103" spans="1:4" x14ac:dyDescent="0.3">
      <c r="A103" s="72">
        <v>4310</v>
      </c>
      <c r="B103" s="73" t="s">
        <v>173</v>
      </c>
      <c r="C103" s="74">
        <v>2115613.65</v>
      </c>
      <c r="D103" s="74">
        <v>3483784.78</v>
      </c>
    </row>
    <row r="104" spans="1:4" x14ac:dyDescent="0.3">
      <c r="A104" s="57">
        <v>4311</v>
      </c>
      <c r="B104" s="77" t="s">
        <v>174</v>
      </c>
      <c r="C104" s="58">
        <v>2115613.65</v>
      </c>
      <c r="D104" s="58">
        <v>3483784.78</v>
      </c>
    </row>
    <row r="105" spans="1:4" x14ac:dyDescent="0.3">
      <c r="A105" s="57">
        <v>4319</v>
      </c>
      <c r="B105" s="77" t="s">
        <v>175</v>
      </c>
      <c r="C105" s="58">
        <v>0</v>
      </c>
      <c r="D105" s="58">
        <v>0</v>
      </c>
    </row>
    <row r="106" spans="1:4" x14ac:dyDescent="0.3">
      <c r="A106" s="72">
        <v>4320</v>
      </c>
      <c r="B106" s="73" t="s">
        <v>176</v>
      </c>
      <c r="C106" s="74">
        <v>0</v>
      </c>
      <c r="D106" s="74">
        <v>0</v>
      </c>
    </row>
    <row r="107" spans="1:4" x14ac:dyDescent="0.3">
      <c r="A107" s="57">
        <v>4321</v>
      </c>
      <c r="B107" s="77" t="s">
        <v>177</v>
      </c>
      <c r="C107" s="58">
        <v>0</v>
      </c>
      <c r="D107" s="58">
        <v>0</v>
      </c>
    </row>
    <row r="108" spans="1:4" x14ac:dyDescent="0.3">
      <c r="A108" s="57">
        <v>4322</v>
      </c>
      <c r="B108" s="77" t="s">
        <v>178</v>
      </c>
      <c r="C108" s="58">
        <v>0</v>
      </c>
      <c r="D108" s="58">
        <v>0</v>
      </c>
    </row>
    <row r="109" spans="1:4" x14ac:dyDescent="0.3">
      <c r="A109" s="57">
        <v>4323</v>
      </c>
      <c r="B109" s="77" t="s">
        <v>179</v>
      </c>
      <c r="C109" s="58">
        <v>0</v>
      </c>
      <c r="D109" s="58">
        <v>0</v>
      </c>
    </row>
    <row r="110" spans="1:4" x14ac:dyDescent="0.3">
      <c r="A110" s="57">
        <v>4324</v>
      </c>
      <c r="B110" s="77" t="s">
        <v>180</v>
      </c>
      <c r="C110" s="58">
        <v>0</v>
      </c>
      <c r="D110" s="58">
        <v>0</v>
      </c>
    </row>
    <row r="111" spans="1:4" x14ac:dyDescent="0.3">
      <c r="A111" s="57">
        <v>4325</v>
      </c>
      <c r="B111" s="77" t="s">
        <v>181</v>
      </c>
      <c r="C111" s="58">
        <v>0</v>
      </c>
      <c r="D111" s="58">
        <v>0</v>
      </c>
    </row>
    <row r="112" spans="1:4" x14ac:dyDescent="0.3">
      <c r="A112" s="72">
        <v>4330</v>
      </c>
      <c r="B112" s="73" t="s">
        <v>182</v>
      </c>
      <c r="C112" s="74">
        <v>0</v>
      </c>
      <c r="D112" s="74">
        <v>0</v>
      </c>
    </row>
    <row r="113" spans="1:4" x14ac:dyDescent="0.3">
      <c r="A113" s="57">
        <v>4331</v>
      </c>
      <c r="B113" s="77" t="s">
        <v>182</v>
      </c>
      <c r="C113" s="58">
        <v>0</v>
      </c>
      <c r="D113" s="58">
        <v>0</v>
      </c>
    </row>
    <row r="114" spans="1:4" x14ac:dyDescent="0.3">
      <c r="A114" s="72">
        <v>4340</v>
      </c>
      <c r="B114" s="73" t="s">
        <v>183</v>
      </c>
      <c r="C114" s="74">
        <v>0</v>
      </c>
      <c r="D114" s="74">
        <v>0</v>
      </c>
    </row>
    <row r="115" spans="1:4" x14ac:dyDescent="0.3">
      <c r="A115" s="57">
        <v>4341</v>
      </c>
      <c r="B115" s="77" t="s">
        <v>183</v>
      </c>
      <c r="C115" s="58">
        <v>0</v>
      </c>
      <c r="D115" s="58">
        <v>0</v>
      </c>
    </row>
    <row r="116" spans="1:4" x14ac:dyDescent="0.3">
      <c r="A116" s="72">
        <v>4390</v>
      </c>
      <c r="B116" s="73" t="s">
        <v>184</v>
      </c>
      <c r="C116" s="74">
        <v>0</v>
      </c>
      <c r="D116" s="74">
        <v>0</v>
      </c>
    </row>
    <row r="117" spans="1:4" x14ac:dyDescent="0.3">
      <c r="A117" s="57">
        <v>4392</v>
      </c>
      <c r="B117" s="77" t="s">
        <v>185</v>
      </c>
      <c r="C117" s="58">
        <v>0</v>
      </c>
      <c r="D117" s="58">
        <v>0</v>
      </c>
    </row>
    <row r="118" spans="1:4" x14ac:dyDescent="0.3">
      <c r="A118" s="57">
        <v>4393</v>
      </c>
      <c r="B118" s="77" t="s">
        <v>186</v>
      </c>
      <c r="C118" s="58">
        <v>0</v>
      </c>
      <c r="D118" s="58">
        <v>0</v>
      </c>
    </row>
    <row r="119" spans="1:4" x14ac:dyDescent="0.3">
      <c r="A119" s="57">
        <v>4394</v>
      </c>
      <c r="B119" s="77" t="s">
        <v>187</v>
      </c>
      <c r="C119" s="58">
        <v>0</v>
      </c>
      <c r="D119" s="58">
        <v>0</v>
      </c>
    </row>
    <row r="120" spans="1:4" x14ac:dyDescent="0.3">
      <c r="A120" s="57">
        <v>4395</v>
      </c>
      <c r="B120" s="77" t="s">
        <v>188</v>
      </c>
      <c r="C120" s="58">
        <v>0</v>
      </c>
      <c r="D120" s="58">
        <v>0</v>
      </c>
    </row>
    <row r="121" spans="1:4" x14ac:dyDescent="0.3">
      <c r="A121" s="57">
        <v>4396</v>
      </c>
      <c r="B121" s="77" t="s">
        <v>189</v>
      </c>
      <c r="C121" s="58">
        <v>0</v>
      </c>
      <c r="D121" s="58">
        <v>0</v>
      </c>
    </row>
    <row r="122" spans="1:4" x14ac:dyDescent="0.3">
      <c r="A122" s="57">
        <v>4397</v>
      </c>
      <c r="B122" s="77" t="s">
        <v>190</v>
      </c>
      <c r="C122" s="58">
        <v>0</v>
      </c>
      <c r="D122" s="58">
        <v>0</v>
      </c>
    </row>
    <row r="123" spans="1:4" x14ac:dyDescent="0.3">
      <c r="A123" s="57">
        <v>4399</v>
      </c>
      <c r="B123" s="77" t="s">
        <v>184</v>
      </c>
      <c r="C123" s="58">
        <v>0</v>
      </c>
      <c r="D123" s="58">
        <v>0</v>
      </c>
    </row>
    <row r="124" spans="1:4" x14ac:dyDescent="0.3">
      <c r="A124" s="72">
        <v>1120</v>
      </c>
      <c r="B124" s="76" t="s">
        <v>530</v>
      </c>
      <c r="C124" s="74">
        <v>0</v>
      </c>
      <c r="D124" s="74">
        <v>0</v>
      </c>
    </row>
    <row r="125" spans="1:4" x14ac:dyDescent="0.3">
      <c r="A125" s="57">
        <v>1124</v>
      </c>
      <c r="B125" s="44" t="s">
        <v>531</v>
      </c>
      <c r="C125" s="58">
        <v>0</v>
      </c>
      <c r="D125" s="58">
        <v>0</v>
      </c>
    </row>
    <row r="126" spans="1:4" x14ac:dyDescent="0.3">
      <c r="A126" s="57">
        <v>1124</v>
      </c>
      <c r="B126" s="44" t="s">
        <v>532</v>
      </c>
      <c r="C126" s="58">
        <v>0</v>
      </c>
      <c r="D126" s="58">
        <v>0</v>
      </c>
    </row>
    <row r="127" spans="1:4" x14ac:dyDescent="0.3">
      <c r="A127" s="57">
        <v>1124</v>
      </c>
      <c r="B127" s="44" t="s">
        <v>533</v>
      </c>
      <c r="C127" s="58">
        <v>0</v>
      </c>
      <c r="D127" s="58">
        <v>0</v>
      </c>
    </row>
    <row r="128" spans="1:4" x14ac:dyDescent="0.3">
      <c r="A128" s="57">
        <v>1124</v>
      </c>
      <c r="B128" s="44" t="s">
        <v>534</v>
      </c>
      <c r="C128" s="58">
        <v>0</v>
      </c>
      <c r="D128" s="58">
        <v>0</v>
      </c>
    </row>
    <row r="129" spans="1:4" x14ac:dyDescent="0.3">
      <c r="A129" s="57">
        <v>1124</v>
      </c>
      <c r="B129" s="44" t="s">
        <v>535</v>
      </c>
      <c r="C129" s="58">
        <v>0</v>
      </c>
      <c r="D129" s="58">
        <v>0</v>
      </c>
    </row>
    <row r="130" spans="1:4" x14ac:dyDescent="0.3">
      <c r="A130" s="57">
        <v>1124</v>
      </c>
      <c r="B130" s="44" t="s">
        <v>536</v>
      </c>
      <c r="C130" s="58">
        <v>0</v>
      </c>
      <c r="D130" s="58">
        <v>0</v>
      </c>
    </row>
    <row r="131" spans="1:4" x14ac:dyDescent="0.3">
      <c r="A131" s="57">
        <v>1122</v>
      </c>
      <c r="B131" s="44" t="s">
        <v>537</v>
      </c>
      <c r="C131" s="58">
        <v>0</v>
      </c>
      <c r="D131" s="58">
        <v>0</v>
      </c>
    </row>
    <row r="132" spans="1:4" x14ac:dyDescent="0.3">
      <c r="A132" s="57">
        <v>1122</v>
      </c>
      <c r="B132" s="44" t="s">
        <v>538</v>
      </c>
      <c r="C132" s="58">
        <v>0</v>
      </c>
      <c r="D132" s="58">
        <v>0</v>
      </c>
    </row>
    <row r="133" spans="1:4" x14ac:dyDescent="0.3">
      <c r="A133" s="57">
        <v>1122</v>
      </c>
      <c r="B133" s="44" t="s">
        <v>539</v>
      </c>
      <c r="C133" s="58">
        <v>0</v>
      </c>
      <c r="D133" s="58">
        <v>0</v>
      </c>
    </row>
    <row r="134" spans="1:4" x14ac:dyDescent="0.3">
      <c r="A134" s="72">
        <v>5120</v>
      </c>
      <c r="B134" s="76" t="s">
        <v>351</v>
      </c>
      <c r="C134" s="74">
        <v>0</v>
      </c>
      <c r="D134" s="74">
        <v>0</v>
      </c>
    </row>
    <row r="135" spans="1:4" x14ac:dyDescent="0.3">
      <c r="A135" s="57">
        <v>5120</v>
      </c>
      <c r="B135" s="44" t="s">
        <v>351</v>
      </c>
      <c r="C135" s="58">
        <v>0</v>
      </c>
      <c r="D135" s="58">
        <v>0</v>
      </c>
    </row>
    <row r="136" spans="1:4" x14ac:dyDescent="0.3">
      <c r="A136" s="72">
        <v>4150</v>
      </c>
      <c r="B136" s="76" t="s">
        <v>137</v>
      </c>
      <c r="C136" s="74">
        <v>0</v>
      </c>
      <c r="D136" s="74">
        <v>0</v>
      </c>
    </row>
    <row r="137" spans="1:4" x14ac:dyDescent="0.3">
      <c r="A137" s="57">
        <v>4151</v>
      </c>
      <c r="B137" s="44" t="s">
        <v>540</v>
      </c>
      <c r="C137" s="58">
        <v>0</v>
      </c>
      <c r="D137" s="58">
        <v>0</v>
      </c>
    </row>
    <row r="138" spans="1:4" x14ac:dyDescent="0.3">
      <c r="A138" s="57"/>
      <c r="B138" s="78" t="s">
        <v>541</v>
      </c>
      <c r="C138" s="74">
        <v>-11756801.599999988</v>
      </c>
      <c r="D138" s="74">
        <v>6099872.9299999867</v>
      </c>
    </row>
    <row r="139" spans="1:4" x14ac:dyDescent="0.3">
      <c r="A139" s="34"/>
      <c r="B139" s="34"/>
      <c r="C139" s="34"/>
      <c r="D139" s="34"/>
    </row>
    <row r="140" spans="1:4" x14ac:dyDescent="0.3">
      <c r="A140" s="34"/>
      <c r="B140" s="34" t="s">
        <v>310</v>
      </c>
      <c r="C140" s="34"/>
      <c r="D140" s="34"/>
    </row>
  </sheetData>
  <mergeCells count="4">
    <mergeCell ref="A1:C1"/>
    <mergeCell ref="A2:C2"/>
    <mergeCell ref="A3:C3"/>
    <mergeCell ref="A4:C4"/>
  </mergeCells>
  <pageMargins left="0.7" right="0.7" top="0.75" bottom="0.75" header="0" footer="0"/>
  <pageSetup paperSize="9" orientation="portrait" r:id="rId1"/>
  <rowBreaks count="1" manualBreakCount="1">
    <brk id="80" man="1"/>
  </rowBreaks>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100-000000000000}">
  <sheetPr>
    <pageSetUpPr fitToPage="1"/>
  </sheetPr>
  <dimension ref="A1:J173"/>
  <sheetViews>
    <sheetView view="pageBreakPreview" topLeftCell="A137" zoomScale="60" zoomScaleNormal="85" workbookViewId="0">
      <selection activeCell="J173" sqref="J173"/>
    </sheetView>
  </sheetViews>
  <sheetFormatPr baseColWidth="10" defaultColWidth="14.44140625" defaultRowHeight="15" customHeight="1" x14ac:dyDescent="0.3"/>
  <cols>
    <col min="1" max="1" width="10" style="29" customWidth="1"/>
    <col min="2" max="2" width="64.5546875" style="29" customWidth="1"/>
    <col min="3" max="3" width="16.44140625" style="29" customWidth="1"/>
    <col min="4" max="4" width="19.109375" style="29" customWidth="1"/>
    <col min="5" max="5" width="24.5546875" style="29" customWidth="1"/>
    <col min="6" max="6" width="22.88671875" style="29" customWidth="1"/>
    <col min="7" max="8" width="16.88671875" style="29" customWidth="1"/>
    <col min="9" max="9" width="13.88671875" style="29" customWidth="1"/>
    <col min="10" max="10" width="23.88671875" style="29" customWidth="1"/>
    <col min="11" max="26" width="9.109375" style="29" customWidth="1"/>
    <col min="27" max="16384" width="14.44140625" style="29"/>
  </cols>
  <sheetData>
    <row r="1" spans="1:8" ht="11.25" customHeight="1" x14ac:dyDescent="0.3">
      <c r="A1" s="514" t="s">
        <v>2124</v>
      </c>
      <c r="B1" s="501"/>
      <c r="C1" s="501"/>
      <c r="D1" s="501"/>
      <c r="E1" s="501"/>
      <c r="F1" s="501"/>
      <c r="G1" s="70" t="s">
        <v>99</v>
      </c>
      <c r="H1" s="71">
        <v>2025</v>
      </c>
    </row>
    <row r="2" spans="1:8" ht="11.25" customHeight="1" x14ac:dyDescent="0.3">
      <c r="A2" s="514" t="s">
        <v>311</v>
      </c>
      <c r="B2" s="501"/>
      <c r="C2" s="501"/>
      <c r="D2" s="501"/>
      <c r="E2" s="501"/>
      <c r="F2" s="501"/>
      <c r="G2" s="70" t="s">
        <v>101</v>
      </c>
      <c r="H2" s="71" t="s">
        <v>648</v>
      </c>
    </row>
    <row r="3" spans="1:8" ht="11.25" customHeight="1" x14ac:dyDescent="0.3">
      <c r="A3" s="514" t="s">
        <v>2107</v>
      </c>
      <c r="B3" s="501"/>
      <c r="C3" s="501"/>
      <c r="D3" s="501"/>
      <c r="E3" s="501"/>
      <c r="F3" s="501"/>
      <c r="G3" s="70" t="s">
        <v>102</v>
      </c>
      <c r="H3" s="71" t="s">
        <v>651</v>
      </c>
    </row>
    <row r="4" spans="1:8" ht="11.25" customHeight="1" x14ac:dyDescent="0.3">
      <c r="A4" s="488" t="s">
        <v>103</v>
      </c>
      <c r="B4" s="501"/>
      <c r="C4" s="501"/>
      <c r="D4" s="501"/>
      <c r="E4" s="501"/>
      <c r="F4" s="501"/>
      <c r="G4" s="70"/>
      <c r="H4" s="71"/>
    </row>
    <row r="5" spans="1:8" ht="9.75" customHeight="1" x14ac:dyDescent="0.3">
      <c r="A5" s="31" t="s">
        <v>104</v>
      </c>
      <c r="B5" s="32"/>
      <c r="C5" s="32"/>
      <c r="D5" s="32"/>
      <c r="E5" s="32"/>
      <c r="F5" s="32"/>
      <c r="G5" s="32"/>
      <c r="H5" s="32"/>
    </row>
    <row r="6" spans="1:8" ht="9.75" customHeight="1" x14ac:dyDescent="0.3">
      <c r="A6" s="34"/>
      <c r="B6" s="34"/>
      <c r="C6" s="34"/>
      <c r="D6" s="34"/>
      <c r="E6" s="34"/>
      <c r="F6" s="34"/>
      <c r="G6" s="34"/>
      <c r="H6" s="34"/>
    </row>
    <row r="7" spans="1:8" ht="9.75" customHeight="1" x14ac:dyDescent="0.3">
      <c r="A7" s="32" t="s">
        <v>312</v>
      </c>
      <c r="B7" s="32"/>
      <c r="C7" s="32"/>
      <c r="D7" s="32"/>
      <c r="E7" s="32"/>
      <c r="F7" s="32"/>
      <c r="G7" s="32"/>
      <c r="H7" s="32"/>
    </row>
    <row r="8" spans="1:8" ht="9.75" customHeight="1" x14ac:dyDescent="0.3">
      <c r="A8" s="36" t="s">
        <v>106</v>
      </c>
      <c r="B8" s="36" t="s">
        <v>107</v>
      </c>
      <c r="C8" s="36" t="s">
        <v>108</v>
      </c>
      <c r="D8" s="36" t="s">
        <v>313</v>
      </c>
      <c r="E8" s="36"/>
      <c r="F8" s="36"/>
      <c r="G8" s="36"/>
      <c r="H8" s="36"/>
    </row>
    <row r="9" spans="1:8" ht="9.75" customHeight="1" x14ac:dyDescent="0.3">
      <c r="A9" s="57">
        <v>1114</v>
      </c>
      <c r="B9" s="34" t="s">
        <v>314</v>
      </c>
      <c r="C9" s="58">
        <v>0</v>
      </c>
      <c r="D9" s="34"/>
      <c r="E9" s="34"/>
      <c r="F9" s="34"/>
      <c r="G9" s="34"/>
      <c r="H9" s="34"/>
    </row>
    <row r="10" spans="1:8" ht="9.75" customHeight="1" x14ac:dyDescent="0.3">
      <c r="A10" s="57">
        <v>1115</v>
      </c>
      <c r="B10" s="34" t="s">
        <v>315</v>
      </c>
      <c r="C10" s="58">
        <v>0</v>
      </c>
      <c r="D10" s="34"/>
      <c r="E10" s="34"/>
      <c r="F10" s="34"/>
      <c r="G10" s="34"/>
      <c r="H10" s="34"/>
    </row>
    <row r="11" spans="1:8" ht="9.75" customHeight="1" x14ac:dyDescent="0.3">
      <c r="A11" s="57">
        <v>1121</v>
      </c>
      <c r="B11" s="34" t="s">
        <v>316</v>
      </c>
      <c r="C11" s="58">
        <v>0</v>
      </c>
      <c r="D11" s="34"/>
      <c r="E11" s="34"/>
      <c r="F11" s="34"/>
      <c r="G11" s="34"/>
      <c r="H11" s="34"/>
    </row>
    <row r="12" spans="1:8" ht="9.75" customHeight="1" x14ac:dyDescent="0.3">
      <c r="A12" s="34"/>
      <c r="B12" s="34"/>
      <c r="C12" s="34"/>
      <c r="D12" s="34"/>
      <c r="E12" s="34"/>
      <c r="F12" s="34"/>
      <c r="G12" s="34"/>
      <c r="H12" s="34"/>
    </row>
    <row r="13" spans="1:8" ht="9.75" customHeight="1" x14ac:dyDescent="0.3">
      <c r="A13" s="32" t="s">
        <v>317</v>
      </c>
      <c r="B13" s="32"/>
      <c r="C13" s="32"/>
      <c r="D13" s="32"/>
      <c r="E13" s="32"/>
      <c r="F13" s="32"/>
      <c r="G13" s="32"/>
      <c r="H13" s="32"/>
    </row>
    <row r="14" spans="1:8" ht="9.75" customHeight="1" x14ac:dyDescent="0.3">
      <c r="A14" s="36" t="s">
        <v>106</v>
      </c>
      <c r="B14" s="36" t="s">
        <v>107</v>
      </c>
      <c r="C14" s="36" t="s">
        <v>108</v>
      </c>
      <c r="D14" s="36">
        <f>H1-1</f>
        <v>2024</v>
      </c>
      <c r="E14" s="36">
        <f t="shared" ref="E14:G14" si="0">D14-1</f>
        <v>2023</v>
      </c>
      <c r="F14" s="36">
        <f t="shared" si="0"/>
        <v>2022</v>
      </c>
      <c r="G14" s="36">
        <f t="shared" si="0"/>
        <v>2021</v>
      </c>
      <c r="H14" s="36" t="s">
        <v>318</v>
      </c>
    </row>
    <row r="15" spans="1:8" ht="9.75" customHeight="1" x14ac:dyDescent="0.3">
      <c r="A15" s="57">
        <v>1122</v>
      </c>
      <c r="B15" s="34" t="s">
        <v>319</v>
      </c>
      <c r="C15" s="58">
        <v>0</v>
      </c>
      <c r="D15" s="58">
        <v>0</v>
      </c>
      <c r="E15" s="58">
        <v>0</v>
      </c>
      <c r="F15" s="58">
        <v>0</v>
      </c>
      <c r="G15" s="58">
        <v>0</v>
      </c>
      <c r="H15" s="34"/>
    </row>
    <row r="16" spans="1:8" ht="9.75" customHeight="1" x14ac:dyDescent="0.3">
      <c r="A16" s="57">
        <v>1124</v>
      </c>
      <c r="B16" s="34" t="s">
        <v>320</v>
      </c>
      <c r="C16" s="58">
        <v>27978.5</v>
      </c>
      <c r="D16" s="58">
        <v>0</v>
      </c>
      <c r="E16" s="58">
        <v>0</v>
      </c>
      <c r="F16" s="58">
        <v>0</v>
      </c>
      <c r="G16" s="58">
        <v>0</v>
      </c>
      <c r="H16" s="34"/>
    </row>
    <row r="18" spans="1:8" ht="9.75" customHeight="1" x14ac:dyDescent="0.3">
      <c r="A18" s="32" t="s">
        <v>321</v>
      </c>
      <c r="B18" s="32"/>
      <c r="C18" s="32"/>
      <c r="D18" s="32"/>
      <c r="E18" s="32"/>
      <c r="F18" s="32"/>
      <c r="G18" s="32"/>
      <c r="H18" s="32"/>
    </row>
    <row r="19" spans="1:8" ht="9.75" customHeight="1" x14ac:dyDescent="0.3">
      <c r="A19" s="36" t="s">
        <v>106</v>
      </c>
      <c r="B19" s="36" t="s">
        <v>107</v>
      </c>
      <c r="C19" s="36" t="s">
        <v>108</v>
      </c>
      <c r="D19" s="36" t="s">
        <v>322</v>
      </c>
      <c r="E19" s="36" t="s">
        <v>323</v>
      </c>
      <c r="F19" s="36" t="s">
        <v>324</v>
      </c>
      <c r="G19" s="36" t="s">
        <v>325</v>
      </c>
      <c r="H19" s="36" t="s">
        <v>326</v>
      </c>
    </row>
    <row r="20" spans="1:8" ht="9.75" customHeight="1" x14ac:dyDescent="0.3">
      <c r="A20" s="57">
        <v>1123</v>
      </c>
      <c r="B20" s="34" t="s">
        <v>327</v>
      </c>
      <c r="C20" s="58">
        <v>44961.760000000002</v>
      </c>
      <c r="D20" s="58">
        <v>44961.760000000002</v>
      </c>
      <c r="E20" s="58">
        <v>0</v>
      </c>
      <c r="F20" s="58">
        <v>0</v>
      </c>
      <c r="G20" s="58">
        <v>0</v>
      </c>
      <c r="H20" s="34"/>
    </row>
    <row r="21" spans="1:8" ht="9.75" customHeight="1" x14ac:dyDescent="0.3">
      <c r="A21" s="57">
        <v>1125</v>
      </c>
      <c r="B21" s="34" t="s">
        <v>329</v>
      </c>
      <c r="C21" s="58">
        <v>0</v>
      </c>
      <c r="D21" s="58">
        <v>0</v>
      </c>
      <c r="E21" s="58">
        <v>0</v>
      </c>
      <c r="F21" s="58">
        <v>0</v>
      </c>
      <c r="G21" s="58">
        <v>0</v>
      </c>
      <c r="H21" s="34"/>
    </row>
    <row r="22" spans="1:8" ht="9.75" customHeight="1" x14ac:dyDescent="0.3">
      <c r="A22" s="55">
        <v>1126</v>
      </c>
      <c r="B22" s="44" t="s">
        <v>330</v>
      </c>
      <c r="C22" s="58">
        <v>0</v>
      </c>
      <c r="D22" s="58">
        <v>0</v>
      </c>
      <c r="E22" s="58">
        <v>0</v>
      </c>
      <c r="F22" s="58">
        <v>0</v>
      </c>
      <c r="G22" s="58">
        <v>0</v>
      </c>
      <c r="H22" s="34"/>
    </row>
    <row r="23" spans="1:8" ht="9.75" customHeight="1" x14ac:dyDescent="0.3">
      <c r="A23" s="55">
        <v>1129</v>
      </c>
      <c r="B23" s="44" t="s">
        <v>331</v>
      </c>
      <c r="C23" s="58">
        <v>0</v>
      </c>
      <c r="D23" s="58">
        <v>0</v>
      </c>
      <c r="E23" s="58">
        <v>0</v>
      </c>
      <c r="F23" s="58">
        <v>0</v>
      </c>
      <c r="G23" s="58">
        <v>0</v>
      </c>
      <c r="H23" s="34"/>
    </row>
    <row r="24" spans="1:8" ht="9.75" customHeight="1" x14ac:dyDescent="0.3">
      <c r="A24" s="57">
        <v>1131</v>
      </c>
      <c r="B24" s="34" t="s">
        <v>332</v>
      </c>
      <c r="C24" s="58">
        <v>24009.059999999998</v>
      </c>
      <c r="D24" s="58">
        <v>24009.059999999998</v>
      </c>
      <c r="E24" s="58">
        <v>0</v>
      </c>
      <c r="F24" s="58">
        <v>0</v>
      </c>
      <c r="G24" s="58">
        <v>0</v>
      </c>
      <c r="H24" s="34"/>
    </row>
    <row r="25" spans="1:8" ht="9.75" customHeight="1" x14ac:dyDescent="0.3">
      <c r="A25" s="57">
        <v>1132</v>
      </c>
      <c r="B25" s="34" t="s">
        <v>334</v>
      </c>
      <c r="C25" s="58">
        <v>0</v>
      </c>
      <c r="D25" s="58">
        <v>0</v>
      </c>
      <c r="E25" s="58">
        <v>0</v>
      </c>
      <c r="F25" s="58">
        <v>0</v>
      </c>
      <c r="G25" s="58">
        <v>0</v>
      </c>
      <c r="H25" s="34"/>
    </row>
    <row r="26" spans="1:8" ht="9.75" customHeight="1" x14ac:dyDescent="0.3">
      <c r="A26" s="57">
        <v>1133</v>
      </c>
      <c r="B26" s="34" t="s">
        <v>335</v>
      </c>
      <c r="C26" s="58">
        <v>0</v>
      </c>
      <c r="D26" s="58">
        <v>0</v>
      </c>
      <c r="E26" s="58">
        <v>0</v>
      </c>
      <c r="F26" s="58">
        <v>0</v>
      </c>
      <c r="G26" s="58">
        <v>0</v>
      </c>
      <c r="H26" s="34"/>
    </row>
    <row r="27" spans="1:8" ht="9.75" customHeight="1" x14ac:dyDescent="0.3">
      <c r="A27" s="57">
        <v>1134</v>
      </c>
      <c r="B27" s="34" t="s">
        <v>336</v>
      </c>
      <c r="C27" s="58">
        <v>0</v>
      </c>
      <c r="D27" s="58">
        <v>0</v>
      </c>
      <c r="E27" s="58">
        <v>0</v>
      </c>
      <c r="F27" s="58">
        <v>0</v>
      </c>
      <c r="G27" s="58">
        <v>0</v>
      </c>
      <c r="H27" s="34"/>
    </row>
    <row r="28" spans="1:8" ht="9.75" customHeight="1" x14ac:dyDescent="0.3">
      <c r="A28" s="57">
        <v>1139</v>
      </c>
      <c r="B28" s="34" t="s">
        <v>337</v>
      </c>
      <c r="C28" s="58">
        <v>0</v>
      </c>
      <c r="D28" s="58">
        <v>0</v>
      </c>
      <c r="E28" s="58">
        <v>0</v>
      </c>
      <c r="F28" s="58">
        <v>0</v>
      </c>
      <c r="G28" s="58">
        <v>0</v>
      </c>
      <c r="H28" s="34"/>
    </row>
    <row r="29" spans="1:8" ht="9.75" customHeight="1" x14ac:dyDescent="0.3">
      <c r="A29" s="34"/>
      <c r="B29" s="34"/>
      <c r="C29" s="34"/>
      <c r="D29" s="34"/>
      <c r="E29" s="34"/>
      <c r="F29" s="34"/>
      <c r="G29" s="34"/>
      <c r="H29" s="34"/>
    </row>
    <row r="30" spans="1:8" ht="9.75" customHeight="1" x14ac:dyDescent="0.3">
      <c r="A30" s="32" t="s">
        <v>338</v>
      </c>
      <c r="B30" s="32"/>
      <c r="C30" s="32"/>
      <c r="D30" s="32"/>
      <c r="E30" s="32"/>
      <c r="F30" s="32"/>
      <c r="G30" s="32"/>
      <c r="H30" s="32"/>
    </row>
    <row r="31" spans="1:8" ht="9.75" customHeight="1" x14ac:dyDescent="0.3">
      <c r="A31" s="36" t="s">
        <v>106</v>
      </c>
      <c r="B31" s="36" t="s">
        <v>107</v>
      </c>
      <c r="C31" s="36" t="s">
        <v>108</v>
      </c>
      <c r="D31" s="36" t="s">
        <v>339</v>
      </c>
      <c r="E31" s="36" t="s">
        <v>340</v>
      </c>
      <c r="F31" s="36" t="s">
        <v>341</v>
      </c>
      <c r="G31" s="36"/>
      <c r="H31" s="36"/>
    </row>
    <row r="32" spans="1:8" ht="9.75" customHeight="1" x14ac:dyDescent="0.3">
      <c r="A32" s="57">
        <v>1140</v>
      </c>
      <c r="B32" s="34" t="s">
        <v>342</v>
      </c>
      <c r="C32" s="58">
        <v>0</v>
      </c>
      <c r="D32" s="34"/>
      <c r="E32" s="34"/>
      <c r="F32" s="34"/>
      <c r="G32" s="34"/>
      <c r="H32" s="34"/>
    </row>
    <row r="33" spans="1:6" ht="9.75" customHeight="1" x14ac:dyDescent="0.3">
      <c r="A33" s="57">
        <v>1141</v>
      </c>
      <c r="B33" s="34" t="s">
        <v>343</v>
      </c>
      <c r="C33" s="58">
        <v>0</v>
      </c>
      <c r="D33" s="34"/>
      <c r="E33" s="34"/>
      <c r="F33" s="34"/>
    </row>
    <row r="34" spans="1:6" ht="9.75" customHeight="1" x14ac:dyDescent="0.3">
      <c r="A34" s="57">
        <v>1142</v>
      </c>
      <c r="B34" s="34" t="s">
        <v>344</v>
      </c>
      <c r="C34" s="58">
        <v>0</v>
      </c>
      <c r="D34" s="34"/>
      <c r="E34" s="34"/>
      <c r="F34" s="34"/>
    </row>
    <row r="35" spans="1:6" ht="9.75" customHeight="1" x14ac:dyDescent="0.3">
      <c r="A35" s="57">
        <v>1143</v>
      </c>
      <c r="B35" s="34" t="s">
        <v>345</v>
      </c>
      <c r="C35" s="58">
        <v>0</v>
      </c>
      <c r="D35" s="34"/>
      <c r="E35" s="34"/>
      <c r="F35" s="34"/>
    </row>
    <row r="36" spans="1:6" ht="9.75" customHeight="1" x14ac:dyDescent="0.3">
      <c r="A36" s="57">
        <v>1144</v>
      </c>
      <c r="B36" s="34" t="s">
        <v>346</v>
      </c>
      <c r="C36" s="58">
        <v>0</v>
      </c>
      <c r="D36" s="34"/>
      <c r="E36" s="34"/>
      <c r="F36" s="34"/>
    </row>
    <row r="37" spans="1:6" ht="9.75" customHeight="1" x14ac:dyDescent="0.3">
      <c r="A37" s="57">
        <v>1145</v>
      </c>
      <c r="B37" s="34" t="s">
        <v>347</v>
      </c>
      <c r="C37" s="58">
        <v>0</v>
      </c>
      <c r="D37" s="34"/>
      <c r="E37" s="34"/>
      <c r="F37" s="34"/>
    </row>
    <row r="38" spans="1:6" ht="9.75" customHeight="1" x14ac:dyDescent="0.3">
      <c r="A38" s="34"/>
      <c r="B38" s="34"/>
      <c r="C38" s="34"/>
      <c r="D38" s="34"/>
      <c r="E38" s="34"/>
      <c r="F38" s="34"/>
    </row>
    <row r="39" spans="1:6" ht="9.75" customHeight="1" x14ac:dyDescent="0.3">
      <c r="A39" s="32" t="s">
        <v>348</v>
      </c>
      <c r="B39" s="32"/>
      <c r="C39" s="32"/>
      <c r="D39" s="32"/>
      <c r="E39" s="32"/>
      <c r="F39" s="32"/>
    </row>
    <row r="40" spans="1:6" ht="9.75" customHeight="1" x14ac:dyDescent="0.3">
      <c r="A40" s="36" t="s">
        <v>106</v>
      </c>
      <c r="B40" s="36" t="s">
        <v>107</v>
      </c>
      <c r="C40" s="36" t="s">
        <v>108</v>
      </c>
      <c r="D40" s="36" t="s">
        <v>340</v>
      </c>
      <c r="E40" s="36" t="s">
        <v>349</v>
      </c>
      <c r="F40" s="36" t="s">
        <v>341</v>
      </c>
    </row>
    <row r="41" spans="1:6" ht="9.75" customHeight="1" x14ac:dyDescent="0.3">
      <c r="A41" s="57">
        <v>1150</v>
      </c>
      <c r="B41" s="34" t="s">
        <v>350</v>
      </c>
      <c r="C41" s="58">
        <v>8760</v>
      </c>
      <c r="D41" s="34"/>
      <c r="E41" s="34"/>
      <c r="F41" s="34"/>
    </row>
    <row r="42" spans="1:6" ht="9.75" customHeight="1" x14ac:dyDescent="0.3">
      <c r="A42" s="57">
        <v>1151</v>
      </c>
      <c r="B42" s="34" t="s">
        <v>351</v>
      </c>
      <c r="C42" s="58">
        <v>0</v>
      </c>
      <c r="D42" s="34"/>
      <c r="E42" s="34"/>
      <c r="F42" s="34"/>
    </row>
    <row r="43" spans="1:6" ht="9.75" customHeight="1" x14ac:dyDescent="0.3">
      <c r="A43" s="34"/>
      <c r="B43" s="34"/>
      <c r="C43" s="34"/>
      <c r="D43" s="34"/>
      <c r="E43" s="34"/>
      <c r="F43" s="34"/>
    </row>
    <row r="44" spans="1:6" ht="9.75" customHeight="1" x14ac:dyDescent="0.3">
      <c r="A44" s="32" t="s">
        <v>354</v>
      </c>
      <c r="B44" s="32"/>
      <c r="C44" s="32"/>
      <c r="D44" s="32"/>
      <c r="E44" s="32"/>
      <c r="F44" s="32"/>
    </row>
    <row r="45" spans="1:6" ht="9.75" customHeight="1" x14ac:dyDescent="0.3">
      <c r="A45" s="36" t="s">
        <v>106</v>
      </c>
      <c r="B45" s="36" t="s">
        <v>107</v>
      </c>
      <c r="C45" s="36" t="s">
        <v>108</v>
      </c>
      <c r="D45" s="36" t="s">
        <v>313</v>
      </c>
      <c r="E45" s="36" t="s">
        <v>326</v>
      </c>
      <c r="F45" s="36"/>
    </row>
    <row r="46" spans="1:6" ht="9.75" customHeight="1" x14ac:dyDescent="0.3">
      <c r="A46" s="57">
        <v>1213</v>
      </c>
      <c r="B46" s="34" t="s">
        <v>355</v>
      </c>
      <c r="C46" s="58">
        <v>0</v>
      </c>
      <c r="D46" s="34"/>
      <c r="E46" s="34"/>
      <c r="F46" s="34"/>
    </row>
    <row r="47" spans="1:6" ht="9.75" customHeight="1" x14ac:dyDescent="0.3">
      <c r="A47" s="34"/>
      <c r="B47" s="34"/>
      <c r="C47" s="34"/>
      <c r="D47" s="34"/>
      <c r="E47" s="34"/>
      <c r="F47" s="34"/>
    </row>
    <row r="48" spans="1:6" ht="9.75" customHeight="1" x14ac:dyDescent="0.3">
      <c r="A48" s="32" t="s">
        <v>356</v>
      </c>
      <c r="B48" s="32"/>
      <c r="C48" s="32"/>
      <c r="D48" s="32"/>
      <c r="E48" s="32"/>
      <c r="F48" s="32"/>
    </row>
    <row r="49" spans="1:10" ht="9.75" customHeight="1" x14ac:dyDescent="0.3">
      <c r="A49" s="36" t="s">
        <v>106</v>
      </c>
      <c r="B49" s="36" t="s">
        <v>107</v>
      </c>
      <c r="C49" s="36" t="s">
        <v>108</v>
      </c>
      <c r="D49" s="36"/>
      <c r="E49" s="36"/>
      <c r="F49" s="36"/>
      <c r="G49" s="36"/>
      <c r="H49" s="36"/>
      <c r="I49" s="34"/>
      <c r="J49" s="34"/>
    </row>
    <row r="50" spans="1:10" ht="9.75" customHeight="1" x14ac:dyDescent="0.3">
      <c r="A50" s="57">
        <v>1211</v>
      </c>
      <c r="B50" s="34" t="s">
        <v>357</v>
      </c>
      <c r="C50" s="58">
        <v>0</v>
      </c>
      <c r="D50" s="34"/>
      <c r="E50" s="34"/>
      <c r="F50" s="34"/>
      <c r="G50" s="34"/>
      <c r="H50" s="34"/>
      <c r="I50" s="34"/>
      <c r="J50" s="34"/>
    </row>
    <row r="51" spans="1:10" ht="9.75" customHeight="1" x14ac:dyDescent="0.3">
      <c r="A51" s="57">
        <v>1212</v>
      </c>
      <c r="B51" s="34" t="s">
        <v>358</v>
      </c>
      <c r="C51" s="58">
        <v>0</v>
      </c>
      <c r="D51" s="34"/>
      <c r="E51" s="34"/>
      <c r="F51" s="34"/>
      <c r="G51" s="34"/>
      <c r="H51" s="34"/>
      <c r="I51" s="34"/>
      <c r="J51" s="34"/>
    </row>
    <row r="52" spans="1:10" ht="9.75" customHeight="1" x14ac:dyDescent="0.3">
      <c r="A52" s="57">
        <v>1214</v>
      </c>
      <c r="B52" s="34" t="s">
        <v>359</v>
      </c>
      <c r="C52" s="58">
        <v>0</v>
      </c>
      <c r="D52" s="34"/>
      <c r="E52" s="34"/>
      <c r="F52" s="34"/>
      <c r="G52" s="34"/>
      <c r="H52" s="34"/>
      <c r="I52" s="34"/>
      <c r="J52" s="34"/>
    </row>
    <row r="53" spans="1:10" ht="9.75" customHeight="1" x14ac:dyDescent="0.3">
      <c r="A53" s="34"/>
      <c r="B53" s="34"/>
      <c r="C53" s="34"/>
      <c r="D53" s="34"/>
      <c r="E53" s="34"/>
      <c r="F53" s="34"/>
      <c r="G53" s="34"/>
      <c r="H53" s="34"/>
      <c r="I53" s="34"/>
      <c r="J53" s="34"/>
    </row>
    <row r="54" spans="1:10" ht="9.75" customHeight="1" x14ac:dyDescent="0.3">
      <c r="A54" s="32" t="s">
        <v>360</v>
      </c>
      <c r="B54" s="32"/>
      <c r="C54" s="32"/>
      <c r="D54" s="32"/>
      <c r="E54" s="32"/>
      <c r="F54" s="32"/>
      <c r="G54" s="32"/>
      <c r="H54" s="32"/>
      <c r="I54" s="32"/>
      <c r="J54" s="32"/>
    </row>
    <row r="55" spans="1:10" ht="9.75" customHeight="1" x14ac:dyDescent="0.3">
      <c r="A55" s="36" t="s">
        <v>106</v>
      </c>
      <c r="B55" s="36" t="s">
        <v>107</v>
      </c>
      <c r="C55" s="36" t="s">
        <v>108</v>
      </c>
      <c r="D55" s="36" t="s">
        <v>361</v>
      </c>
      <c r="E55" s="36" t="s">
        <v>362</v>
      </c>
      <c r="F55" s="36" t="s">
        <v>363</v>
      </c>
      <c r="G55" s="36" t="s">
        <v>364</v>
      </c>
      <c r="H55" s="36" t="s">
        <v>365</v>
      </c>
      <c r="I55" s="36" t="s">
        <v>366</v>
      </c>
      <c r="J55" s="36" t="s">
        <v>367</v>
      </c>
    </row>
    <row r="56" spans="1:10" ht="9.75" customHeight="1" x14ac:dyDescent="0.3">
      <c r="A56" s="57">
        <v>1230</v>
      </c>
      <c r="B56" s="34" t="s">
        <v>368</v>
      </c>
      <c r="C56" s="58">
        <v>0</v>
      </c>
      <c r="D56" s="58">
        <v>0</v>
      </c>
      <c r="E56" s="58">
        <v>0</v>
      </c>
      <c r="F56" s="34"/>
      <c r="G56" s="34"/>
      <c r="H56" s="34"/>
      <c r="I56" s="34"/>
      <c r="J56" s="34"/>
    </row>
    <row r="57" spans="1:10" ht="9.75" customHeight="1" x14ac:dyDescent="0.3">
      <c r="A57" s="57">
        <v>1231</v>
      </c>
      <c r="B57" s="34" t="s">
        <v>369</v>
      </c>
      <c r="C57" s="58">
        <v>0</v>
      </c>
      <c r="D57" s="68"/>
      <c r="E57" s="68"/>
      <c r="F57" s="34"/>
      <c r="G57" s="34"/>
      <c r="H57" s="34"/>
      <c r="I57" s="34"/>
      <c r="J57" s="34"/>
    </row>
    <row r="58" spans="1:10" ht="9.75" customHeight="1" x14ac:dyDescent="0.3">
      <c r="A58" s="57">
        <v>1232</v>
      </c>
      <c r="B58" s="34" t="s">
        <v>370</v>
      </c>
      <c r="C58" s="58">
        <v>0</v>
      </c>
      <c r="D58" s="58">
        <v>0</v>
      </c>
      <c r="E58" s="58">
        <v>0</v>
      </c>
      <c r="F58" s="34"/>
      <c r="G58" s="34"/>
      <c r="H58" s="34"/>
      <c r="I58" s="34"/>
      <c r="J58" s="34"/>
    </row>
    <row r="59" spans="1:10" ht="9.75" customHeight="1" x14ac:dyDescent="0.3">
      <c r="A59" s="57">
        <v>1233</v>
      </c>
      <c r="B59" s="34" t="s">
        <v>371</v>
      </c>
      <c r="C59" s="58">
        <v>0</v>
      </c>
      <c r="D59" s="58">
        <v>0</v>
      </c>
      <c r="E59" s="58">
        <v>0</v>
      </c>
      <c r="F59" s="34"/>
      <c r="G59" s="34"/>
      <c r="H59" s="34"/>
      <c r="I59" s="34"/>
      <c r="J59" s="34"/>
    </row>
    <row r="60" spans="1:10" ht="9.75" customHeight="1" x14ac:dyDescent="0.3">
      <c r="A60" s="57">
        <v>1234</v>
      </c>
      <c r="B60" s="34" t="s">
        <v>374</v>
      </c>
      <c r="C60" s="58">
        <v>0</v>
      </c>
      <c r="D60" s="58">
        <v>0</v>
      </c>
      <c r="E60" s="58">
        <v>0</v>
      </c>
      <c r="F60" s="34"/>
      <c r="G60" s="34"/>
      <c r="H60" s="34"/>
      <c r="I60" s="34"/>
      <c r="J60" s="34"/>
    </row>
    <row r="61" spans="1:10" ht="9.75" customHeight="1" x14ac:dyDescent="0.3">
      <c r="A61" s="57">
        <v>1235</v>
      </c>
      <c r="B61" s="34" t="s">
        <v>375</v>
      </c>
      <c r="C61" s="58">
        <v>0</v>
      </c>
      <c r="D61" s="58">
        <v>0</v>
      </c>
      <c r="E61" s="58">
        <v>0</v>
      </c>
      <c r="F61" s="34"/>
      <c r="G61" s="34"/>
      <c r="H61" s="34"/>
      <c r="I61" s="34"/>
      <c r="J61" s="34"/>
    </row>
    <row r="62" spans="1:10" ht="9.75" customHeight="1" x14ac:dyDescent="0.3">
      <c r="A62" s="57">
        <v>1236</v>
      </c>
      <c r="B62" s="34" t="s">
        <v>376</v>
      </c>
      <c r="C62" s="58">
        <v>0</v>
      </c>
      <c r="D62" s="58">
        <v>0</v>
      </c>
      <c r="E62" s="58">
        <v>0</v>
      </c>
      <c r="F62" s="34"/>
      <c r="G62" s="34"/>
      <c r="H62" s="34"/>
      <c r="I62" s="34"/>
      <c r="J62" s="34"/>
    </row>
    <row r="63" spans="1:10" ht="9.75" customHeight="1" x14ac:dyDescent="0.3">
      <c r="A63" s="57">
        <v>1239</v>
      </c>
      <c r="B63" s="34" t="s">
        <v>377</v>
      </c>
      <c r="C63" s="58">
        <v>0</v>
      </c>
      <c r="D63" s="58">
        <v>0</v>
      </c>
      <c r="E63" s="58">
        <v>0</v>
      </c>
      <c r="F63" s="34"/>
      <c r="G63" s="34"/>
      <c r="H63" s="34"/>
      <c r="I63" s="34"/>
      <c r="J63" s="34"/>
    </row>
    <row r="64" spans="1:10" ht="9.75" customHeight="1" x14ac:dyDescent="0.3">
      <c r="A64" s="57">
        <v>1240</v>
      </c>
      <c r="B64" s="34" t="s">
        <v>378</v>
      </c>
      <c r="C64" s="74">
        <v>5956888.9199999999</v>
      </c>
      <c r="D64" s="74">
        <v>124672.77</v>
      </c>
      <c r="E64" s="74">
        <v>124672.77</v>
      </c>
      <c r="F64" s="34"/>
      <c r="G64" s="34"/>
      <c r="H64" s="34"/>
      <c r="I64" s="34"/>
      <c r="J64" s="34"/>
    </row>
    <row r="65" spans="1:10" ht="9.75" customHeight="1" x14ac:dyDescent="0.3">
      <c r="A65" s="57">
        <v>1241</v>
      </c>
      <c r="B65" s="34" t="s">
        <v>379</v>
      </c>
      <c r="C65" s="58">
        <v>2396988.92</v>
      </c>
      <c r="D65" s="58">
        <v>58677.75</v>
      </c>
      <c r="E65" s="58">
        <v>58677.75</v>
      </c>
      <c r="F65" s="34" t="s">
        <v>1653</v>
      </c>
      <c r="G65" s="34" t="s">
        <v>2105</v>
      </c>
      <c r="H65" s="34"/>
      <c r="I65" s="34"/>
      <c r="J65" s="34"/>
    </row>
    <row r="66" spans="1:10" ht="9.75" customHeight="1" x14ac:dyDescent="0.3">
      <c r="A66" s="57">
        <v>1242</v>
      </c>
      <c r="B66" s="34" t="s">
        <v>380</v>
      </c>
      <c r="C66" s="58">
        <v>0</v>
      </c>
      <c r="D66" s="58">
        <v>0</v>
      </c>
      <c r="E66" s="58">
        <v>0</v>
      </c>
      <c r="F66" s="34" t="s">
        <v>1653</v>
      </c>
      <c r="G66" s="34" t="s">
        <v>2105</v>
      </c>
      <c r="H66" s="34"/>
      <c r="I66" s="34"/>
      <c r="J66" s="34"/>
    </row>
    <row r="67" spans="1:10" ht="9.75" customHeight="1" x14ac:dyDescent="0.3">
      <c r="A67" s="57">
        <v>1243</v>
      </c>
      <c r="B67" s="34" t="s">
        <v>381</v>
      </c>
      <c r="C67" s="58">
        <v>0</v>
      </c>
      <c r="D67" s="58">
        <v>0</v>
      </c>
      <c r="E67" s="58">
        <v>0</v>
      </c>
      <c r="F67" s="34" t="s">
        <v>1653</v>
      </c>
      <c r="G67" s="34" t="s">
        <v>2105</v>
      </c>
      <c r="H67" s="34"/>
      <c r="I67" s="34"/>
      <c r="J67" s="34"/>
    </row>
    <row r="68" spans="1:10" ht="9.75" customHeight="1" x14ac:dyDescent="0.3">
      <c r="A68" s="57">
        <v>1244</v>
      </c>
      <c r="B68" s="34" t="s">
        <v>382</v>
      </c>
      <c r="C68" s="58">
        <v>3559900</v>
      </c>
      <c r="D68" s="58">
        <v>65995.02</v>
      </c>
      <c r="E68" s="58">
        <v>65995.02</v>
      </c>
      <c r="F68" s="34" t="s">
        <v>1653</v>
      </c>
      <c r="G68" s="34" t="s">
        <v>2105</v>
      </c>
      <c r="H68" s="34"/>
      <c r="I68" s="34"/>
      <c r="J68" s="34"/>
    </row>
    <row r="69" spans="1:10" ht="9.75" customHeight="1" x14ac:dyDescent="0.3">
      <c r="A69" s="57">
        <v>1245</v>
      </c>
      <c r="B69" s="34" t="s">
        <v>384</v>
      </c>
      <c r="C69" s="58">
        <v>0</v>
      </c>
      <c r="D69" s="58">
        <v>0</v>
      </c>
      <c r="E69" s="58">
        <v>0</v>
      </c>
      <c r="F69" s="34" t="s">
        <v>1653</v>
      </c>
      <c r="G69" s="34" t="s">
        <v>2105</v>
      </c>
      <c r="H69" s="34"/>
      <c r="I69" s="34"/>
      <c r="J69" s="34"/>
    </row>
    <row r="70" spans="1:10" ht="9.75" customHeight="1" x14ac:dyDescent="0.3">
      <c r="A70" s="57">
        <v>1246</v>
      </c>
      <c r="B70" s="34" t="s">
        <v>385</v>
      </c>
      <c r="C70" s="58">
        <v>0</v>
      </c>
      <c r="D70" s="58">
        <v>0</v>
      </c>
      <c r="E70" s="58">
        <v>0</v>
      </c>
      <c r="F70" s="34" t="s">
        <v>1653</v>
      </c>
      <c r="G70" s="34" t="s">
        <v>2105</v>
      </c>
      <c r="H70" s="34"/>
      <c r="I70" s="34"/>
      <c r="J70" s="34"/>
    </row>
    <row r="71" spans="1:10" ht="9.75" customHeight="1" x14ac:dyDescent="0.3">
      <c r="A71" s="57">
        <v>1247</v>
      </c>
      <c r="B71" s="34" t="s">
        <v>386</v>
      </c>
      <c r="C71" s="58">
        <v>0</v>
      </c>
      <c r="D71" s="58">
        <v>0</v>
      </c>
      <c r="E71" s="58">
        <v>0</v>
      </c>
      <c r="F71" s="34" t="s">
        <v>1653</v>
      </c>
      <c r="G71" s="34" t="s">
        <v>2105</v>
      </c>
      <c r="H71" s="34"/>
      <c r="I71" s="34"/>
      <c r="J71" s="34"/>
    </row>
    <row r="72" spans="1:10" ht="9.75" customHeight="1" x14ac:dyDescent="0.3">
      <c r="A72" s="57">
        <v>1248</v>
      </c>
      <c r="B72" s="34" t="s">
        <v>387</v>
      </c>
      <c r="C72" s="58">
        <v>0</v>
      </c>
      <c r="D72" s="58">
        <v>0</v>
      </c>
      <c r="E72" s="58">
        <v>0</v>
      </c>
      <c r="F72" s="34" t="s">
        <v>1653</v>
      </c>
      <c r="G72" s="34" t="s">
        <v>2105</v>
      </c>
      <c r="H72" s="34"/>
      <c r="I72" s="34"/>
      <c r="J72" s="34"/>
    </row>
    <row r="73" spans="1:10" ht="9.75" customHeight="1" x14ac:dyDescent="0.3">
      <c r="A73" s="34"/>
      <c r="B73" s="34"/>
      <c r="C73" s="34"/>
      <c r="D73" s="34"/>
      <c r="E73" s="34"/>
      <c r="F73" s="34"/>
      <c r="G73" s="34"/>
      <c r="H73" s="34"/>
      <c r="I73" s="34"/>
      <c r="J73" s="34"/>
    </row>
    <row r="74" spans="1:10" ht="9.75" customHeight="1" x14ac:dyDescent="0.3">
      <c r="A74" s="32" t="s">
        <v>388</v>
      </c>
      <c r="B74" s="32"/>
      <c r="C74" s="32"/>
      <c r="D74" s="32"/>
      <c r="E74" s="32"/>
      <c r="F74" s="32"/>
      <c r="G74" s="32"/>
      <c r="H74" s="34"/>
      <c r="I74" s="34"/>
      <c r="J74" s="34"/>
    </row>
    <row r="75" spans="1:10" ht="9.75" customHeight="1" x14ac:dyDescent="0.3">
      <c r="A75" s="36" t="s">
        <v>106</v>
      </c>
      <c r="B75" s="36" t="s">
        <v>107</v>
      </c>
      <c r="C75" s="36" t="s">
        <v>108</v>
      </c>
      <c r="D75" s="36" t="s">
        <v>389</v>
      </c>
      <c r="E75" s="36" t="s">
        <v>390</v>
      </c>
      <c r="F75" s="36" t="s">
        <v>391</v>
      </c>
      <c r="G75" s="36" t="s">
        <v>392</v>
      </c>
      <c r="H75" s="34"/>
      <c r="I75" s="34"/>
      <c r="J75" s="34"/>
    </row>
    <row r="76" spans="1:10" ht="9.75" customHeight="1" x14ac:dyDescent="0.3">
      <c r="A76" s="57">
        <v>1250</v>
      </c>
      <c r="B76" s="34" t="s">
        <v>393</v>
      </c>
      <c r="C76" s="58">
        <v>0</v>
      </c>
      <c r="D76" s="58">
        <v>0</v>
      </c>
      <c r="E76" s="58">
        <v>0</v>
      </c>
      <c r="F76" s="34"/>
      <c r="G76" s="34"/>
      <c r="H76" s="34"/>
      <c r="I76" s="34"/>
      <c r="J76" s="34"/>
    </row>
    <row r="77" spans="1:10" ht="9.75" customHeight="1" x14ac:dyDescent="0.3">
      <c r="A77" s="57">
        <v>1251</v>
      </c>
      <c r="B77" s="34" t="s">
        <v>394</v>
      </c>
      <c r="C77" s="58">
        <v>2034.64</v>
      </c>
      <c r="D77" s="58">
        <v>0</v>
      </c>
      <c r="E77" s="58">
        <v>0</v>
      </c>
      <c r="F77" s="34" t="s">
        <v>1653</v>
      </c>
      <c r="G77" s="34" t="s">
        <v>2105</v>
      </c>
      <c r="H77" s="34"/>
      <c r="I77" s="34"/>
      <c r="J77" s="34"/>
    </row>
    <row r="78" spans="1:10" ht="9.75" customHeight="1" x14ac:dyDescent="0.3">
      <c r="A78" s="57">
        <v>1252</v>
      </c>
      <c r="B78" s="34" t="s">
        <v>396</v>
      </c>
      <c r="C78" s="58">
        <v>0</v>
      </c>
      <c r="D78" s="58">
        <v>0</v>
      </c>
      <c r="E78" s="58">
        <v>0</v>
      </c>
      <c r="F78" s="34"/>
      <c r="G78" s="34"/>
      <c r="H78" s="34"/>
      <c r="I78" s="34"/>
      <c r="J78" s="34"/>
    </row>
    <row r="79" spans="1:10" ht="9.75" customHeight="1" x14ac:dyDescent="0.3">
      <c r="A79" s="57">
        <v>1253</v>
      </c>
      <c r="B79" s="34" t="s">
        <v>397</v>
      </c>
      <c r="C79" s="58">
        <v>0</v>
      </c>
      <c r="D79" s="58">
        <v>0</v>
      </c>
      <c r="E79" s="58">
        <v>0</v>
      </c>
      <c r="F79" s="34"/>
      <c r="G79" s="34"/>
      <c r="H79" s="34"/>
      <c r="I79" s="34"/>
      <c r="J79" s="34"/>
    </row>
    <row r="80" spans="1:10" ht="9.75" customHeight="1" x14ac:dyDescent="0.3">
      <c r="A80" s="57">
        <v>1254</v>
      </c>
      <c r="B80" s="34" t="s">
        <v>398</v>
      </c>
      <c r="C80" s="58">
        <v>0</v>
      </c>
      <c r="D80" s="58">
        <v>0</v>
      </c>
      <c r="E80" s="58">
        <v>0</v>
      </c>
      <c r="F80" s="34"/>
      <c r="G80" s="34"/>
      <c r="H80" s="34"/>
      <c r="I80" s="34"/>
      <c r="J80" s="34"/>
    </row>
    <row r="81" spans="1:7" ht="9.75" customHeight="1" x14ac:dyDescent="0.3">
      <c r="A81" s="57">
        <v>1259</v>
      </c>
      <c r="B81" s="34" t="s">
        <v>399</v>
      </c>
      <c r="C81" s="58">
        <v>0</v>
      </c>
      <c r="D81" s="58">
        <v>0</v>
      </c>
      <c r="E81" s="58">
        <v>0</v>
      </c>
      <c r="F81" s="34"/>
      <c r="G81" s="34"/>
    </row>
    <row r="82" spans="1:7" ht="9.75" customHeight="1" x14ac:dyDescent="0.3">
      <c r="A82" s="57">
        <v>1270</v>
      </c>
      <c r="B82" s="34" t="s">
        <v>400</v>
      </c>
      <c r="C82" s="58">
        <v>0</v>
      </c>
      <c r="D82" s="68"/>
      <c r="E82" s="68"/>
      <c r="F82" s="34"/>
      <c r="G82" s="34"/>
    </row>
    <row r="83" spans="1:7" ht="9.75" customHeight="1" x14ac:dyDescent="0.3">
      <c r="A83" s="57">
        <v>1271</v>
      </c>
      <c r="B83" s="34" t="s">
        <v>401</v>
      </c>
      <c r="C83" s="58">
        <v>0</v>
      </c>
      <c r="D83" s="68"/>
      <c r="E83" s="68"/>
      <c r="F83" s="34"/>
      <c r="G83" s="34"/>
    </row>
    <row r="84" spans="1:7" ht="9.75" customHeight="1" x14ac:dyDescent="0.3">
      <c r="A84" s="57">
        <v>1272</v>
      </c>
      <c r="B84" s="34" t="s">
        <v>402</v>
      </c>
      <c r="C84" s="58">
        <v>0</v>
      </c>
      <c r="D84" s="68"/>
      <c r="E84" s="68"/>
      <c r="F84" s="34"/>
      <c r="G84" s="34"/>
    </row>
    <row r="85" spans="1:7" ht="9.75" customHeight="1" x14ac:dyDescent="0.3">
      <c r="A85" s="57">
        <v>1273</v>
      </c>
      <c r="B85" s="34" t="s">
        <v>403</v>
      </c>
      <c r="C85" s="58">
        <v>0</v>
      </c>
      <c r="D85" s="68"/>
      <c r="E85" s="68"/>
      <c r="F85" s="34"/>
      <c r="G85" s="34"/>
    </row>
    <row r="86" spans="1:7" ht="9.75" customHeight="1" x14ac:dyDescent="0.3">
      <c r="A86" s="57">
        <v>1274</v>
      </c>
      <c r="B86" s="34" t="s">
        <v>404</v>
      </c>
      <c r="C86" s="58">
        <v>0</v>
      </c>
      <c r="D86" s="68"/>
      <c r="E86" s="68"/>
      <c r="F86" s="34"/>
      <c r="G86" s="34"/>
    </row>
    <row r="87" spans="1:7" ht="9.75" customHeight="1" x14ac:dyDescent="0.3">
      <c r="A87" s="57">
        <v>1275</v>
      </c>
      <c r="B87" s="34" t="s">
        <v>405</v>
      </c>
      <c r="C87" s="58">
        <v>0</v>
      </c>
      <c r="D87" s="68"/>
      <c r="E87" s="68"/>
      <c r="F87" s="34"/>
      <c r="G87" s="34"/>
    </row>
    <row r="88" spans="1:7" ht="9.75" customHeight="1" x14ac:dyDescent="0.3">
      <c r="A88" s="57">
        <v>1279</v>
      </c>
      <c r="B88" s="34" t="s">
        <v>406</v>
      </c>
      <c r="C88" s="58">
        <v>0</v>
      </c>
      <c r="D88" s="68"/>
      <c r="E88" s="68"/>
      <c r="F88" s="34"/>
      <c r="G88" s="34"/>
    </row>
    <row r="89" spans="1:7" ht="9.75" customHeight="1" x14ac:dyDescent="0.3">
      <c r="A89" s="34"/>
      <c r="B89" s="34"/>
      <c r="C89" s="34"/>
      <c r="D89" s="34"/>
      <c r="E89" s="34"/>
      <c r="F89" s="34"/>
      <c r="G89" s="34"/>
    </row>
    <row r="90" spans="1:7" ht="9.75" customHeight="1" x14ac:dyDescent="0.3">
      <c r="A90" s="32" t="s">
        <v>407</v>
      </c>
      <c r="B90" s="32"/>
      <c r="C90" s="32"/>
      <c r="D90" s="32"/>
      <c r="E90" s="32"/>
      <c r="F90" s="32"/>
      <c r="G90" s="32"/>
    </row>
    <row r="91" spans="1:7" ht="9.75" customHeight="1" x14ac:dyDescent="0.3">
      <c r="A91" s="36" t="s">
        <v>106</v>
      </c>
      <c r="B91" s="36" t="s">
        <v>107</v>
      </c>
      <c r="C91" s="36" t="s">
        <v>108</v>
      </c>
      <c r="D91" s="36" t="s">
        <v>365</v>
      </c>
      <c r="E91" s="36"/>
      <c r="F91" s="36"/>
      <c r="G91" s="36"/>
    </row>
    <row r="92" spans="1:7" ht="9.75" customHeight="1" x14ac:dyDescent="0.3">
      <c r="A92" s="57">
        <v>1160</v>
      </c>
      <c r="B92" s="34" t="s">
        <v>408</v>
      </c>
      <c r="C92" s="58">
        <v>0</v>
      </c>
      <c r="D92" s="34"/>
      <c r="E92" s="34"/>
      <c r="F92" s="34"/>
      <c r="G92" s="34"/>
    </row>
    <row r="93" spans="1:7" ht="9.75" customHeight="1" x14ac:dyDescent="0.3">
      <c r="A93" s="57">
        <v>1161</v>
      </c>
      <c r="B93" s="34" t="s">
        <v>409</v>
      </c>
      <c r="C93" s="58">
        <v>0</v>
      </c>
      <c r="D93" s="34"/>
      <c r="E93" s="34"/>
      <c r="F93" s="34"/>
      <c r="G93" s="34"/>
    </row>
    <row r="94" spans="1:7" ht="9.75" customHeight="1" x14ac:dyDescent="0.3">
      <c r="A94" s="57">
        <v>1162</v>
      </c>
      <c r="B94" s="34" t="s">
        <v>410</v>
      </c>
      <c r="C94" s="58">
        <v>0</v>
      </c>
      <c r="D94" s="34"/>
      <c r="E94" s="34"/>
      <c r="F94" s="34"/>
      <c r="G94" s="34"/>
    </row>
    <row r="95" spans="1:7" ht="9.75" customHeight="1" x14ac:dyDescent="0.3">
      <c r="A95" s="34"/>
      <c r="B95" s="34"/>
      <c r="C95" s="34"/>
      <c r="D95" s="34"/>
      <c r="E95" s="34"/>
      <c r="F95" s="34"/>
      <c r="G95" s="34"/>
    </row>
    <row r="96" spans="1:7" ht="9.75" customHeight="1" x14ac:dyDescent="0.3">
      <c r="A96" s="32" t="s">
        <v>411</v>
      </c>
      <c r="B96" s="32"/>
      <c r="C96" s="32"/>
      <c r="D96" s="32"/>
      <c r="E96" s="32"/>
      <c r="F96" s="32"/>
      <c r="G96" s="32"/>
    </row>
    <row r="97" spans="1:8" ht="9.75" customHeight="1" x14ac:dyDescent="0.3">
      <c r="A97" s="36" t="s">
        <v>106</v>
      </c>
      <c r="B97" s="36" t="s">
        <v>107</v>
      </c>
      <c r="C97" s="36" t="s">
        <v>108</v>
      </c>
      <c r="D97" s="36" t="s">
        <v>326</v>
      </c>
      <c r="E97" s="36"/>
      <c r="F97" s="36"/>
      <c r="G97" s="36"/>
      <c r="H97" s="36"/>
    </row>
    <row r="98" spans="1:8" ht="9.75" customHeight="1" x14ac:dyDescent="0.3">
      <c r="A98" s="57">
        <v>1190</v>
      </c>
      <c r="B98" s="34" t="s">
        <v>412</v>
      </c>
      <c r="C98" s="58">
        <v>0</v>
      </c>
      <c r="D98" s="34"/>
      <c r="E98" s="34"/>
      <c r="F98" s="34"/>
      <c r="G98" s="34"/>
      <c r="H98" s="34"/>
    </row>
    <row r="99" spans="1:8" ht="9.75" customHeight="1" x14ac:dyDescent="0.3">
      <c r="A99" s="57">
        <v>1191</v>
      </c>
      <c r="B99" s="34" t="s">
        <v>413</v>
      </c>
      <c r="C99" s="58">
        <v>0</v>
      </c>
      <c r="D99" s="34"/>
      <c r="E99" s="34"/>
      <c r="F99" s="34"/>
      <c r="G99" s="34"/>
      <c r="H99" s="34"/>
    </row>
    <row r="100" spans="1:8" ht="9.75" customHeight="1" x14ac:dyDescent="0.3">
      <c r="A100" s="57">
        <v>1192</v>
      </c>
      <c r="B100" s="34" t="s">
        <v>414</v>
      </c>
      <c r="C100" s="58">
        <v>0</v>
      </c>
      <c r="D100" s="34"/>
      <c r="E100" s="34"/>
      <c r="F100" s="34"/>
      <c r="G100" s="34"/>
      <c r="H100" s="34"/>
    </row>
    <row r="101" spans="1:8" ht="9.75" customHeight="1" x14ac:dyDescent="0.3">
      <c r="A101" s="57">
        <v>1193</v>
      </c>
      <c r="B101" s="34" t="s">
        <v>415</v>
      </c>
      <c r="C101" s="58">
        <v>0</v>
      </c>
      <c r="D101" s="34"/>
      <c r="E101" s="34"/>
      <c r="F101" s="34"/>
      <c r="G101" s="34"/>
      <c r="H101" s="34"/>
    </row>
    <row r="102" spans="1:8" ht="9.75" customHeight="1" x14ac:dyDescent="0.3">
      <c r="A102" s="57">
        <v>1194</v>
      </c>
      <c r="B102" s="34" t="s">
        <v>416</v>
      </c>
      <c r="C102" s="58">
        <v>0</v>
      </c>
      <c r="D102" s="34"/>
      <c r="E102" s="34"/>
      <c r="F102" s="34"/>
      <c r="G102" s="34"/>
      <c r="H102" s="34"/>
    </row>
    <row r="103" spans="1:8" ht="9.75" customHeight="1" x14ac:dyDescent="0.3">
      <c r="A103" s="57">
        <v>1290</v>
      </c>
      <c r="B103" s="34" t="s">
        <v>417</v>
      </c>
      <c r="C103" s="58">
        <v>0</v>
      </c>
      <c r="D103" s="34"/>
      <c r="E103" s="34"/>
      <c r="F103" s="34"/>
      <c r="G103" s="34"/>
      <c r="H103" s="34"/>
    </row>
    <row r="104" spans="1:8" ht="9.75" customHeight="1" x14ac:dyDescent="0.3">
      <c r="A104" s="57">
        <v>1291</v>
      </c>
      <c r="B104" s="34" t="s">
        <v>418</v>
      </c>
      <c r="C104" s="58">
        <v>0</v>
      </c>
      <c r="D104" s="34"/>
      <c r="E104" s="34"/>
      <c r="F104" s="34"/>
      <c r="G104" s="34"/>
      <c r="H104" s="34"/>
    </row>
    <row r="105" spans="1:8" ht="9.75" customHeight="1" x14ac:dyDescent="0.3">
      <c r="A105" s="57">
        <v>1292</v>
      </c>
      <c r="B105" s="34" t="s">
        <v>419</v>
      </c>
      <c r="C105" s="58">
        <v>0</v>
      </c>
      <c r="D105" s="34"/>
      <c r="E105" s="34"/>
      <c r="F105" s="34"/>
      <c r="G105" s="34"/>
      <c r="H105" s="34"/>
    </row>
    <row r="106" spans="1:8" ht="9.75" customHeight="1" x14ac:dyDescent="0.3">
      <c r="A106" s="57">
        <v>1293</v>
      </c>
      <c r="B106" s="34" t="s">
        <v>420</v>
      </c>
      <c r="C106" s="58">
        <v>0</v>
      </c>
      <c r="D106" s="34"/>
      <c r="E106" s="34"/>
      <c r="F106" s="34"/>
      <c r="G106" s="34"/>
      <c r="H106" s="34"/>
    </row>
    <row r="107" spans="1:8" ht="9.75" customHeight="1" x14ac:dyDescent="0.3">
      <c r="A107" s="34"/>
      <c r="B107" s="34"/>
      <c r="C107" s="34"/>
      <c r="D107" s="34"/>
      <c r="E107" s="34"/>
      <c r="F107" s="34"/>
      <c r="G107" s="34"/>
      <c r="H107" s="34"/>
    </row>
    <row r="108" spans="1:8" ht="9.75" customHeight="1" x14ac:dyDescent="0.3">
      <c r="A108" s="32" t="s">
        <v>422</v>
      </c>
      <c r="B108" s="32"/>
      <c r="C108" s="32"/>
      <c r="D108" s="32"/>
      <c r="E108" s="32"/>
      <c r="F108" s="32"/>
      <c r="G108" s="32"/>
      <c r="H108" s="32"/>
    </row>
    <row r="109" spans="1:8" ht="9.75" customHeight="1" x14ac:dyDescent="0.3">
      <c r="A109" s="36" t="s">
        <v>106</v>
      </c>
      <c r="B109" s="36" t="s">
        <v>107</v>
      </c>
      <c r="C109" s="36" t="s">
        <v>108</v>
      </c>
      <c r="D109" s="36" t="s">
        <v>322</v>
      </c>
      <c r="E109" s="36" t="s">
        <v>323</v>
      </c>
      <c r="F109" s="36" t="s">
        <v>324</v>
      </c>
      <c r="G109" s="36" t="s">
        <v>423</v>
      </c>
      <c r="H109" s="36" t="s">
        <v>424</v>
      </c>
    </row>
    <row r="110" spans="1:8" ht="9.75" customHeight="1" x14ac:dyDescent="0.3">
      <c r="A110" s="57">
        <v>2110</v>
      </c>
      <c r="B110" s="34" t="s">
        <v>425</v>
      </c>
      <c r="C110" s="58">
        <v>949589.33000000007</v>
      </c>
      <c r="D110" s="58">
        <v>949589.33000000007</v>
      </c>
      <c r="E110" s="58">
        <v>0</v>
      </c>
      <c r="F110" s="58">
        <v>0</v>
      </c>
      <c r="G110" s="58">
        <v>0</v>
      </c>
      <c r="H110" s="34"/>
    </row>
    <row r="111" spans="1:8" ht="9.75" customHeight="1" x14ac:dyDescent="0.3">
      <c r="A111" s="57">
        <v>2111</v>
      </c>
      <c r="B111" s="34" t="s">
        <v>426</v>
      </c>
      <c r="C111" s="58">
        <v>0</v>
      </c>
      <c r="D111" s="58">
        <v>0</v>
      </c>
      <c r="E111" s="58">
        <v>0</v>
      </c>
      <c r="F111" s="58">
        <v>0</v>
      </c>
      <c r="G111" s="58">
        <v>0</v>
      </c>
      <c r="H111" s="34"/>
    </row>
    <row r="112" spans="1:8" ht="9.75" customHeight="1" x14ac:dyDescent="0.3">
      <c r="A112" s="57">
        <v>2112</v>
      </c>
      <c r="B112" s="34" t="s">
        <v>428</v>
      </c>
      <c r="C112" s="58">
        <v>0</v>
      </c>
      <c r="D112" s="58">
        <v>0</v>
      </c>
      <c r="E112" s="58">
        <v>0</v>
      </c>
      <c r="F112" s="58">
        <v>0</v>
      </c>
      <c r="G112" s="58">
        <v>0</v>
      </c>
      <c r="H112" s="34"/>
    </row>
    <row r="113" spans="1:8" ht="9.75" customHeight="1" x14ac:dyDescent="0.3">
      <c r="A113" s="57">
        <v>2113</v>
      </c>
      <c r="B113" s="34" t="s">
        <v>429</v>
      </c>
      <c r="C113" s="58">
        <v>0</v>
      </c>
      <c r="D113" s="58">
        <v>0</v>
      </c>
      <c r="E113" s="58">
        <v>0</v>
      </c>
      <c r="F113" s="58">
        <v>0</v>
      </c>
      <c r="G113" s="58">
        <v>0</v>
      </c>
      <c r="H113" s="34"/>
    </row>
    <row r="114" spans="1:8" ht="9.75" customHeight="1" x14ac:dyDescent="0.3">
      <c r="A114" s="57">
        <v>2114</v>
      </c>
      <c r="B114" s="34" t="s">
        <v>430</v>
      </c>
      <c r="C114" s="58">
        <v>0</v>
      </c>
      <c r="D114" s="58">
        <v>0</v>
      </c>
      <c r="E114" s="58">
        <v>0</v>
      </c>
      <c r="F114" s="58">
        <v>0</v>
      </c>
      <c r="G114" s="58">
        <v>0</v>
      </c>
      <c r="H114" s="34"/>
    </row>
    <row r="115" spans="1:8" ht="9.75" customHeight="1" x14ac:dyDescent="0.3">
      <c r="A115" s="57">
        <v>2115</v>
      </c>
      <c r="B115" s="34" t="s">
        <v>431</v>
      </c>
      <c r="C115" s="58">
        <v>0</v>
      </c>
      <c r="D115" s="58">
        <v>0</v>
      </c>
      <c r="E115" s="58">
        <v>0</v>
      </c>
      <c r="F115" s="58">
        <v>0</v>
      </c>
      <c r="G115" s="58">
        <v>0</v>
      </c>
      <c r="H115" s="34"/>
    </row>
    <row r="116" spans="1:8" ht="9.75" customHeight="1" x14ac:dyDescent="0.3">
      <c r="A116" s="57">
        <v>2116</v>
      </c>
      <c r="B116" s="34" t="s">
        <v>432</v>
      </c>
      <c r="C116" s="58">
        <v>0</v>
      </c>
      <c r="D116" s="58">
        <v>0</v>
      </c>
      <c r="E116" s="58">
        <v>0</v>
      </c>
      <c r="F116" s="58">
        <v>0</v>
      </c>
      <c r="G116" s="58">
        <v>0</v>
      </c>
      <c r="H116" s="34"/>
    </row>
    <row r="117" spans="1:8" ht="9.75" customHeight="1" x14ac:dyDescent="0.3">
      <c r="A117" s="57">
        <v>2117</v>
      </c>
      <c r="B117" s="34" t="s">
        <v>433</v>
      </c>
      <c r="C117" s="58">
        <v>0</v>
      </c>
      <c r="D117" s="58">
        <v>0</v>
      </c>
      <c r="E117" s="58">
        <v>0</v>
      </c>
      <c r="F117" s="58">
        <v>0</v>
      </c>
      <c r="G117" s="58">
        <v>0</v>
      </c>
      <c r="H117" s="34"/>
    </row>
    <row r="118" spans="1:8" ht="9.75" customHeight="1" x14ac:dyDescent="0.3">
      <c r="A118" s="57">
        <v>2118</v>
      </c>
      <c r="B118" s="34" t="s">
        <v>434</v>
      </c>
      <c r="C118" s="58">
        <v>0</v>
      </c>
      <c r="D118" s="58">
        <v>0</v>
      </c>
      <c r="E118" s="58">
        <v>0</v>
      </c>
      <c r="F118" s="58">
        <v>0</v>
      </c>
      <c r="G118" s="58">
        <v>0</v>
      </c>
      <c r="H118" s="34"/>
    </row>
    <row r="119" spans="1:8" ht="9.75" customHeight="1" x14ac:dyDescent="0.3">
      <c r="A119" s="57">
        <v>2119</v>
      </c>
      <c r="B119" s="34" t="s">
        <v>435</v>
      </c>
      <c r="C119" s="58">
        <v>0</v>
      </c>
      <c r="D119" s="58">
        <v>0</v>
      </c>
      <c r="E119" s="58">
        <v>0</v>
      </c>
      <c r="F119" s="58">
        <v>0</v>
      </c>
      <c r="G119" s="58">
        <v>0</v>
      </c>
      <c r="H119" s="34"/>
    </row>
    <row r="120" spans="1:8" ht="9.75" customHeight="1" x14ac:dyDescent="0.3">
      <c r="A120" s="57">
        <v>2120</v>
      </c>
      <c r="B120" s="34" t="s">
        <v>436</v>
      </c>
      <c r="C120" s="58">
        <v>0</v>
      </c>
      <c r="D120" s="58">
        <v>0</v>
      </c>
      <c r="E120" s="58">
        <v>0</v>
      </c>
      <c r="F120" s="58">
        <v>0</v>
      </c>
      <c r="G120" s="58">
        <v>0</v>
      </c>
      <c r="H120" s="34"/>
    </row>
    <row r="121" spans="1:8" ht="9.75" customHeight="1" x14ac:dyDescent="0.3">
      <c r="A121" s="57">
        <v>2121</v>
      </c>
      <c r="B121" s="34" t="s">
        <v>437</v>
      </c>
      <c r="C121" s="58">
        <v>0</v>
      </c>
      <c r="D121" s="58">
        <v>0</v>
      </c>
      <c r="E121" s="58">
        <v>0</v>
      </c>
      <c r="F121" s="58">
        <v>0</v>
      </c>
      <c r="G121" s="58">
        <v>0</v>
      </c>
      <c r="H121" s="34"/>
    </row>
    <row r="122" spans="1:8" ht="9.75" customHeight="1" x14ac:dyDescent="0.3">
      <c r="A122" s="57">
        <v>2122</v>
      </c>
      <c r="B122" s="34" t="s">
        <v>438</v>
      </c>
      <c r="C122" s="58">
        <v>0</v>
      </c>
      <c r="D122" s="58">
        <v>0</v>
      </c>
      <c r="E122" s="58">
        <v>0</v>
      </c>
      <c r="F122" s="58">
        <v>0</v>
      </c>
      <c r="G122" s="58">
        <v>0</v>
      </c>
      <c r="H122" s="34"/>
    </row>
    <row r="123" spans="1:8" ht="9.75" customHeight="1" x14ac:dyDescent="0.3">
      <c r="A123" s="57">
        <v>2129</v>
      </c>
      <c r="B123" s="34" t="s">
        <v>439</v>
      </c>
      <c r="C123" s="58">
        <v>1974.07</v>
      </c>
      <c r="D123" s="58">
        <v>1974.07</v>
      </c>
      <c r="E123" s="58">
        <v>0</v>
      </c>
      <c r="F123" s="58">
        <v>0</v>
      </c>
      <c r="G123" s="58">
        <v>0</v>
      </c>
      <c r="H123" s="34"/>
    </row>
    <row r="124" spans="1:8" ht="9.75" customHeight="1" x14ac:dyDescent="0.3">
      <c r="A124" s="34"/>
      <c r="B124" s="34"/>
      <c r="C124" s="34"/>
      <c r="D124" s="34"/>
      <c r="E124" s="34"/>
      <c r="F124" s="34"/>
      <c r="G124" s="34"/>
      <c r="H124" s="34"/>
    </row>
    <row r="125" spans="1:8" ht="9.75" customHeight="1" x14ac:dyDescent="0.3">
      <c r="A125" s="32" t="s">
        <v>440</v>
      </c>
      <c r="B125" s="32"/>
      <c r="C125" s="32"/>
      <c r="D125" s="32"/>
      <c r="E125" s="32"/>
      <c r="F125" s="32"/>
      <c r="G125" s="32"/>
      <c r="H125" s="32"/>
    </row>
    <row r="126" spans="1:8" ht="9.75" customHeight="1" x14ac:dyDescent="0.3">
      <c r="A126" s="36" t="s">
        <v>106</v>
      </c>
      <c r="B126" s="36" t="s">
        <v>107</v>
      </c>
      <c r="C126" s="36" t="s">
        <v>108</v>
      </c>
      <c r="D126" s="36" t="s">
        <v>441</v>
      </c>
      <c r="E126" s="36" t="s">
        <v>326</v>
      </c>
      <c r="F126" s="36"/>
      <c r="G126" s="36"/>
      <c r="H126" s="36"/>
    </row>
    <row r="127" spans="1:8" ht="9.75" customHeight="1" x14ac:dyDescent="0.3">
      <c r="A127" s="57">
        <v>2160</v>
      </c>
      <c r="B127" s="34" t="s">
        <v>442</v>
      </c>
      <c r="C127" s="58">
        <v>0</v>
      </c>
      <c r="D127" s="34"/>
      <c r="E127" s="34"/>
      <c r="F127" s="34"/>
      <c r="G127" s="34"/>
      <c r="H127" s="34"/>
    </row>
    <row r="128" spans="1:8" ht="9.75" customHeight="1" x14ac:dyDescent="0.3">
      <c r="A128" s="57">
        <v>2161</v>
      </c>
      <c r="B128" s="34" t="s">
        <v>443</v>
      </c>
      <c r="C128" s="58">
        <v>0</v>
      </c>
      <c r="D128" s="34"/>
      <c r="E128" s="34"/>
      <c r="F128" s="34"/>
      <c r="G128" s="34"/>
      <c r="H128" s="34"/>
    </row>
    <row r="129" spans="1:5" ht="9.75" customHeight="1" x14ac:dyDescent="0.3">
      <c r="A129" s="57">
        <v>2162</v>
      </c>
      <c r="B129" s="34" t="s">
        <v>444</v>
      </c>
      <c r="C129" s="58">
        <v>0</v>
      </c>
      <c r="D129" s="34"/>
      <c r="E129" s="34"/>
    </row>
    <row r="130" spans="1:5" ht="9.75" customHeight="1" x14ac:dyDescent="0.3">
      <c r="A130" s="57">
        <v>2163</v>
      </c>
      <c r="B130" s="34" t="s">
        <v>445</v>
      </c>
      <c r="C130" s="58">
        <v>0</v>
      </c>
      <c r="D130" s="34"/>
      <c r="E130" s="34"/>
    </row>
    <row r="131" spans="1:5" ht="9.75" customHeight="1" x14ac:dyDescent="0.3">
      <c r="A131" s="57">
        <v>2164</v>
      </c>
      <c r="B131" s="34" t="s">
        <v>446</v>
      </c>
      <c r="C131" s="58">
        <v>0</v>
      </c>
      <c r="D131" s="34"/>
      <c r="E131" s="34"/>
    </row>
    <row r="132" spans="1:5" ht="9.75" customHeight="1" x14ac:dyDescent="0.3">
      <c r="A132" s="57">
        <v>2165</v>
      </c>
      <c r="B132" s="34" t="s">
        <v>447</v>
      </c>
      <c r="C132" s="58">
        <v>0</v>
      </c>
      <c r="D132" s="34"/>
      <c r="E132" s="34"/>
    </row>
    <row r="133" spans="1:5" ht="9.75" customHeight="1" x14ac:dyDescent="0.3">
      <c r="A133" s="57">
        <v>2166</v>
      </c>
      <c r="B133" s="34" t="s">
        <v>448</v>
      </c>
      <c r="C133" s="58">
        <v>0</v>
      </c>
      <c r="D133" s="34"/>
      <c r="E133" s="34"/>
    </row>
    <row r="134" spans="1:5" ht="9.75" customHeight="1" x14ac:dyDescent="0.3">
      <c r="A134" s="57">
        <v>2250</v>
      </c>
      <c r="B134" s="34" t="s">
        <v>449</v>
      </c>
      <c r="C134" s="58">
        <v>0</v>
      </c>
      <c r="D134" s="34"/>
      <c r="E134" s="34"/>
    </row>
    <row r="135" spans="1:5" ht="9.75" customHeight="1" x14ac:dyDescent="0.3">
      <c r="A135" s="57">
        <v>2251</v>
      </c>
      <c r="B135" s="34" t="s">
        <v>450</v>
      </c>
      <c r="C135" s="58">
        <v>0</v>
      </c>
      <c r="D135" s="34"/>
      <c r="E135" s="34"/>
    </row>
    <row r="136" spans="1:5" ht="9.75" customHeight="1" x14ac:dyDescent="0.3">
      <c r="A136" s="57">
        <v>2252</v>
      </c>
      <c r="B136" s="34" t="s">
        <v>451</v>
      </c>
      <c r="C136" s="58">
        <v>0</v>
      </c>
      <c r="D136" s="34"/>
      <c r="E136" s="34"/>
    </row>
    <row r="137" spans="1:5" ht="9.75" customHeight="1" x14ac:dyDescent="0.3">
      <c r="A137" s="57">
        <v>2253</v>
      </c>
      <c r="B137" s="34" t="s">
        <v>452</v>
      </c>
      <c r="C137" s="58">
        <v>0</v>
      </c>
      <c r="D137" s="34"/>
      <c r="E137" s="34"/>
    </row>
    <row r="138" spans="1:5" ht="9.75" customHeight="1" x14ac:dyDescent="0.3">
      <c r="A138" s="57">
        <v>2254</v>
      </c>
      <c r="B138" s="34" t="s">
        <v>453</v>
      </c>
      <c r="C138" s="58">
        <v>0</v>
      </c>
      <c r="D138" s="34"/>
      <c r="E138" s="34"/>
    </row>
    <row r="139" spans="1:5" ht="9.75" customHeight="1" x14ac:dyDescent="0.3">
      <c r="A139" s="57">
        <v>2255</v>
      </c>
      <c r="B139" s="34" t="s">
        <v>454</v>
      </c>
      <c r="C139" s="58">
        <v>0</v>
      </c>
      <c r="D139" s="34"/>
      <c r="E139" s="34"/>
    </row>
    <row r="140" spans="1:5" ht="9.75" customHeight="1" x14ac:dyDescent="0.3">
      <c r="A140" s="57">
        <v>2256</v>
      </c>
      <c r="B140" s="34" t="s">
        <v>455</v>
      </c>
      <c r="C140" s="58">
        <v>0</v>
      </c>
      <c r="D140" s="34"/>
      <c r="E140" s="34"/>
    </row>
    <row r="141" spans="1:5" ht="9.75" customHeight="1" x14ac:dyDescent="0.3">
      <c r="A141" s="34"/>
      <c r="B141" s="34"/>
      <c r="C141" s="34"/>
      <c r="D141" s="34"/>
      <c r="E141" s="34"/>
    </row>
    <row r="142" spans="1:5" ht="9.75" customHeight="1" x14ac:dyDescent="0.3">
      <c r="A142" s="32" t="s">
        <v>456</v>
      </c>
      <c r="B142" s="32"/>
      <c r="C142" s="32"/>
      <c r="D142" s="32"/>
      <c r="E142" s="32"/>
    </row>
    <row r="143" spans="1:5" ht="9.75" customHeight="1" x14ac:dyDescent="0.3">
      <c r="A143" s="69" t="s">
        <v>106</v>
      </c>
      <c r="B143" s="69" t="s">
        <v>107</v>
      </c>
      <c r="C143" s="69" t="s">
        <v>108</v>
      </c>
      <c r="D143" s="36" t="s">
        <v>441</v>
      </c>
      <c r="E143" s="36" t="s">
        <v>326</v>
      </c>
    </row>
    <row r="144" spans="1:5" ht="9.75" customHeight="1" x14ac:dyDescent="0.3">
      <c r="A144" s="57">
        <v>2150</v>
      </c>
      <c r="B144" s="34" t="s">
        <v>457</v>
      </c>
      <c r="C144" s="58">
        <v>0</v>
      </c>
      <c r="D144" s="34"/>
      <c r="E144" s="34"/>
    </row>
    <row r="145" spans="1:5" ht="9.75" customHeight="1" x14ac:dyDescent="0.3">
      <c r="A145" s="57">
        <v>2151</v>
      </c>
      <c r="B145" s="34" t="s">
        <v>458</v>
      </c>
      <c r="C145" s="58">
        <v>0</v>
      </c>
      <c r="D145" s="34"/>
      <c r="E145" s="34"/>
    </row>
    <row r="146" spans="1:5" ht="9.75" customHeight="1" x14ac:dyDescent="0.3">
      <c r="A146" s="57">
        <v>2152</v>
      </c>
      <c r="B146" s="34" t="s">
        <v>459</v>
      </c>
      <c r="C146" s="58">
        <v>0</v>
      </c>
      <c r="D146" s="34"/>
      <c r="E146" s="34"/>
    </row>
    <row r="147" spans="1:5" ht="9.75" customHeight="1" x14ac:dyDescent="0.3">
      <c r="A147" s="57">
        <v>2159</v>
      </c>
      <c r="B147" s="34" t="s">
        <v>460</v>
      </c>
      <c r="C147" s="58">
        <v>0</v>
      </c>
      <c r="D147" s="34"/>
      <c r="E147" s="34"/>
    </row>
    <row r="148" spans="1:5" ht="9.75" customHeight="1" x14ac:dyDescent="0.3">
      <c r="A148" s="57">
        <v>2240</v>
      </c>
      <c r="B148" s="34" t="s">
        <v>461</v>
      </c>
      <c r="C148" s="58">
        <v>0</v>
      </c>
      <c r="D148" s="34"/>
      <c r="E148" s="34"/>
    </row>
    <row r="149" spans="1:5" ht="9.75" customHeight="1" x14ac:dyDescent="0.3">
      <c r="A149" s="57">
        <v>2241</v>
      </c>
      <c r="B149" s="34" t="s">
        <v>462</v>
      </c>
      <c r="C149" s="58">
        <v>0</v>
      </c>
      <c r="D149" s="34"/>
      <c r="E149" s="34"/>
    </row>
    <row r="150" spans="1:5" ht="9.75" customHeight="1" x14ac:dyDescent="0.3">
      <c r="A150" s="57">
        <v>2242</v>
      </c>
      <c r="B150" s="34" t="s">
        <v>463</v>
      </c>
      <c r="C150" s="58">
        <v>0</v>
      </c>
      <c r="D150" s="34"/>
      <c r="E150" s="34"/>
    </row>
    <row r="151" spans="1:5" ht="9.75" customHeight="1" x14ac:dyDescent="0.3">
      <c r="A151" s="57">
        <v>2249</v>
      </c>
      <c r="B151" s="34" t="s">
        <v>464</v>
      </c>
      <c r="C151" s="58">
        <v>0</v>
      </c>
      <c r="D151" s="34"/>
      <c r="E151" s="34"/>
    </row>
    <row r="152" spans="1:5" ht="9.75" customHeight="1" x14ac:dyDescent="0.3">
      <c r="A152" s="57"/>
      <c r="B152" s="34"/>
      <c r="C152" s="58"/>
      <c r="D152" s="34"/>
      <c r="E152" s="34"/>
    </row>
    <row r="153" spans="1:5" ht="9.75" customHeight="1" x14ac:dyDescent="0.3">
      <c r="A153" s="32" t="s">
        <v>465</v>
      </c>
      <c r="B153" s="32"/>
      <c r="C153" s="32"/>
      <c r="D153" s="32"/>
      <c r="E153" s="32"/>
    </row>
    <row r="154" spans="1:5" ht="9.75" customHeight="1" x14ac:dyDescent="0.3">
      <c r="A154" s="69" t="s">
        <v>106</v>
      </c>
      <c r="B154" s="69" t="s">
        <v>107</v>
      </c>
      <c r="C154" s="69" t="s">
        <v>108</v>
      </c>
      <c r="D154" s="36" t="s">
        <v>441</v>
      </c>
      <c r="E154" s="36" t="s">
        <v>326</v>
      </c>
    </row>
    <row r="155" spans="1:5" ht="9.75" customHeight="1" x14ac:dyDescent="0.3">
      <c r="A155" s="57">
        <v>2170</v>
      </c>
      <c r="B155" s="34" t="s">
        <v>466</v>
      </c>
      <c r="C155" s="58">
        <v>0</v>
      </c>
      <c r="D155" s="34"/>
      <c r="E155" s="34"/>
    </row>
    <row r="156" spans="1:5" ht="9.75" customHeight="1" x14ac:dyDescent="0.3">
      <c r="A156" s="57">
        <v>2171</v>
      </c>
      <c r="B156" s="34" t="s">
        <v>467</v>
      </c>
      <c r="C156" s="58">
        <v>0</v>
      </c>
      <c r="D156" s="34"/>
      <c r="E156" s="34"/>
    </row>
    <row r="157" spans="1:5" ht="9.75" customHeight="1" x14ac:dyDescent="0.3">
      <c r="A157" s="57">
        <v>2172</v>
      </c>
      <c r="B157" s="34" t="s">
        <v>468</v>
      </c>
      <c r="C157" s="58">
        <v>0</v>
      </c>
      <c r="D157" s="34"/>
      <c r="E157" s="34"/>
    </row>
    <row r="158" spans="1:5" ht="9.75" customHeight="1" x14ac:dyDescent="0.3">
      <c r="A158" s="57">
        <v>2179</v>
      </c>
      <c r="B158" s="34" t="s">
        <v>469</v>
      </c>
      <c r="C158" s="58">
        <v>0</v>
      </c>
      <c r="D158" s="34"/>
      <c r="E158" s="34"/>
    </row>
    <row r="159" spans="1:5" ht="9.75" customHeight="1" x14ac:dyDescent="0.3">
      <c r="A159" s="57">
        <v>2260</v>
      </c>
      <c r="B159" s="34" t="s">
        <v>470</v>
      </c>
      <c r="C159" s="58">
        <v>0</v>
      </c>
      <c r="D159" s="34"/>
      <c r="E159" s="34"/>
    </row>
    <row r="160" spans="1:5" ht="9.75" customHeight="1" x14ac:dyDescent="0.3">
      <c r="A160" s="57">
        <v>2261</v>
      </c>
      <c r="B160" s="34" t="s">
        <v>471</v>
      </c>
      <c r="C160" s="58">
        <v>0</v>
      </c>
      <c r="D160" s="34"/>
      <c r="E160" s="34"/>
    </row>
    <row r="161" spans="1:5" ht="9.75" customHeight="1" x14ac:dyDescent="0.3">
      <c r="A161" s="57">
        <v>2262</v>
      </c>
      <c r="B161" s="34" t="s">
        <v>472</v>
      </c>
      <c r="C161" s="58">
        <v>0</v>
      </c>
      <c r="D161" s="34"/>
      <c r="E161" s="34"/>
    </row>
    <row r="162" spans="1:5" ht="9.75" customHeight="1" x14ac:dyDescent="0.3">
      <c r="A162" s="57">
        <v>2263</v>
      </c>
      <c r="B162" s="34" t="s">
        <v>473</v>
      </c>
      <c r="C162" s="58">
        <v>0</v>
      </c>
      <c r="D162" s="34"/>
      <c r="E162" s="34"/>
    </row>
    <row r="163" spans="1:5" ht="9.75" customHeight="1" x14ac:dyDescent="0.3">
      <c r="A163" s="57">
        <v>2269</v>
      </c>
      <c r="B163" s="34" t="s">
        <v>474</v>
      </c>
      <c r="C163" s="58">
        <v>0</v>
      </c>
      <c r="D163" s="34"/>
      <c r="E163" s="34"/>
    </row>
    <row r="164" spans="1:5" ht="9.75" customHeight="1" x14ac:dyDescent="0.3">
      <c r="A164" s="34"/>
      <c r="B164" s="34"/>
      <c r="C164" s="34"/>
      <c r="D164" s="34"/>
      <c r="E164" s="34"/>
    </row>
    <row r="165" spans="1:5" ht="9.75" customHeight="1" x14ac:dyDescent="0.3">
      <c r="A165" s="32" t="s">
        <v>475</v>
      </c>
      <c r="B165" s="32"/>
      <c r="C165" s="32"/>
      <c r="D165" s="32"/>
      <c r="E165" s="32"/>
    </row>
    <row r="166" spans="1:5" ht="9.75" customHeight="1" x14ac:dyDescent="0.3">
      <c r="A166" s="69" t="s">
        <v>106</v>
      </c>
      <c r="B166" s="69" t="s">
        <v>107</v>
      </c>
      <c r="C166" s="69" t="s">
        <v>108</v>
      </c>
      <c r="D166" s="36" t="s">
        <v>441</v>
      </c>
      <c r="E166" s="36" t="s">
        <v>326</v>
      </c>
    </row>
    <row r="167" spans="1:5" ht="9.75" customHeight="1" x14ac:dyDescent="0.3">
      <c r="A167" s="57">
        <v>2190</v>
      </c>
      <c r="B167" s="34" t="s">
        <v>476</v>
      </c>
      <c r="C167" s="58">
        <v>0</v>
      </c>
      <c r="D167" s="34"/>
      <c r="E167" s="34"/>
    </row>
    <row r="168" spans="1:5" ht="9.75" customHeight="1" x14ac:dyDescent="0.3">
      <c r="A168" s="57">
        <v>2191</v>
      </c>
      <c r="B168" s="34" t="s">
        <v>477</v>
      </c>
      <c r="C168" s="58">
        <v>0</v>
      </c>
      <c r="D168" s="34"/>
      <c r="E168" s="34"/>
    </row>
    <row r="169" spans="1:5" ht="9.75" customHeight="1" x14ac:dyDescent="0.3">
      <c r="A169" s="57">
        <v>2192</v>
      </c>
      <c r="B169" s="34" t="s">
        <v>478</v>
      </c>
      <c r="C169" s="58">
        <v>0</v>
      </c>
      <c r="D169" s="34"/>
      <c r="E169" s="34"/>
    </row>
    <row r="170" spans="1:5" ht="9.75" customHeight="1" x14ac:dyDescent="0.3">
      <c r="A170" s="57">
        <v>2199</v>
      </c>
      <c r="B170" s="34" t="s">
        <v>479</v>
      </c>
      <c r="C170" s="58">
        <v>0</v>
      </c>
      <c r="D170" s="34"/>
      <c r="E170" s="34"/>
    </row>
    <row r="171" spans="1:5" ht="9.75" customHeight="1" x14ac:dyDescent="0.3">
      <c r="A171" s="34"/>
      <c r="B171" s="34"/>
      <c r="C171" s="34"/>
      <c r="D171" s="34"/>
      <c r="E171" s="34"/>
    </row>
    <row r="172" spans="1:5" ht="9.75" customHeight="1" x14ac:dyDescent="0.3">
      <c r="A172" s="34"/>
      <c r="B172" s="34"/>
      <c r="C172" s="34"/>
      <c r="D172" s="34"/>
      <c r="E172" s="34"/>
    </row>
    <row r="173" spans="1:5" ht="9.75" customHeight="1" x14ac:dyDescent="0.3">
      <c r="A173" s="34"/>
      <c r="B173" s="34" t="s">
        <v>310</v>
      </c>
      <c r="C173" s="34"/>
      <c r="D173" s="34"/>
      <c r="E173" s="34"/>
    </row>
  </sheetData>
  <mergeCells count="4">
    <mergeCell ref="A1:F1"/>
    <mergeCell ref="A2:F2"/>
    <mergeCell ref="A3:F3"/>
    <mergeCell ref="A4:F4"/>
  </mergeCells>
  <pageMargins left="0.23622047244094491" right="0.23622047244094491" top="0.74803149606299213" bottom="0.74803149606299213" header="0.31496062992125984" footer="0.31496062992125984"/>
  <pageSetup scale="54" fitToHeight="2" orientation="landscape" r:id="rId1"/>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200-000000000000}">
  <dimension ref="A1:E31"/>
  <sheetViews>
    <sheetView view="pageBreakPreview" zoomScale="60" zoomScaleNormal="100" workbookViewId="0">
      <selection activeCell="A4" sqref="A1:E4"/>
    </sheetView>
  </sheetViews>
  <sheetFormatPr baseColWidth="10" defaultColWidth="14.44140625" defaultRowHeight="15" customHeight="1" x14ac:dyDescent="0.3"/>
  <cols>
    <col min="1" max="1" width="10" style="29" customWidth="1"/>
    <col min="2" max="2" width="48.109375" style="29" customWidth="1"/>
    <col min="3" max="3" width="22.88671875" style="29" customWidth="1"/>
    <col min="4" max="5" width="16.88671875" style="29" customWidth="1"/>
    <col min="6" max="26" width="9.109375" style="29" customWidth="1"/>
    <col min="27" max="16384" width="14.44140625" style="29"/>
  </cols>
  <sheetData>
    <row r="1" spans="1:5" ht="11.25" customHeight="1" x14ac:dyDescent="0.3">
      <c r="A1" s="488" t="s">
        <v>2124</v>
      </c>
      <c r="B1" s="501"/>
      <c r="C1" s="501"/>
      <c r="D1" s="70" t="s">
        <v>99</v>
      </c>
      <c r="E1" s="71">
        <v>2025</v>
      </c>
    </row>
    <row r="2" spans="1:5" ht="11.25" customHeight="1" x14ac:dyDescent="0.3">
      <c r="A2" s="488" t="s">
        <v>480</v>
      </c>
      <c r="B2" s="501"/>
      <c r="C2" s="501"/>
      <c r="D2" s="70" t="s">
        <v>101</v>
      </c>
      <c r="E2" s="71" t="s">
        <v>648</v>
      </c>
    </row>
    <row r="3" spans="1:5" ht="11.25" customHeight="1" x14ac:dyDescent="0.3">
      <c r="A3" s="488" t="s">
        <v>2107</v>
      </c>
      <c r="B3" s="501"/>
      <c r="C3" s="501"/>
      <c r="D3" s="70" t="s">
        <v>102</v>
      </c>
      <c r="E3" s="71" t="s">
        <v>651</v>
      </c>
    </row>
    <row r="4" spans="1:5" ht="11.25" customHeight="1" x14ac:dyDescent="0.3">
      <c r="A4" s="488" t="s">
        <v>103</v>
      </c>
      <c r="B4" s="501"/>
      <c r="C4" s="501"/>
      <c r="D4" s="70"/>
      <c r="E4" s="71"/>
    </row>
    <row r="5" spans="1:5" ht="9.75" customHeight="1" x14ac:dyDescent="0.3">
      <c r="A5" s="31" t="s">
        <v>104</v>
      </c>
      <c r="B5" s="32"/>
      <c r="C5" s="32"/>
      <c r="D5" s="32"/>
      <c r="E5" s="32"/>
    </row>
    <row r="6" spans="1:5" ht="9.75" customHeight="1" x14ac:dyDescent="0.3">
      <c r="A6" s="34"/>
      <c r="B6" s="34"/>
      <c r="C6" s="34"/>
      <c r="D6" s="34"/>
      <c r="E6" s="34"/>
    </row>
    <row r="7" spans="1:5" ht="9.75" customHeight="1" x14ac:dyDescent="0.3">
      <c r="A7" s="32" t="s">
        <v>481</v>
      </c>
      <c r="B7" s="32"/>
      <c r="C7" s="32"/>
      <c r="D7" s="32"/>
      <c r="E7" s="32"/>
    </row>
    <row r="8" spans="1:5" ht="9.75" customHeight="1" x14ac:dyDescent="0.3">
      <c r="A8" s="36" t="s">
        <v>106</v>
      </c>
      <c r="B8" s="36" t="s">
        <v>107</v>
      </c>
      <c r="C8" s="36" t="s">
        <v>108</v>
      </c>
      <c r="D8" s="36" t="s">
        <v>313</v>
      </c>
      <c r="E8" s="36" t="s">
        <v>441</v>
      </c>
    </row>
    <row r="9" spans="1:5" ht="9.75" customHeight="1" x14ac:dyDescent="0.3">
      <c r="A9" s="57">
        <v>3110</v>
      </c>
      <c r="B9" s="34" t="s">
        <v>163</v>
      </c>
      <c r="C9" s="58">
        <v>2</v>
      </c>
      <c r="D9" s="34"/>
      <c r="E9" s="34"/>
    </row>
    <row r="10" spans="1:5" ht="9.75" customHeight="1" x14ac:dyDescent="0.3">
      <c r="A10" s="57">
        <v>3120</v>
      </c>
      <c r="B10" s="34" t="s">
        <v>482</v>
      </c>
      <c r="C10" s="58">
        <v>0</v>
      </c>
      <c r="D10" s="34"/>
      <c r="E10" s="34"/>
    </row>
    <row r="11" spans="1:5" ht="9.75" customHeight="1" x14ac:dyDescent="0.3">
      <c r="A11" s="57">
        <v>3130</v>
      </c>
      <c r="B11" s="34" t="s">
        <v>485</v>
      </c>
      <c r="C11" s="58">
        <v>0</v>
      </c>
      <c r="D11" s="34"/>
      <c r="E11" s="34"/>
    </row>
    <row r="12" spans="1:5" ht="9.75" customHeight="1" x14ac:dyDescent="0.3">
      <c r="A12" s="34"/>
      <c r="B12" s="34"/>
      <c r="C12" s="34"/>
      <c r="D12" s="34"/>
      <c r="E12" s="34"/>
    </row>
    <row r="13" spans="1:5" ht="9.75" customHeight="1" x14ac:dyDescent="0.3">
      <c r="A13" s="32" t="s">
        <v>486</v>
      </c>
      <c r="B13" s="32"/>
      <c r="C13" s="32"/>
      <c r="D13" s="32"/>
      <c r="E13" s="32"/>
    </row>
    <row r="14" spans="1:5" ht="9.75" customHeight="1" x14ac:dyDescent="0.3">
      <c r="A14" s="36" t="s">
        <v>106</v>
      </c>
      <c r="B14" s="36" t="s">
        <v>107</v>
      </c>
      <c r="C14" s="36" t="s">
        <v>108</v>
      </c>
      <c r="D14" s="36" t="s">
        <v>487</v>
      </c>
      <c r="E14" s="36"/>
    </row>
    <row r="15" spans="1:5" ht="9.75" customHeight="1" x14ac:dyDescent="0.3">
      <c r="A15" s="57">
        <v>3210</v>
      </c>
      <c r="B15" s="34" t="s">
        <v>488</v>
      </c>
      <c r="C15" s="58">
        <v>6034259.29</v>
      </c>
      <c r="D15" s="34"/>
      <c r="E15" s="34"/>
    </row>
    <row r="16" spans="1:5" ht="9.75" customHeight="1" x14ac:dyDescent="0.3">
      <c r="A16" s="57">
        <v>3220</v>
      </c>
      <c r="B16" s="34" t="s">
        <v>489</v>
      </c>
      <c r="C16" s="58">
        <v>967555.84</v>
      </c>
      <c r="D16" s="34"/>
      <c r="E16" s="34"/>
    </row>
    <row r="17" spans="1:4" ht="9.75" customHeight="1" x14ac:dyDescent="0.3">
      <c r="A17" s="57">
        <v>3230</v>
      </c>
      <c r="B17" s="34" t="s">
        <v>490</v>
      </c>
      <c r="C17" s="58">
        <v>0</v>
      </c>
      <c r="D17" s="34"/>
    </row>
    <row r="18" spans="1:4" ht="9.75" customHeight="1" x14ac:dyDescent="0.3">
      <c r="A18" s="57">
        <v>3231</v>
      </c>
      <c r="B18" s="34" t="s">
        <v>491</v>
      </c>
      <c r="C18" s="58">
        <v>0</v>
      </c>
      <c r="D18" s="34"/>
    </row>
    <row r="19" spans="1:4" ht="9.75" customHeight="1" x14ac:dyDescent="0.3">
      <c r="A19" s="57">
        <v>3232</v>
      </c>
      <c r="B19" s="34" t="s">
        <v>493</v>
      </c>
      <c r="C19" s="58">
        <v>0</v>
      </c>
      <c r="D19" s="34"/>
    </row>
    <row r="20" spans="1:4" ht="9.75" customHeight="1" x14ac:dyDescent="0.3">
      <c r="A20" s="57">
        <v>3233</v>
      </c>
      <c r="B20" s="34" t="s">
        <v>494</v>
      </c>
      <c r="C20" s="58">
        <v>0</v>
      </c>
      <c r="D20" s="34"/>
    </row>
    <row r="21" spans="1:4" ht="9.75" customHeight="1" x14ac:dyDescent="0.3">
      <c r="A21" s="57">
        <v>3239</v>
      </c>
      <c r="B21" s="34" t="s">
        <v>495</v>
      </c>
      <c r="C21" s="58">
        <v>0</v>
      </c>
      <c r="D21" s="34"/>
    </row>
    <row r="22" spans="1:4" ht="9.75" customHeight="1" x14ac:dyDescent="0.3">
      <c r="A22" s="57">
        <v>3240</v>
      </c>
      <c r="B22" s="34" t="s">
        <v>496</v>
      </c>
      <c r="C22" s="58">
        <v>0</v>
      </c>
      <c r="D22" s="34"/>
    </row>
    <row r="23" spans="1:4" ht="9.75" customHeight="1" x14ac:dyDescent="0.3">
      <c r="A23" s="57">
        <v>3241</v>
      </c>
      <c r="B23" s="34" t="s">
        <v>497</v>
      </c>
      <c r="C23" s="58">
        <v>0</v>
      </c>
      <c r="D23" s="34"/>
    </row>
    <row r="24" spans="1:4" ht="9.75" customHeight="1" x14ac:dyDescent="0.3">
      <c r="A24" s="57">
        <v>3242</v>
      </c>
      <c r="B24" s="34" t="s">
        <v>498</v>
      </c>
      <c r="C24" s="58">
        <v>0</v>
      </c>
      <c r="D24" s="34"/>
    </row>
    <row r="25" spans="1:4" ht="9.75" customHeight="1" x14ac:dyDescent="0.3">
      <c r="A25" s="57">
        <v>3243</v>
      </c>
      <c r="B25" s="34" t="s">
        <v>499</v>
      </c>
      <c r="C25" s="58">
        <v>0</v>
      </c>
      <c r="D25" s="34"/>
    </row>
    <row r="26" spans="1:4" ht="9.75" customHeight="1" x14ac:dyDescent="0.3">
      <c r="A26" s="57">
        <v>3250</v>
      </c>
      <c r="B26" s="34" t="s">
        <v>500</v>
      </c>
      <c r="C26" s="58">
        <v>0</v>
      </c>
      <c r="D26" s="34"/>
    </row>
    <row r="27" spans="1:4" ht="9.75" customHeight="1" x14ac:dyDescent="0.3">
      <c r="A27" s="57">
        <v>3251</v>
      </c>
      <c r="B27" s="34" t="s">
        <v>501</v>
      </c>
      <c r="C27" s="58">
        <v>0</v>
      </c>
      <c r="D27" s="34"/>
    </row>
    <row r="28" spans="1:4" ht="9.75" customHeight="1" x14ac:dyDescent="0.3">
      <c r="A28" s="57">
        <v>3252</v>
      </c>
      <c r="B28" s="34" t="s">
        <v>502</v>
      </c>
      <c r="C28" s="58">
        <v>0</v>
      </c>
      <c r="D28" s="34"/>
    </row>
    <row r="29" spans="1:4" ht="9.75" customHeight="1" x14ac:dyDescent="0.3">
      <c r="A29" s="57">
        <v>3253</v>
      </c>
      <c r="B29" s="34" t="s">
        <v>503</v>
      </c>
      <c r="C29" s="58">
        <v>0</v>
      </c>
      <c r="D29" s="34"/>
    </row>
    <row r="30" spans="1:4" ht="9.75" customHeight="1" x14ac:dyDescent="0.3">
      <c r="A30" s="34"/>
      <c r="B30" s="34"/>
      <c r="C30" s="34"/>
      <c r="D30" s="34"/>
    </row>
    <row r="31" spans="1:4" ht="9.75" customHeight="1" x14ac:dyDescent="0.3">
      <c r="A31" s="34"/>
      <c r="B31" s="34" t="s">
        <v>310</v>
      </c>
      <c r="C31" s="34"/>
      <c r="D31" s="34"/>
    </row>
  </sheetData>
  <mergeCells count="4">
    <mergeCell ref="A1:C1"/>
    <mergeCell ref="A2:C2"/>
    <mergeCell ref="A3:C3"/>
    <mergeCell ref="A4:C4"/>
  </mergeCells>
  <pageMargins left="0.7" right="0.7" top="0.75" bottom="0.75" header="0" footer="0"/>
  <pageSetup orientation="landscape" r:id="rId1"/>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300-000000000000}">
  <sheetPr>
    <pageSetUpPr fitToPage="1"/>
  </sheetPr>
  <dimension ref="A1:E140"/>
  <sheetViews>
    <sheetView view="pageBreakPreview" topLeftCell="A104" zoomScale="60" zoomScaleNormal="100" workbookViewId="0">
      <selection activeCell="E140" sqref="E140"/>
    </sheetView>
  </sheetViews>
  <sheetFormatPr baseColWidth="10" defaultColWidth="14.44140625" defaultRowHeight="15" customHeight="1" x14ac:dyDescent="0.3"/>
  <cols>
    <col min="1" max="1" width="10" style="29" customWidth="1"/>
    <col min="2" max="2" width="63.44140625" style="29" customWidth="1"/>
    <col min="3" max="3" width="15.109375" style="29" customWidth="1"/>
    <col min="4" max="4" width="16.44140625" style="29" customWidth="1"/>
    <col min="5" max="5" width="19.109375" style="29" customWidth="1"/>
    <col min="6" max="26" width="9.109375" style="29" customWidth="1"/>
    <col min="27" max="16384" width="14.44140625" style="29"/>
  </cols>
  <sheetData>
    <row r="1" spans="1:5" ht="11.25" customHeight="1" x14ac:dyDescent="0.3">
      <c r="A1" s="488"/>
      <c r="B1" s="501"/>
      <c r="C1" s="501"/>
      <c r="D1" s="70"/>
      <c r="E1" s="71"/>
    </row>
    <row r="2" spans="1:5" ht="11.25" customHeight="1" x14ac:dyDescent="0.3">
      <c r="A2" s="488"/>
      <c r="B2" s="501"/>
      <c r="C2" s="501"/>
      <c r="D2" s="70"/>
      <c r="E2" s="71"/>
    </row>
    <row r="3" spans="1:5" ht="11.25" customHeight="1" x14ac:dyDescent="0.3">
      <c r="A3" s="488"/>
      <c r="B3" s="501"/>
      <c r="C3" s="501"/>
      <c r="D3" s="70"/>
      <c r="E3" s="71"/>
    </row>
    <row r="4" spans="1:5" ht="11.25" customHeight="1" x14ac:dyDescent="0.3">
      <c r="A4" s="488"/>
      <c r="B4" s="501"/>
      <c r="C4" s="501"/>
      <c r="D4" s="70"/>
      <c r="E4" s="71"/>
    </row>
    <row r="5" spans="1:5" ht="9.75" customHeight="1" x14ac:dyDescent="0.3">
      <c r="A5" s="31" t="s">
        <v>104</v>
      </c>
      <c r="B5" s="32"/>
      <c r="C5" s="32"/>
      <c r="D5" s="32"/>
      <c r="E5" s="32"/>
    </row>
    <row r="6" spans="1:5" ht="9.75" customHeight="1" x14ac:dyDescent="0.3">
      <c r="A6" s="34"/>
      <c r="B6" s="34"/>
      <c r="C6" s="34"/>
      <c r="D6" s="34"/>
      <c r="E6" s="34"/>
    </row>
    <row r="7" spans="1:5" ht="9.75" customHeight="1" x14ac:dyDescent="0.3">
      <c r="A7" s="32" t="s">
        <v>505</v>
      </c>
      <c r="B7" s="32"/>
      <c r="C7" s="32"/>
      <c r="D7" s="32"/>
      <c r="E7" s="34"/>
    </row>
    <row r="8" spans="1:5" ht="9.75" customHeight="1" x14ac:dyDescent="0.3">
      <c r="A8" s="36" t="s">
        <v>106</v>
      </c>
      <c r="B8" s="36" t="s">
        <v>107</v>
      </c>
      <c r="C8" s="37">
        <v>2025</v>
      </c>
      <c r="D8" s="37">
        <v>2024</v>
      </c>
      <c r="E8" s="34"/>
    </row>
    <row r="9" spans="1:5" ht="9.75" customHeight="1" x14ac:dyDescent="0.3">
      <c r="A9" s="57">
        <v>1111</v>
      </c>
      <c r="B9" s="34" t="s">
        <v>506</v>
      </c>
      <c r="C9" s="58">
        <v>0</v>
      </c>
      <c r="D9" s="58">
        <v>0</v>
      </c>
      <c r="E9" s="34"/>
    </row>
    <row r="10" spans="1:5" ht="9.75" customHeight="1" x14ac:dyDescent="0.3">
      <c r="A10" s="57">
        <v>1112</v>
      </c>
      <c r="B10" s="34" t="s">
        <v>507</v>
      </c>
      <c r="C10" s="58">
        <v>2015891.85</v>
      </c>
      <c r="D10" s="58">
        <v>0</v>
      </c>
      <c r="E10" s="34"/>
    </row>
    <row r="11" spans="1:5" ht="9.75" customHeight="1" x14ac:dyDescent="0.3">
      <c r="A11" s="57">
        <v>1113</v>
      </c>
      <c r="B11" s="34" t="s">
        <v>508</v>
      </c>
      <c r="C11" s="58">
        <v>0</v>
      </c>
      <c r="D11" s="58">
        <v>0</v>
      </c>
      <c r="E11" s="34"/>
    </row>
    <row r="12" spans="1:5" ht="9.75" customHeight="1" x14ac:dyDescent="0.3">
      <c r="A12" s="57">
        <v>1114</v>
      </c>
      <c r="B12" s="34" t="s">
        <v>314</v>
      </c>
      <c r="C12" s="58">
        <v>0</v>
      </c>
      <c r="D12" s="58">
        <v>0</v>
      </c>
      <c r="E12" s="34"/>
    </row>
    <row r="13" spans="1:5" ht="9.75" customHeight="1" x14ac:dyDescent="0.3">
      <c r="A13" s="57">
        <v>1115</v>
      </c>
      <c r="B13" s="34" t="s">
        <v>315</v>
      </c>
      <c r="C13" s="58">
        <v>0</v>
      </c>
      <c r="D13" s="58">
        <v>0</v>
      </c>
      <c r="E13" s="34"/>
    </row>
    <row r="14" spans="1:5" ht="9.75" customHeight="1" x14ac:dyDescent="0.3">
      <c r="A14" s="57">
        <v>1116</v>
      </c>
      <c r="B14" s="34" t="s">
        <v>509</v>
      </c>
      <c r="C14" s="58">
        <v>0</v>
      </c>
      <c r="D14" s="58">
        <v>0</v>
      </c>
      <c r="E14" s="34"/>
    </row>
    <row r="15" spans="1:5" ht="9.75" customHeight="1" x14ac:dyDescent="0.3">
      <c r="A15" s="57">
        <v>1119</v>
      </c>
      <c r="B15" s="34" t="s">
        <v>510</v>
      </c>
      <c r="C15" s="58">
        <v>0</v>
      </c>
      <c r="D15" s="58">
        <v>0</v>
      </c>
      <c r="E15" s="34"/>
    </row>
    <row r="16" spans="1:5" ht="9.75" customHeight="1" x14ac:dyDescent="0.3">
      <c r="A16" s="72">
        <v>1110</v>
      </c>
      <c r="B16" s="73" t="s">
        <v>511</v>
      </c>
      <c r="C16" s="74">
        <f>SUM(C9:C15)</f>
        <v>2015891.85</v>
      </c>
      <c r="D16" s="74">
        <v>0</v>
      </c>
      <c r="E16" s="34"/>
    </row>
    <row r="19" spans="1:4" ht="9.75" customHeight="1" x14ac:dyDescent="0.3">
      <c r="A19" s="32" t="s">
        <v>512</v>
      </c>
      <c r="B19" s="32"/>
      <c r="C19" s="32"/>
      <c r="D19" s="32"/>
    </row>
    <row r="20" spans="1:4" ht="9.75" customHeight="1" x14ac:dyDescent="0.3">
      <c r="A20" s="36" t="s">
        <v>106</v>
      </c>
      <c r="B20" s="36" t="s">
        <v>107</v>
      </c>
      <c r="C20" s="37">
        <v>2025</v>
      </c>
      <c r="D20" s="37">
        <v>2024</v>
      </c>
    </row>
    <row r="21" spans="1:4" ht="9.75" customHeight="1" x14ac:dyDescent="0.3">
      <c r="A21" s="72">
        <v>1230</v>
      </c>
      <c r="B21" s="75" t="s">
        <v>368</v>
      </c>
      <c r="C21" s="74">
        <v>0</v>
      </c>
      <c r="D21" s="74">
        <v>0</v>
      </c>
    </row>
    <row r="22" spans="1:4" ht="9.75" customHeight="1" x14ac:dyDescent="0.3">
      <c r="A22" s="57">
        <v>1231</v>
      </c>
      <c r="B22" s="34" t="s">
        <v>369</v>
      </c>
      <c r="C22" s="58">
        <v>0</v>
      </c>
      <c r="D22" s="58">
        <v>0</v>
      </c>
    </row>
    <row r="23" spans="1:4" ht="9.75" customHeight="1" x14ac:dyDescent="0.3">
      <c r="A23" s="57">
        <v>1232</v>
      </c>
      <c r="B23" s="34" t="s">
        <v>370</v>
      </c>
      <c r="C23" s="58">
        <v>0</v>
      </c>
      <c r="D23" s="58">
        <v>0</v>
      </c>
    </row>
    <row r="24" spans="1:4" ht="9.75" customHeight="1" x14ac:dyDescent="0.3">
      <c r="A24" s="57">
        <v>1233</v>
      </c>
      <c r="B24" s="34" t="s">
        <v>371</v>
      </c>
      <c r="C24" s="58">
        <v>0</v>
      </c>
      <c r="D24" s="58">
        <v>0</v>
      </c>
    </row>
    <row r="25" spans="1:4" ht="9.75" customHeight="1" x14ac:dyDescent="0.3">
      <c r="A25" s="57">
        <v>1234</v>
      </c>
      <c r="B25" s="34" t="s">
        <v>374</v>
      </c>
      <c r="C25" s="58">
        <v>0</v>
      </c>
      <c r="D25" s="58">
        <v>0</v>
      </c>
    </row>
    <row r="26" spans="1:4" ht="9.75" customHeight="1" x14ac:dyDescent="0.3">
      <c r="A26" s="57">
        <v>1235</v>
      </c>
      <c r="B26" s="34" t="s">
        <v>375</v>
      </c>
      <c r="C26" s="58">
        <v>0</v>
      </c>
      <c r="D26" s="58">
        <v>0</v>
      </c>
    </row>
    <row r="27" spans="1:4" ht="9.75" customHeight="1" x14ac:dyDescent="0.3">
      <c r="A27" s="57">
        <v>1236</v>
      </c>
      <c r="B27" s="34" t="s">
        <v>376</v>
      </c>
      <c r="C27" s="58">
        <v>0</v>
      </c>
      <c r="D27" s="58">
        <v>0</v>
      </c>
    </row>
    <row r="28" spans="1:4" ht="9.75" customHeight="1" x14ac:dyDescent="0.3">
      <c r="A28" s="57">
        <v>1239</v>
      </c>
      <c r="B28" s="34" t="s">
        <v>377</v>
      </c>
      <c r="C28" s="58">
        <v>0</v>
      </c>
      <c r="D28" s="58">
        <v>0</v>
      </c>
    </row>
    <row r="29" spans="1:4" ht="9.75" customHeight="1" x14ac:dyDescent="0.3">
      <c r="A29" s="72">
        <v>1240</v>
      </c>
      <c r="B29" s="75" t="s">
        <v>378</v>
      </c>
      <c r="C29" s="74">
        <f>SUM(C30:C37)</f>
        <v>5060538.29</v>
      </c>
      <c r="D29" s="74">
        <v>0</v>
      </c>
    </row>
    <row r="30" spans="1:4" ht="9.75" customHeight="1" x14ac:dyDescent="0.3">
      <c r="A30" s="57">
        <v>1241</v>
      </c>
      <c r="B30" s="34" t="s">
        <v>379</v>
      </c>
      <c r="C30" s="58">
        <v>1500638.29</v>
      </c>
      <c r="D30" s="58">
        <v>0</v>
      </c>
    </row>
    <row r="31" spans="1:4" ht="9.75" customHeight="1" x14ac:dyDescent="0.3">
      <c r="A31" s="57">
        <v>1242</v>
      </c>
      <c r="B31" s="34" t="s">
        <v>380</v>
      </c>
      <c r="C31" s="58">
        <v>0</v>
      </c>
      <c r="D31" s="58">
        <v>0</v>
      </c>
    </row>
    <row r="32" spans="1:4" ht="9.75" customHeight="1" x14ac:dyDescent="0.3">
      <c r="A32" s="57">
        <v>1243</v>
      </c>
      <c r="B32" s="34" t="s">
        <v>381</v>
      </c>
      <c r="C32" s="58">
        <v>0</v>
      </c>
      <c r="D32" s="58">
        <v>0</v>
      </c>
    </row>
    <row r="33" spans="1:4" ht="9.75" customHeight="1" x14ac:dyDescent="0.3">
      <c r="A33" s="57">
        <v>1244</v>
      </c>
      <c r="B33" s="34" t="s">
        <v>382</v>
      </c>
      <c r="C33" s="58">
        <v>3559900</v>
      </c>
      <c r="D33" s="58">
        <v>0</v>
      </c>
    </row>
    <row r="34" spans="1:4" ht="9.75" customHeight="1" x14ac:dyDescent="0.3">
      <c r="A34" s="57">
        <v>1245</v>
      </c>
      <c r="B34" s="34" t="s">
        <v>384</v>
      </c>
      <c r="C34" s="58">
        <v>0</v>
      </c>
      <c r="D34" s="58">
        <v>0</v>
      </c>
    </row>
    <row r="35" spans="1:4" ht="9.75" customHeight="1" x14ac:dyDescent="0.3">
      <c r="A35" s="57">
        <v>1246</v>
      </c>
      <c r="B35" s="34" t="s">
        <v>385</v>
      </c>
      <c r="C35" s="58">
        <v>0</v>
      </c>
      <c r="D35" s="58">
        <v>0</v>
      </c>
    </row>
    <row r="36" spans="1:4" ht="9.75" customHeight="1" x14ac:dyDescent="0.3">
      <c r="A36" s="57">
        <v>1247</v>
      </c>
      <c r="B36" s="34" t="s">
        <v>386</v>
      </c>
      <c r="C36" s="58">
        <v>0</v>
      </c>
      <c r="D36" s="58">
        <v>0</v>
      </c>
    </row>
    <row r="37" spans="1:4" ht="9.75" customHeight="1" x14ac:dyDescent="0.3">
      <c r="A37" s="57">
        <v>1248</v>
      </c>
      <c r="B37" s="34" t="s">
        <v>387</v>
      </c>
      <c r="C37" s="58">
        <v>0</v>
      </c>
      <c r="D37" s="58">
        <v>0</v>
      </c>
    </row>
    <row r="38" spans="1:4" ht="9.75" customHeight="1" x14ac:dyDescent="0.3">
      <c r="A38" s="72">
        <v>1250</v>
      </c>
      <c r="B38" s="75" t="s">
        <v>393</v>
      </c>
      <c r="C38" s="74">
        <f>SUM(C39:C43)</f>
        <v>2034.64</v>
      </c>
      <c r="D38" s="74">
        <v>0</v>
      </c>
    </row>
    <row r="39" spans="1:4" ht="9.75" customHeight="1" x14ac:dyDescent="0.3">
      <c r="A39" s="57">
        <v>1251</v>
      </c>
      <c r="B39" s="34" t="s">
        <v>394</v>
      </c>
      <c r="C39" s="58">
        <v>2034.64</v>
      </c>
      <c r="D39" s="58">
        <v>0</v>
      </c>
    </row>
    <row r="40" spans="1:4" ht="9.75" customHeight="1" x14ac:dyDescent="0.3">
      <c r="A40" s="57">
        <v>1252</v>
      </c>
      <c r="B40" s="34" t="s">
        <v>396</v>
      </c>
      <c r="C40" s="58">
        <v>0</v>
      </c>
      <c r="D40" s="58">
        <v>0</v>
      </c>
    </row>
    <row r="41" spans="1:4" ht="9.75" customHeight="1" x14ac:dyDescent="0.3">
      <c r="A41" s="57">
        <v>1253</v>
      </c>
      <c r="B41" s="34" t="s">
        <v>397</v>
      </c>
      <c r="C41" s="58">
        <v>0</v>
      </c>
      <c r="D41" s="58">
        <v>0</v>
      </c>
    </row>
    <row r="42" spans="1:4" ht="9.75" customHeight="1" x14ac:dyDescent="0.3">
      <c r="A42" s="57">
        <v>1254</v>
      </c>
      <c r="B42" s="34" t="s">
        <v>398</v>
      </c>
      <c r="C42" s="58">
        <v>0</v>
      </c>
      <c r="D42" s="58">
        <v>0</v>
      </c>
    </row>
    <row r="43" spans="1:4" ht="9.75" customHeight="1" x14ac:dyDescent="0.3">
      <c r="A43" s="57">
        <v>1259</v>
      </c>
      <c r="B43" s="34" t="s">
        <v>399</v>
      </c>
      <c r="C43" s="58">
        <v>0</v>
      </c>
      <c r="D43" s="58">
        <v>0</v>
      </c>
    </row>
    <row r="44" spans="1:4" ht="9.75" customHeight="1" x14ac:dyDescent="0.3">
      <c r="A44" s="57"/>
      <c r="B44" s="73" t="s">
        <v>513</v>
      </c>
      <c r="C44" s="74">
        <f t="shared" ref="C44:D44" si="0">C21+C29+C38</f>
        <v>5062572.93</v>
      </c>
      <c r="D44" s="74">
        <f t="shared" si="0"/>
        <v>0</v>
      </c>
    </row>
    <row r="45" spans="1:4" ht="9.75" customHeight="1" x14ac:dyDescent="0.3">
      <c r="A45" s="34"/>
      <c r="B45" s="34"/>
      <c r="C45" s="34"/>
      <c r="D45" s="34"/>
    </row>
    <row r="46" spans="1:4" ht="9.75" customHeight="1" x14ac:dyDescent="0.3">
      <c r="A46" s="32" t="s">
        <v>514</v>
      </c>
      <c r="B46" s="32"/>
      <c r="C46" s="32"/>
      <c r="D46" s="32"/>
    </row>
    <row r="47" spans="1:4" ht="9.75" customHeight="1" x14ac:dyDescent="0.3">
      <c r="A47" s="36" t="s">
        <v>106</v>
      </c>
      <c r="B47" s="36" t="s">
        <v>107</v>
      </c>
      <c r="C47" s="37">
        <v>2025</v>
      </c>
      <c r="D47" s="37">
        <v>2024</v>
      </c>
    </row>
    <row r="48" spans="1:4" ht="11.25" customHeight="1" x14ac:dyDescent="0.3">
      <c r="A48" s="72">
        <v>3210</v>
      </c>
      <c r="B48" s="75" t="s">
        <v>515</v>
      </c>
      <c r="C48" s="74">
        <v>6034259.29</v>
      </c>
      <c r="D48" s="74">
        <v>1069097.97</v>
      </c>
    </row>
    <row r="49" spans="1:4" ht="11.25" customHeight="1" x14ac:dyDescent="0.3">
      <c r="A49" s="57"/>
      <c r="B49" s="73" t="s">
        <v>516</v>
      </c>
      <c r="C49" s="74">
        <v>895370.71</v>
      </c>
      <c r="D49" s="74">
        <v>0</v>
      </c>
    </row>
    <row r="50" spans="1:4" ht="11.25" customHeight="1" x14ac:dyDescent="0.3">
      <c r="A50" s="72">
        <v>5400</v>
      </c>
      <c r="B50" s="75" t="s">
        <v>265</v>
      </c>
      <c r="C50" s="74">
        <v>0</v>
      </c>
      <c r="D50" s="74">
        <v>0</v>
      </c>
    </row>
    <row r="51" spans="1:4" ht="11.25" customHeight="1" x14ac:dyDescent="0.3">
      <c r="A51" s="57">
        <v>5410</v>
      </c>
      <c r="B51" s="34" t="s">
        <v>517</v>
      </c>
      <c r="C51" s="58">
        <v>0</v>
      </c>
      <c r="D51" s="58">
        <v>0</v>
      </c>
    </row>
    <row r="52" spans="1:4" ht="11.25" customHeight="1" x14ac:dyDescent="0.3">
      <c r="A52" s="57">
        <v>5411</v>
      </c>
      <c r="B52" s="34" t="s">
        <v>267</v>
      </c>
      <c r="C52" s="58">
        <v>0</v>
      </c>
      <c r="D52" s="58">
        <v>0</v>
      </c>
    </row>
    <row r="53" spans="1:4" ht="11.25" customHeight="1" x14ac:dyDescent="0.3">
      <c r="A53" s="57">
        <v>5420</v>
      </c>
      <c r="B53" s="34" t="s">
        <v>518</v>
      </c>
      <c r="C53" s="58">
        <v>0</v>
      </c>
      <c r="D53" s="58">
        <v>0</v>
      </c>
    </row>
    <row r="54" spans="1:4" ht="11.25" customHeight="1" x14ac:dyDescent="0.3">
      <c r="A54" s="57">
        <v>5421</v>
      </c>
      <c r="B54" s="34" t="s">
        <v>270</v>
      </c>
      <c r="C54" s="58">
        <v>0</v>
      </c>
      <c r="D54" s="58">
        <v>0</v>
      </c>
    </row>
    <row r="55" spans="1:4" ht="11.25" customHeight="1" x14ac:dyDescent="0.3">
      <c r="A55" s="57">
        <v>5430</v>
      </c>
      <c r="B55" s="34" t="s">
        <v>519</v>
      </c>
      <c r="C55" s="58">
        <v>0</v>
      </c>
      <c r="D55" s="58">
        <v>0</v>
      </c>
    </row>
    <row r="56" spans="1:4" ht="11.25" customHeight="1" x14ac:dyDescent="0.3">
      <c r="A56" s="57">
        <v>5431</v>
      </c>
      <c r="B56" s="34" t="s">
        <v>273</v>
      </c>
      <c r="C56" s="58">
        <v>0</v>
      </c>
      <c r="D56" s="58">
        <v>0</v>
      </c>
    </row>
    <row r="57" spans="1:4" ht="11.25" customHeight="1" x14ac:dyDescent="0.3">
      <c r="A57" s="57">
        <v>5440</v>
      </c>
      <c r="B57" s="34" t="s">
        <v>520</v>
      </c>
      <c r="C57" s="58">
        <v>0</v>
      </c>
      <c r="D57" s="58">
        <v>0</v>
      </c>
    </row>
    <row r="58" spans="1:4" ht="11.25" customHeight="1" x14ac:dyDescent="0.3">
      <c r="A58" s="57">
        <v>5441</v>
      </c>
      <c r="B58" s="34" t="s">
        <v>520</v>
      </c>
      <c r="C58" s="58">
        <v>0</v>
      </c>
      <c r="D58" s="58">
        <v>0</v>
      </c>
    </row>
    <row r="59" spans="1:4" ht="11.25" customHeight="1" x14ac:dyDescent="0.3">
      <c r="A59" s="57">
        <v>5450</v>
      </c>
      <c r="B59" s="34" t="s">
        <v>521</v>
      </c>
      <c r="C59" s="58">
        <v>0</v>
      </c>
      <c r="D59" s="58">
        <v>0</v>
      </c>
    </row>
    <row r="60" spans="1:4" ht="11.25" customHeight="1" x14ac:dyDescent="0.3">
      <c r="A60" s="57">
        <v>5451</v>
      </c>
      <c r="B60" s="34" t="s">
        <v>277</v>
      </c>
      <c r="C60" s="58">
        <v>0</v>
      </c>
      <c r="D60" s="58">
        <v>0</v>
      </c>
    </row>
    <row r="61" spans="1:4" ht="11.25" customHeight="1" x14ac:dyDescent="0.3">
      <c r="A61" s="57">
        <v>5452</v>
      </c>
      <c r="B61" s="34" t="s">
        <v>278</v>
      </c>
      <c r="C61" s="58">
        <v>0</v>
      </c>
      <c r="D61" s="58">
        <v>0</v>
      </c>
    </row>
    <row r="62" spans="1:4" ht="11.25" customHeight="1" x14ac:dyDescent="0.3">
      <c r="A62" s="72">
        <v>5500</v>
      </c>
      <c r="B62" s="75" t="s">
        <v>279</v>
      </c>
      <c r="C62" s="74">
        <v>124673.4</v>
      </c>
      <c r="D62" s="74">
        <v>0</v>
      </c>
    </row>
    <row r="63" spans="1:4" ht="11.25" customHeight="1" x14ac:dyDescent="0.3">
      <c r="A63" s="72">
        <v>5510</v>
      </c>
      <c r="B63" s="75" t="s">
        <v>280</v>
      </c>
      <c r="C63" s="74">
        <v>0</v>
      </c>
      <c r="D63" s="74">
        <v>0</v>
      </c>
    </row>
    <row r="64" spans="1:4" ht="11.25" customHeight="1" x14ac:dyDescent="0.3">
      <c r="A64" s="57">
        <v>5511</v>
      </c>
      <c r="B64" s="34" t="s">
        <v>281</v>
      </c>
      <c r="C64" s="58">
        <v>0</v>
      </c>
      <c r="D64" s="58">
        <v>0</v>
      </c>
    </row>
    <row r="65" spans="1:4" ht="11.25" customHeight="1" x14ac:dyDescent="0.3">
      <c r="A65" s="57">
        <v>5512</v>
      </c>
      <c r="B65" s="34" t="s">
        <v>282</v>
      </c>
      <c r="C65" s="58">
        <v>0</v>
      </c>
      <c r="D65" s="58">
        <v>0</v>
      </c>
    </row>
    <row r="66" spans="1:4" ht="11.25" customHeight="1" x14ac:dyDescent="0.3">
      <c r="A66" s="57">
        <v>5513</v>
      </c>
      <c r="B66" s="34" t="s">
        <v>283</v>
      </c>
      <c r="C66" s="58">
        <v>0</v>
      </c>
      <c r="D66" s="58">
        <v>0</v>
      </c>
    </row>
    <row r="67" spans="1:4" ht="11.25" customHeight="1" x14ac:dyDescent="0.3">
      <c r="A67" s="57">
        <v>5514</v>
      </c>
      <c r="B67" s="34" t="s">
        <v>284</v>
      </c>
      <c r="C67" s="58">
        <v>0</v>
      </c>
      <c r="D67" s="58">
        <v>0</v>
      </c>
    </row>
    <row r="68" spans="1:4" ht="11.25" customHeight="1" x14ac:dyDescent="0.3">
      <c r="A68" s="57">
        <v>5515</v>
      </c>
      <c r="B68" s="34" t="s">
        <v>285</v>
      </c>
      <c r="C68" s="58">
        <v>124673.4</v>
      </c>
      <c r="D68" s="58">
        <v>0</v>
      </c>
    </row>
    <row r="69" spans="1:4" ht="11.25" customHeight="1" x14ac:dyDescent="0.3">
      <c r="A69" s="57">
        <v>5516</v>
      </c>
      <c r="B69" s="34" t="s">
        <v>286</v>
      </c>
      <c r="C69" s="58">
        <v>0</v>
      </c>
      <c r="D69" s="58">
        <v>0</v>
      </c>
    </row>
    <row r="70" spans="1:4" ht="11.25" customHeight="1" x14ac:dyDescent="0.3">
      <c r="A70" s="57">
        <v>5517</v>
      </c>
      <c r="B70" s="34" t="s">
        <v>287</v>
      </c>
      <c r="C70" s="58">
        <v>0</v>
      </c>
      <c r="D70" s="58">
        <v>0</v>
      </c>
    </row>
    <row r="71" spans="1:4" ht="11.25" customHeight="1" x14ac:dyDescent="0.3">
      <c r="A71" s="57">
        <v>5518</v>
      </c>
      <c r="B71" s="34" t="s">
        <v>288</v>
      </c>
      <c r="C71" s="58">
        <v>0</v>
      </c>
      <c r="D71" s="58">
        <v>0</v>
      </c>
    </row>
    <row r="72" spans="1:4" ht="11.25" customHeight="1" x14ac:dyDescent="0.3">
      <c r="A72" s="72">
        <v>5520</v>
      </c>
      <c r="B72" s="75" t="s">
        <v>289</v>
      </c>
      <c r="C72" s="74">
        <v>0</v>
      </c>
      <c r="D72" s="74">
        <v>0</v>
      </c>
    </row>
    <row r="73" spans="1:4" ht="11.25" customHeight="1" x14ac:dyDescent="0.3">
      <c r="A73" s="57">
        <v>5521</v>
      </c>
      <c r="B73" s="34" t="s">
        <v>290</v>
      </c>
      <c r="C73" s="58">
        <v>0</v>
      </c>
      <c r="D73" s="58">
        <v>0</v>
      </c>
    </row>
    <row r="74" spans="1:4" ht="11.25" customHeight="1" x14ac:dyDescent="0.3">
      <c r="A74" s="57">
        <v>5522</v>
      </c>
      <c r="B74" s="34" t="s">
        <v>291</v>
      </c>
      <c r="C74" s="58">
        <v>0</v>
      </c>
      <c r="D74" s="58">
        <v>0</v>
      </c>
    </row>
    <row r="75" spans="1:4" ht="11.25" customHeight="1" x14ac:dyDescent="0.3">
      <c r="A75" s="72">
        <v>5530</v>
      </c>
      <c r="B75" s="75" t="s">
        <v>292</v>
      </c>
      <c r="C75" s="74">
        <v>0</v>
      </c>
      <c r="D75" s="74">
        <v>0</v>
      </c>
    </row>
    <row r="76" spans="1:4" ht="11.25" customHeight="1" x14ac:dyDescent="0.3">
      <c r="A76" s="57">
        <v>5531</v>
      </c>
      <c r="B76" s="34" t="s">
        <v>293</v>
      </c>
      <c r="C76" s="58">
        <v>0</v>
      </c>
      <c r="D76" s="58">
        <v>0</v>
      </c>
    </row>
    <row r="77" spans="1:4" ht="11.25" customHeight="1" x14ac:dyDescent="0.3">
      <c r="A77" s="57">
        <v>5532</v>
      </c>
      <c r="B77" s="34" t="s">
        <v>294</v>
      </c>
      <c r="C77" s="58">
        <v>0</v>
      </c>
      <c r="D77" s="58">
        <v>0</v>
      </c>
    </row>
    <row r="78" spans="1:4" ht="11.25" customHeight="1" x14ac:dyDescent="0.3">
      <c r="A78" s="57">
        <v>5533</v>
      </c>
      <c r="B78" s="34" t="s">
        <v>295</v>
      </c>
      <c r="C78" s="58">
        <v>0</v>
      </c>
      <c r="D78" s="58">
        <v>0</v>
      </c>
    </row>
    <row r="79" spans="1:4" ht="11.25" customHeight="1" x14ac:dyDescent="0.3">
      <c r="A79" s="57">
        <v>5534</v>
      </c>
      <c r="B79" s="34" t="s">
        <v>296</v>
      </c>
      <c r="C79" s="58">
        <v>0</v>
      </c>
      <c r="D79" s="58">
        <v>0</v>
      </c>
    </row>
    <row r="80" spans="1:4" ht="11.25" customHeight="1" x14ac:dyDescent="0.3">
      <c r="A80" s="57">
        <v>5535</v>
      </c>
      <c r="B80" s="34" t="s">
        <v>297</v>
      </c>
      <c r="C80" s="58">
        <v>0</v>
      </c>
      <c r="D80" s="58">
        <v>0</v>
      </c>
    </row>
    <row r="81" spans="1:4" ht="11.25" customHeight="1" x14ac:dyDescent="0.3">
      <c r="A81" s="72">
        <v>5590</v>
      </c>
      <c r="B81" s="75" t="s">
        <v>298</v>
      </c>
      <c r="C81" s="74">
        <v>0</v>
      </c>
      <c r="D81" s="74">
        <v>0</v>
      </c>
    </row>
    <row r="82" spans="1:4" ht="11.25" customHeight="1" x14ac:dyDescent="0.3">
      <c r="A82" s="57">
        <v>5591</v>
      </c>
      <c r="B82" s="34" t="s">
        <v>299</v>
      </c>
      <c r="C82" s="58">
        <v>0</v>
      </c>
      <c r="D82" s="58">
        <v>0</v>
      </c>
    </row>
    <row r="83" spans="1:4" ht="11.25" customHeight="1" x14ac:dyDescent="0.3">
      <c r="A83" s="57">
        <v>5592</v>
      </c>
      <c r="B83" s="34" t="s">
        <v>300</v>
      </c>
      <c r="C83" s="58">
        <v>0</v>
      </c>
      <c r="D83" s="58">
        <v>0</v>
      </c>
    </row>
    <row r="84" spans="1:4" ht="11.25" customHeight="1" x14ac:dyDescent="0.3">
      <c r="A84" s="57">
        <v>5593</v>
      </c>
      <c r="B84" s="34" t="s">
        <v>301</v>
      </c>
      <c r="C84" s="58">
        <v>0</v>
      </c>
      <c r="D84" s="58">
        <v>0</v>
      </c>
    </row>
    <row r="85" spans="1:4" ht="11.25" customHeight="1" x14ac:dyDescent="0.3">
      <c r="A85" s="57">
        <v>5594</v>
      </c>
      <c r="B85" s="34" t="s">
        <v>522</v>
      </c>
      <c r="C85" s="58">
        <v>0</v>
      </c>
      <c r="D85" s="58">
        <v>0</v>
      </c>
    </row>
    <row r="86" spans="1:4" ht="11.25" customHeight="1" x14ac:dyDescent="0.3">
      <c r="A86" s="57">
        <v>5595</v>
      </c>
      <c r="B86" s="34" t="s">
        <v>303</v>
      </c>
      <c r="C86" s="58">
        <v>0</v>
      </c>
      <c r="D86" s="58">
        <v>0</v>
      </c>
    </row>
    <row r="87" spans="1:4" ht="11.25" customHeight="1" x14ac:dyDescent="0.3">
      <c r="A87" s="57">
        <v>5596</v>
      </c>
      <c r="B87" s="34" t="s">
        <v>188</v>
      </c>
      <c r="C87" s="58">
        <v>0</v>
      </c>
      <c r="D87" s="58">
        <v>0</v>
      </c>
    </row>
    <row r="88" spans="1:4" ht="11.25" customHeight="1" x14ac:dyDescent="0.3">
      <c r="A88" s="57">
        <v>5597</v>
      </c>
      <c r="B88" s="34" t="s">
        <v>304</v>
      </c>
      <c r="C88" s="58">
        <v>0</v>
      </c>
      <c r="D88" s="58">
        <v>0</v>
      </c>
    </row>
    <row r="89" spans="1:4" ht="11.25" customHeight="1" x14ac:dyDescent="0.3">
      <c r="A89" s="57">
        <v>5599</v>
      </c>
      <c r="B89" s="34" t="s">
        <v>306</v>
      </c>
      <c r="C89" s="58">
        <v>0</v>
      </c>
      <c r="D89" s="58">
        <v>0</v>
      </c>
    </row>
    <row r="90" spans="1:4" ht="11.25" customHeight="1" x14ac:dyDescent="0.3">
      <c r="A90" s="72">
        <v>5600</v>
      </c>
      <c r="B90" s="75" t="s">
        <v>307</v>
      </c>
      <c r="C90" s="74">
        <v>0</v>
      </c>
      <c r="D90" s="74">
        <v>0</v>
      </c>
    </row>
    <row r="91" spans="1:4" ht="11.25" customHeight="1" x14ac:dyDescent="0.3">
      <c r="A91" s="72">
        <v>5610</v>
      </c>
      <c r="B91" s="75" t="s">
        <v>308</v>
      </c>
      <c r="C91" s="74">
        <v>0</v>
      </c>
      <c r="D91" s="74">
        <v>0</v>
      </c>
    </row>
    <row r="92" spans="1:4" ht="11.25" customHeight="1" x14ac:dyDescent="0.3">
      <c r="A92" s="57">
        <v>5611</v>
      </c>
      <c r="B92" s="34" t="s">
        <v>309</v>
      </c>
      <c r="C92" s="58">
        <v>0</v>
      </c>
      <c r="D92" s="58">
        <v>0</v>
      </c>
    </row>
    <row r="93" spans="1:4" ht="11.25" customHeight="1" x14ac:dyDescent="0.3">
      <c r="A93" s="72">
        <v>2110</v>
      </c>
      <c r="B93" s="76" t="s">
        <v>523</v>
      </c>
      <c r="C93" s="74">
        <f>SUM(C94:C98)</f>
        <v>770697.31</v>
      </c>
      <c r="D93" s="74">
        <v>0</v>
      </c>
    </row>
    <row r="94" spans="1:4" ht="11.25" customHeight="1" x14ac:dyDescent="0.3">
      <c r="A94" s="57">
        <v>2111</v>
      </c>
      <c r="B94" s="34" t="s">
        <v>524</v>
      </c>
      <c r="C94" s="58">
        <v>0</v>
      </c>
      <c r="D94" s="58">
        <v>0</v>
      </c>
    </row>
    <row r="95" spans="1:4" ht="11.25" customHeight="1" x14ac:dyDescent="0.3">
      <c r="A95" s="57">
        <v>2112</v>
      </c>
      <c r="B95" s="34" t="s">
        <v>525</v>
      </c>
      <c r="C95" s="58">
        <v>770697.31</v>
      </c>
      <c r="D95" s="58">
        <v>0</v>
      </c>
    </row>
    <row r="96" spans="1:4" ht="11.25" customHeight="1" x14ac:dyDescent="0.3">
      <c r="A96" s="57">
        <v>2112</v>
      </c>
      <c r="B96" s="34" t="s">
        <v>526</v>
      </c>
      <c r="C96" s="58">
        <v>0</v>
      </c>
      <c r="D96" s="58">
        <v>0</v>
      </c>
    </row>
    <row r="97" spans="1:4" ht="11.25" customHeight="1" x14ac:dyDescent="0.3">
      <c r="A97" s="57">
        <v>2115</v>
      </c>
      <c r="B97" s="34" t="s">
        <v>527</v>
      </c>
      <c r="C97" s="58">
        <v>0</v>
      </c>
      <c r="D97" s="58">
        <v>0</v>
      </c>
    </row>
    <row r="98" spans="1:4" ht="11.25" customHeight="1" x14ac:dyDescent="0.3">
      <c r="A98" s="57">
        <v>2114</v>
      </c>
      <c r="B98" s="34" t="s">
        <v>528</v>
      </c>
      <c r="C98" s="58">
        <v>0</v>
      </c>
      <c r="D98" s="58">
        <v>0</v>
      </c>
    </row>
    <row r="99" spans="1:4" ht="11.25" customHeight="1" x14ac:dyDescent="0.3">
      <c r="A99" s="72">
        <v>5120</v>
      </c>
      <c r="B99" s="76" t="s">
        <v>351</v>
      </c>
      <c r="C99" s="74">
        <v>0</v>
      </c>
      <c r="D99" s="74">
        <v>0</v>
      </c>
    </row>
    <row r="100" spans="1:4" ht="11.25" customHeight="1" x14ac:dyDescent="0.3">
      <c r="A100" s="57">
        <v>5120</v>
      </c>
      <c r="B100" s="44" t="s">
        <v>351</v>
      </c>
      <c r="C100" s="58">
        <v>0</v>
      </c>
      <c r="D100" s="58">
        <v>0</v>
      </c>
    </row>
    <row r="101" spans="1:4" ht="9.75" customHeight="1" x14ac:dyDescent="0.3">
      <c r="A101" s="57"/>
      <c r="B101" s="73" t="s">
        <v>529</v>
      </c>
      <c r="C101" s="74">
        <v>8761.68</v>
      </c>
      <c r="D101" s="74">
        <v>1069097.97</v>
      </c>
    </row>
    <row r="102" spans="1:4" ht="9.75" customHeight="1" x14ac:dyDescent="0.3">
      <c r="A102" s="72">
        <v>4300</v>
      </c>
      <c r="B102" s="73" t="s">
        <v>78</v>
      </c>
      <c r="C102" s="58">
        <v>0</v>
      </c>
      <c r="D102" s="58">
        <v>0</v>
      </c>
    </row>
    <row r="103" spans="1:4" ht="9.75" customHeight="1" x14ac:dyDescent="0.3">
      <c r="A103" s="72">
        <v>4310</v>
      </c>
      <c r="B103" s="73" t="s">
        <v>173</v>
      </c>
      <c r="C103" s="74">
        <v>0</v>
      </c>
      <c r="D103" s="74">
        <v>0</v>
      </c>
    </row>
    <row r="104" spans="1:4" ht="9.75" customHeight="1" x14ac:dyDescent="0.3">
      <c r="A104" s="57">
        <v>4311</v>
      </c>
      <c r="B104" s="77" t="s">
        <v>174</v>
      </c>
      <c r="C104" s="58">
        <v>0</v>
      </c>
      <c r="D104" s="58">
        <v>0</v>
      </c>
    </row>
    <row r="105" spans="1:4" ht="9.75" customHeight="1" x14ac:dyDescent="0.3">
      <c r="A105" s="57">
        <v>4319</v>
      </c>
      <c r="B105" s="77" t="s">
        <v>175</v>
      </c>
      <c r="C105" s="58">
        <v>0</v>
      </c>
      <c r="D105" s="58">
        <v>0</v>
      </c>
    </row>
    <row r="106" spans="1:4" ht="9.75" customHeight="1" x14ac:dyDescent="0.3">
      <c r="A106" s="72">
        <v>4320</v>
      </c>
      <c r="B106" s="73" t="s">
        <v>176</v>
      </c>
      <c r="C106" s="74">
        <v>0</v>
      </c>
      <c r="D106" s="74">
        <v>0</v>
      </c>
    </row>
    <row r="107" spans="1:4" ht="9.75" customHeight="1" x14ac:dyDescent="0.3">
      <c r="A107" s="57">
        <v>4321</v>
      </c>
      <c r="B107" s="77" t="s">
        <v>177</v>
      </c>
      <c r="C107" s="58">
        <v>0</v>
      </c>
      <c r="D107" s="58">
        <v>0</v>
      </c>
    </row>
    <row r="108" spans="1:4" ht="9.75" customHeight="1" x14ac:dyDescent="0.3">
      <c r="A108" s="57">
        <v>4322</v>
      </c>
      <c r="B108" s="77" t="s">
        <v>178</v>
      </c>
      <c r="C108" s="58">
        <v>0</v>
      </c>
      <c r="D108" s="58">
        <v>0</v>
      </c>
    </row>
    <row r="109" spans="1:4" ht="9.75" customHeight="1" x14ac:dyDescent="0.3">
      <c r="A109" s="57">
        <v>4323</v>
      </c>
      <c r="B109" s="77" t="s">
        <v>179</v>
      </c>
      <c r="C109" s="58">
        <v>0</v>
      </c>
      <c r="D109" s="58">
        <v>0</v>
      </c>
    </row>
    <row r="110" spans="1:4" ht="9.75" customHeight="1" x14ac:dyDescent="0.3">
      <c r="A110" s="57">
        <v>4324</v>
      </c>
      <c r="B110" s="77" t="s">
        <v>180</v>
      </c>
      <c r="C110" s="58">
        <v>0</v>
      </c>
      <c r="D110" s="58">
        <v>0</v>
      </c>
    </row>
    <row r="111" spans="1:4" ht="9.75" customHeight="1" x14ac:dyDescent="0.3">
      <c r="A111" s="57">
        <v>4325</v>
      </c>
      <c r="B111" s="77" t="s">
        <v>181</v>
      </c>
      <c r="C111" s="58">
        <v>0</v>
      </c>
      <c r="D111" s="58">
        <v>0</v>
      </c>
    </row>
    <row r="112" spans="1:4" ht="9.75" customHeight="1" x14ac:dyDescent="0.3">
      <c r="A112" s="72">
        <v>4330</v>
      </c>
      <c r="B112" s="73" t="s">
        <v>182</v>
      </c>
      <c r="C112" s="74">
        <v>0</v>
      </c>
      <c r="D112" s="74">
        <v>0</v>
      </c>
    </row>
    <row r="113" spans="1:4" ht="9.75" customHeight="1" x14ac:dyDescent="0.3">
      <c r="A113" s="57">
        <v>4331</v>
      </c>
      <c r="B113" s="77" t="s">
        <v>182</v>
      </c>
      <c r="C113" s="58">
        <v>0</v>
      </c>
      <c r="D113" s="58">
        <v>0</v>
      </c>
    </row>
    <row r="114" spans="1:4" ht="9.75" customHeight="1" x14ac:dyDescent="0.3">
      <c r="A114" s="72">
        <v>4340</v>
      </c>
      <c r="B114" s="73" t="s">
        <v>183</v>
      </c>
      <c r="C114" s="74">
        <v>0</v>
      </c>
      <c r="D114" s="74">
        <v>0</v>
      </c>
    </row>
    <row r="115" spans="1:4" ht="9.75" customHeight="1" x14ac:dyDescent="0.3">
      <c r="A115" s="57">
        <v>4341</v>
      </c>
      <c r="B115" s="77" t="s">
        <v>183</v>
      </c>
      <c r="C115" s="58">
        <v>0</v>
      </c>
      <c r="D115" s="58">
        <v>0</v>
      </c>
    </row>
    <row r="116" spans="1:4" ht="9.75" customHeight="1" x14ac:dyDescent="0.3">
      <c r="A116" s="72">
        <v>4390</v>
      </c>
      <c r="B116" s="73" t="s">
        <v>184</v>
      </c>
      <c r="C116" s="74">
        <v>0</v>
      </c>
      <c r="D116" s="74">
        <v>0</v>
      </c>
    </row>
    <row r="117" spans="1:4" ht="9.75" customHeight="1" x14ac:dyDescent="0.3">
      <c r="A117" s="57">
        <v>4392</v>
      </c>
      <c r="B117" s="77" t="s">
        <v>185</v>
      </c>
      <c r="C117" s="58">
        <v>0</v>
      </c>
      <c r="D117" s="58">
        <v>0</v>
      </c>
    </row>
    <row r="118" spans="1:4" ht="9.75" customHeight="1" x14ac:dyDescent="0.3">
      <c r="A118" s="57">
        <v>4393</v>
      </c>
      <c r="B118" s="77" t="s">
        <v>186</v>
      </c>
      <c r="C118" s="58">
        <v>0</v>
      </c>
      <c r="D118" s="58">
        <v>0</v>
      </c>
    </row>
    <row r="119" spans="1:4" ht="9.75" customHeight="1" x14ac:dyDescent="0.3">
      <c r="A119" s="57">
        <v>4394</v>
      </c>
      <c r="B119" s="77" t="s">
        <v>187</v>
      </c>
      <c r="C119" s="58">
        <v>0</v>
      </c>
      <c r="D119" s="58">
        <v>0</v>
      </c>
    </row>
    <row r="120" spans="1:4" ht="9.75" customHeight="1" x14ac:dyDescent="0.3">
      <c r="A120" s="57">
        <v>4395</v>
      </c>
      <c r="B120" s="77" t="s">
        <v>188</v>
      </c>
      <c r="C120" s="58">
        <v>0</v>
      </c>
      <c r="D120" s="58">
        <v>0</v>
      </c>
    </row>
    <row r="121" spans="1:4" ht="9.75" customHeight="1" x14ac:dyDescent="0.3">
      <c r="A121" s="57">
        <v>4396</v>
      </c>
      <c r="B121" s="77" t="s">
        <v>189</v>
      </c>
      <c r="C121" s="58">
        <v>0</v>
      </c>
      <c r="D121" s="58">
        <v>0</v>
      </c>
    </row>
    <row r="122" spans="1:4" ht="9.75" customHeight="1" x14ac:dyDescent="0.3">
      <c r="A122" s="57">
        <v>4397</v>
      </c>
      <c r="B122" s="77" t="s">
        <v>190</v>
      </c>
      <c r="C122" s="58">
        <v>0</v>
      </c>
      <c r="D122" s="58">
        <v>0</v>
      </c>
    </row>
    <row r="123" spans="1:4" ht="9.75" customHeight="1" x14ac:dyDescent="0.3">
      <c r="A123" s="57">
        <v>4399</v>
      </c>
      <c r="B123" s="77" t="s">
        <v>184</v>
      </c>
      <c r="C123" s="58">
        <v>0</v>
      </c>
      <c r="D123" s="58">
        <v>0</v>
      </c>
    </row>
    <row r="124" spans="1:4" ht="11.25" customHeight="1" x14ac:dyDescent="0.3">
      <c r="A124" s="72">
        <v>1120</v>
      </c>
      <c r="B124" s="76" t="s">
        <v>530</v>
      </c>
      <c r="C124" s="74">
        <v>0</v>
      </c>
      <c r="D124" s="74">
        <v>0</v>
      </c>
    </row>
    <row r="125" spans="1:4" ht="11.25" customHeight="1" x14ac:dyDescent="0.3">
      <c r="A125" s="57">
        <v>1124</v>
      </c>
      <c r="B125" s="44" t="s">
        <v>531</v>
      </c>
      <c r="C125" s="58">
        <v>0</v>
      </c>
      <c r="D125" s="58">
        <v>0</v>
      </c>
    </row>
    <row r="126" spans="1:4" ht="11.25" customHeight="1" x14ac:dyDescent="0.3">
      <c r="A126" s="57">
        <v>1124</v>
      </c>
      <c r="B126" s="44" t="s">
        <v>532</v>
      </c>
      <c r="C126" s="58">
        <v>0</v>
      </c>
      <c r="D126" s="58">
        <v>0</v>
      </c>
    </row>
    <row r="127" spans="1:4" ht="11.25" customHeight="1" x14ac:dyDescent="0.3">
      <c r="A127" s="57">
        <v>1124</v>
      </c>
      <c r="B127" s="44" t="s">
        <v>533</v>
      </c>
      <c r="C127" s="58">
        <v>0</v>
      </c>
      <c r="D127" s="58">
        <v>0</v>
      </c>
    </row>
    <row r="128" spans="1:4" ht="11.25" customHeight="1" x14ac:dyDescent="0.3">
      <c r="A128" s="57">
        <v>1124</v>
      </c>
      <c r="B128" s="44" t="s">
        <v>534</v>
      </c>
      <c r="C128" s="58">
        <v>0</v>
      </c>
      <c r="D128" s="58">
        <v>0</v>
      </c>
    </row>
    <row r="129" spans="1:4" ht="11.25" customHeight="1" x14ac:dyDescent="0.3">
      <c r="A129" s="57">
        <v>1124</v>
      </c>
      <c r="B129" s="44" t="s">
        <v>535</v>
      </c>
      <c r="C129" s="58">
        <v>0</v>
      </c>
      <c r="D129" s="58">
        <v>0</v>
      </c>
    </row>
    <row r="130" spans="1:4" ht="11.25" customHeight="1" x14ac:dyDescent="0.3">
      <c r="A130" s="57">
        <v>1124</v>
      </c>
      <c r="B130" s="44" t="s">
        <v>536</v>
      </c>
      <c r="C130" s="58">
        <v>0</v>
      </c>
      <c r="D130" s="58">
        <v>0</v>
      </c>
    </row>
    <row r="131" spans="1:4" ht="11.25" customHeight="1" x14ac:dyDescent="0.3">
      <c r="A131" s="57">
        <v>1122</v>
      </c>
      <c r="B131" s="44" t="s">
        <v>537</v>
      </c>
      <c r="C131" s="58">
        <v>0</v>
      </c>
      <c r="D131" s="58">
        <v>0</v>
      </c>
    </row>
    <row r="132" spans="1:4" ht="11.25" customHeight="1" x14ac:dyDescent="0.3">
      <c r="A132" s="57">
        <v>1122</v>
      </c>
      <c r="B132" s="44" t="s">
        <v>538</v>
      </c>
      <c r="C132" s="58">
        <v>0</v>
      </c>
      <c r="D132" s="58">
        <v>0</v>
      </c>
    </row>
    <row r="133" spans="1:4" ht="11.25" customHeight="1" x14ac:dyDescent="0.3">
      <c r="A133" s="57">
        <v>1122</v>
      </c>
      <c r="B133" s="44" t="s">
        <v>539</v>
      </c>
      <c r="C133" s="58">
        <v>0</v>
      </c>
      <c r="D133" s="58">
        <v>0</v>
      </c>
    </row>
    <row r="134" spans="1:4" ht="11.25" customHeight="1" x14ac:dyDescent="0.3">
      <c r="A134" s="72">
        <v>5120</v>
      </c>
      <c r="B134" s="76" t="s">
        <v>351</v>
      </c>
      <c r="C134" s="74">
        <v>0</v>
      </c>
      <c r="D134" s="74">
        <v>0</v>
      </c>
    </row>
    <row r="135" spans="1:4" ht="11.25" customHeight="1" x14ac:dyDescent="0.3">
      <c r="A135" s="57">
        <v>5120</v>
      </c>
      <c r="B135" s="44" t="s">
        <v>351</v>
      </c>
      <c r="C135" s="58">
        <v>0</v>
      </c>
      <c r="D135" s="58">
        <v>0</v>
      </c>
    </row>
    <row r="136" spans="1:4" ht="11.25" customHeight="1" x14ac:dyDescent="0.3">
      <c r="A136" s="72">
        <v>4150</v>
      </c>
      <c r="B136" s="76" t="s">
        <v>137</v>
      </c>
      <c r="C136" s="74">
        <v>0</v>
      </c>
      <c r="D136" s="74">
        <v>0</v>
      </c>
    </row>
    <row r="137" spans="1:4" ht="11.25" customHeight="1" x14ac:dyDescent="0.3">
      <c r="A137" s="57">
        <v>4151</v>
      </c>
      <c r="B137" s="44" t="s">
        <v>540</v>
      </c>
      <c r="C137" s="58">
        <v>0</v>
      </c>
      <c r="D137" s="58">
        <v>0</v>
      </c>
    </row>
    <row r="138" spans="1:4" ht="11.25" customHeight="1" x14ac:dyDescent="0.3">
      <c r="A138" s="57"/>
      <c r="B138" s="78" t="s">
        <v>541</v>
      </c>
      <c r="C138" s="74">
        <f t="shared" ref="C138:D138" si="1">C48+C49-C101</f>
        <v>6920868.3200000003</v>
      </c>
      <c r="D138" s="74">
        <f t="shared" si="1"/>
        <v>0</v>
      </c>
    </row>
    <row r="139" spans="1:4" ht="9" customHeight="1" x14ac:dyDescent="0.3">
      <c r="A139" s="34"/>
      <c r="B139" s="34"/>
      <c r="C139" s="34"/>
      <c r="D139" s="34"/>
    </row>
    <row r="140" spans="1:4" ht="9.75" customHeight="1" x14ac:dyDescent="0.3">
      <c r="A140" s="34"/>
      <c r="B140" s="34" t="s">
        <v>310</v>
      </c>
      <c r="C140" s="34"/>
      <c r="D140" s="34"/>
    </row>
  </sheetData>
  <mergeCells count="4">
    <mergeCell ref="A1:C1"/>
    <mergeCell ref="A2:C2"/>
    <mergeCell ref="A3:C3"/>
    <mergeCell ref="A4:C4"/>
  </mergeCells>
  <pageMargins left="0.70866141732283472" right="0.70866141732283472" top="0.74803149606299213" bottom="0.74803149606299213" header="0" footer="0"/>
  <pageSetup scale="72" fitToHeight="2" orientation="portrait" r:id="rId1"/>
  <rowBreaks count="1" manualBreakCount="1">
    <brk id="80" man="1"/>
  </rowBreaks>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400-000000000000}">
  <sheetPr>
    <pageSetUpPr fitToPage="1"/>
  </sheetPr>
  <dimension ref="A1:C23"/>
  <sheetViews>
    <sheetView view="pageBreakPreview" zoomScale="60" zoomScaleNormal="100" workbookViewId="0">
      <selection activeCell="A4" sqref="A1:C4"/>
    </sheetView>
  </sheetViews>
  <sheetFormatPr baseColWidth="10" defaultColWidth="14.44140625" defaultRowHeight="15" customHeight="1" x14ac:dyDescent="0.3"/>
  <cols>
    <col min="1" max="1" width="4" style="29" customWidth="1"/>
    <col min="2" max="2" width="63.109375" style="29" customWidth="1"/>
    <col min="3" max="3" width="17.88671875" style="29" customWidth="1"/>
    <col min="4" max="26" width="11.44140625" style="29" customWidth="1"/>
    <col min="27" max="16384" width="14.44140625" style="29"/>
  </cols>
  <sheetData>
    <row r="1" spans="1:3" ht="11.25" customHeight="1" x14ac:dyDescent="0.3">
      <c r="A1" s="515" t="s">
        <v>2124</v>
      </c>
      <c r="B1" s="516"/>
      <c r="C1" s="517"/>
    </row>
    <row r="2" spans="1:3" ht="11.25" customHeight="1" x14ac:dyDescent="0.3">
      <c r="A2" s="518" t="s">
        <v>581</v>
      </c>
      <c r="B2" s="501"/>
      <c r="C2" s="519"/>
    </row>
    <row r="3" spans="1:3" ht="11.25" customHeight="1" x14ac:dyDescent="0.3">
      <c r="A3" s="518" t="s">
        <v>2107</v>
      </c>
      <c r="B3" s="501"/>
      <c r="C3" s="519"/>
    </row>
    <row r="4" spans="1:3" ht="9.75" customHeight="1" x14ac:dyDescent="0.3">
      <c r="A4" s="520" t="s">
        <v>543</v>
      </c>
      <c r="B4" s="521"/>
      <c r="C4" s="522"/>
    </row>
    <row r="5" spans="1:3" ht="9.75" customHeight="1" x14ac:dyDescent="0.3">
      <c r="A5" s="523" t="s">
        <v>544</v>
      </c>
      <c r="B5" s="524"/>
      <c r="C5" s="132" t="s">
        <v>652</v>
      </c>
    </row>
    <row r="6" spans="1:3" ht="9.75" customHeight="1" x14ac:dyDescent="0.3">
      <c r="A6" s="102" t="s">
        <v>582</v>
      </c>
      <c r="B6" s="102"/>
      <c r="C6" s="103">
        <v>35884247.259999998</v>
      </c>
    </row>
    <row r="7" spans="1:3" ht="7.5" customHeight="1" x14ac:dyDescent="0.3">
      <c r="A7" s="44"/>
      <c r="B7" s="84"/>
      <c r="C7" s="106"/>
    </row>
    <row r="8" spans="1:3" ht="9.75" customHeight="1" x14ac:dyDescent="0.3">
      <c r="A8" s="86" t="s">
        <v>583</v>
      </c>
      <c r="B8" s="86"/>
      <c r="C8" s="88">
        <f>SUM(C9:C14)</f>
        <v>-101540.45000000001</v>
      </c>
    </row>
    <row r="9" spans="1:3" ht="9.75" customHeight="1" x14ac:dyDescent="0.3">
      <c r="A9" s="107" t="s">
        <v>584</v>
      </c>
      <c r="B9" s="108" t="s">
        <v>173</v>
      </c>
      <c r="C9" s="109">
        <v>0.83</v>
      </c>
    </row>
    <row r="10" spans="1:3" ht="9.75" customHeight="1" x14ac:dyDescent="0.3">
      <c r="A10" s="110" t="s">
        <v>585</v>
      </c>
      <c r="B10" s="111" t="s">
        <v>586</v>
      </c>
      <c r="C10" s="109">
        <v>0</v>
      </c>
    </row>
    <row r="11" spans="1:3" ht="9.75" customHeight="1" x14ac:dyDescent="0.3">
      <c r="A11" s="110" t="s">
        <v>587</v>
      </c>
      <c r="B11" s="111" t="s">
        <v>182</v>
      </c>
      <c r="C11" s="109">
        <v>0</v>
      </c>
    </row>
    <row r="12" spans="1:3" ht="9.75" customHeight="1" x14ac:dyDescent="0.3">
      <c r="A12" s="110" t="s">
        <v>588</v>
      </c>
      <c r="B12" s="111" t="s">
        <v>183</v>
      </c>
      <c r="C12" s="109">
        <v>0</v>
      </c>
    </row>
    <row r="13" spans="1:3" ht="9.75" customHeight="1" x14ac:dyDescent="0.3">
      <c r="A13" s="110" t="s">
        <v>589</v>
      </c>
      <c r="B13" s="111" t="s">
        <v>184</v>
      </c>
      <c r="C13" s="109">
        <v>0.85</v>
      </c>
    </row>
    <row r="14" spans="1:3" ht="9.75" customHeight="1" x14ac:dyDescent="0.3">
      <c r="A14" s="112" t="s">
        <v>590</v>
      </c>
      <c r="B14" s="113" t="s">
        <v>591</v>
      </c>
      <c r="C14" s="109">
        <v>-101542.13</v>
      </c>
    </row>
    <row r="15" spans="1:3" ht="7.5" customHeight="1" x14ac:dyDescent="0.3">
      <c r="A15" s="44"/>
      <c r="B15" s="114"/>
      <c r="C15" s="115"/>
    </row>
    <row r="16" spans="1:3" ht="9.75" customHeight="1" x14ac:dyDescent="0.3">
      <c r="A16" s="86" t="s">
        <v>592</v>
      </c>
      <c r="B16" s="84"/>
      <c r="C16" s="88">
        <f>SUM(C17:C19)</f>
        <v>0</v>
      </c>
    </row>
    <row r="17" spans="1:3" ht="9.75" customHeight="1" x14ac:dyDescent="0.3">
      <c r="A17" s="116">
        <v>3.1</v>
      </c>
      <c r="B17" s="111" t="s">
        <v>593</v>
      </c>
      <c r="C17" s="109">
        <v>0</v>
      </c>
    </row>
    <row r="18" spans="1:3" ht="9.75" customHeight="1" x14ac:dyDescent="0.3">
      <c r="A18" s="117">
        <v>3.2</v>
      </c>
      <c r="B18" s="111" t="s">
        <v>594</v>
      </c>
      <c r="C18" s="109">
        <v>0</v>
      </c>
    </row>
    <row r="19" spans="1:3" ht="9.75" customHeight="1" x14ac:dyDescent="0.3">
      <c r="A19" s="117">
        <v>3.3</v>
      </c>
      <c r="B19" s="113" t="s">
        <v>595</v>
      </c>
      <c r="C19" s="118">
        <v>0</v>
      </c>
    </row>
    <row r="20" spans="1:3" ht="7.5" customHeight="1" x14ac:dyDescent="0.3">
      <c r="A20" s="44"/>
      <c r="B20" s="113"/>
      <c r="C20" s="119"/>
    </row>
    <row r="21" spans="1:3" ht="9.75" customHeight="1" x14ac:dyDescent="0.3">
      <c r="A21" s="120" t="s">
        <v>596</v>
      </c>
      <c r="B21" s="120"/>
      <c r="C21" s="103">
        <f>C6+C8-C16</f>
        <v>35782706.809999995</v>
      </c>
    </row>
    <row r="22" spans="1:3" ht="9.75" customHeight="1" x14ac:dyDescent="0.3">
      <c r="A22" s="44"/>
      <c r="B22" s="44"/>
      <c r="C22" s="44"/>
    </row>
    <row r="23" spans="1:3" ht="9.75" customHeight="1" x14ac:dyDescent="0.3">
      <c r="A23" s="44"/>
      <c r="B23" s="34" t="s">
        <v>310</v>
      </c>
      <c r="C23" s="44"/>
    </row>
  </sheetData>
  <mergeCells count="5">
    <mergeCell ref="A1:C1"/>
    <mergeCell ref="A2:C2"/>
    <mergeCell ref="A3:C3"/>
    <mergeCell ref="A4:C4"/>
    <mergeCell ref="A5:B5"/>
  </mergeCells>
  <pageMargins left="0.70866141732283472" right="0.70866141732283472" top="0.74803149606299213" bottom="0.74803149606299213" header="0" footer="0"/>
  <pageSetup scale="83" orientation="portrait" r:id="rId1"/>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500-000000000000}">
  <sheetPr>
    <pageSetUpPr fitToPage="1"/>
  </sheetPr>
  <dimension ref="A1:C42"/>
  <sheetViews>
    <sheetView view="pageBreakPreview" zoomScale="60" zoomScaleNormal="100" workbookViewId="0">
      <selection activeCell="A4" sqref="A1:C4"/>
    </sheetView>
  </sheetViews>
  <sheetFormatPr baseColWidth="10" defaultColWidth="14.44140625" defaultRowHeight="15" customHeight="1" x14ac:dyDescent="0.3"/>
  <cols>
    <col min="1" max="1" width="3.88671875" style="29" customWidth="1"/>
    <col min="2" max="2" width="62.109375" style="29" customWidth="1"/>
    <col min="3" max="3" width="17.88671875" style="29" customWidth="1"/>
    <col min="4" max="26" width="11.44140625" style="29" customWidth="1"/>
    <col min="27" max="16384" width="14.44140625" style="29"/>
  </cols>
  <sheetData>
    <row r="1" spans="1:3" ht="11.25" customHeight="1" x14ac:dyDescent="0.3">
      <c r="A1" s="525" t="s">
        <v>2124</v>
      </c>
      <c r="B1" s="516"/>
      <c r="C1" s="517"/>
    </row>
    <row r="2" spans="1:3" ht="11.25" customHeight="1" x14ac:dyDescent="0.3">
      <c r="A2" s="526" t="s">
        <v>542</v>
      </c>
      <c r="B2" s="501"/>
      <c r="C2" s="519"/>
    </row>
    <row r="3" spans="1:3" ht="11.25" customHeight="1" x14ac:dyDescent="0.3">
      <c r="A3" s="526" t="s">
        <v>2107</v>
      </c>
      <c r="B3" s="501"/>
      <c r="C3" s="519"/>
    </row>
    <row r="4" spans="1:3" ht="9.75" customHeight="1" x14ac:dyDescent="0.3">
      <c r="A4" s="520" t="s">
        <v>543</v>
      </c>
      <c r="B4" s="521"/>
      <c r="C4" s="522"/>
    </row>
    <row r="5" spans="1:3" ht="11.25" customHeight="1" x14ac:dyDescent="0.3">
      <c r="A5" s="523" t="s">
        <v>544</v>
      </c>
      <c r="B5" s="524"/>
      <c r="C5" s="132">
        <v>2025</v>
      </c>
    </row>
    <row r="6" spans="1:3" ht="9.75" customHeight="1" x14ac:dyDescent="0.3">
      <c r="A6" s="133" t="s">
        <v>545</v>
      </c>
      <c r="B6" s="102"/>
      <c r="C6" s="134">
        <v>34724660.119999997</v>
      </c>
    </row>
    <row r="7" spans="1:3" ht="7.5" customHeight="1" x14ac:dyDescent="0.3">
      <c r="A7" s="83"/>
      <c r="B7" s="84"/>
      <c r="C7" s="85"/>
    </row>
    <row r="8" spans="1:3" ht="9.75" customHeight="1" x14ac:dyDescent="0.3">
      <c r="A8" s="86" t="s">
        <v>546</v>
      </c>
      <c r="B8" s="87"/>
      <c r="C8" s="88">
        <f>SUM(C9:C29)</f>
        <v>5100886</v>
      </c>
    </row>
    <row r="9" spans="1:3" ht="9.75" customHeight="1" x14ac:dyDescent="0.3">
      <c r="A9" s="89">
        <v>2.1</v>
      </c>
      <c r="B9" s="90" t="s">
        <v>206</v>
      </c>
      <c r="C9" s="91">
        <v>0</v>
      </c>
    </row>
    <row r="10" spans="1:3" ht="9.75" customHeight="1" x14ac:dyDescent="0.3">
      <c r="A10" s="89">
        <v>2.2000000000000002</v>
      </c>
      <c r="B10" s="90" t="s">
        <v>203</v>
      </c>
      <c r="C10" s="91">
        <v>8760</v>
      </c>
    </row>
    <row r="11" spans="1:3" ht="9.75" customHeight="1" x14ac:dyDescent="0.3">
      <c r="A11" s="92">
        <v>2.2999999999999998</v>
      </c>
      <c r="B11" s="93" t="s">
        <v>379</v>
      </c>
      <c r="C11" s="91">
        <v>1530191.36</v>
      </c>
    </row>
    <row r="12" spans="1:3" ht="9.75" customHeight="1" x14ac:dyDescent="0.3">
      <c r="A12" s="92">
        <v>2.4</v>
      </c>
      <c r="B12" s="93" t="s">
        <v>380</v>
      </c>
      <c r="C12" s="91">
        <v>0</v>
      </c>
    </row>
    <row r="13" spans="1:3" ht="9.75" customHeight="1" x14ac:dyDescent="0.3">
      <c r="A13" s="92">
        <v>2.5</v>
      </c>
      <c r="B13" s="93" t="s">
        <v>381</v>
      </c>
      <c r="C13" s="91">
        <v>0</v>
      </c>
    </row>
    <row r="14" spans="1:3" ht="9.75" customHeight="1" x14ac:dyDescent="0.3">
      <c r="A14" s="92">
        <v>2.6</v>
      </c>
      <c r="B14" s="93" t="s">
        <v>382</v>
      </c>
      <c r="C14" s="91">
        <v>3559900</v>
      </c>
    </row>
    <row r="15" spans="1:3" ht="9.75" customHeight="1" x14ac:dyDescent="0.3">
      <c r="A15" s="92">
        <v>2.7</v>
      </c>
      <c r="B15" s="93" t="s">
        <v>384</v>
      </c>
      <c r="C15" s="91">
        <v>0</v>
      </c>
    </row>
    <row r="16" spans="1:3" ht="9.75" customHeight="1" x14ac:dyDescent="0.3">
      <c r="A16" s="92">
        <v>2.8</v>
      </c>
      <c r="B16" s="93" t="s">
        <v>385</v>
      </c>
      <c r="C16" s="91">
        <v>0</v>
      </c>
    </row>
    <row r="17" spans="1:3" ht="9.75" customHeight="1" x14ac:dyDescent="0.3">
      <c r="A17" s="92">
        <v>2.9</v>
      </c>
      <c r="B17" s="93" t="s">
        <v>387</v>
      </c>
      <c r="C17" s="91">
        <v>0</v>
      </c>
    </row>
    <row r="18" spans="1:3" ht="9.75" customHeight="1" x14ac:dyDescent="0.3">
      <c r="A18" s="92" t="s">
        <v>547</v>
      </c>
      <c r="B18" s="93" t="s">
        <v>548</v>
      </c>
      <c r="C18" s="91">
        <v>0</v>
      </c>
    </row>
    <row r="19" spans="1:3" ht="9.75" customHeight="1" x14ac:dyDescent="0.3">
      <c r="A19" s="92" t="s">
        <v>549</v>
      </c>
      <c r="B19" s="93" t="s">
        <v>393</v>
      </c>
      <c r="C19" s="91">
        <v>2034.64</v>
      </c>
    </row>
    <row r="20" spans="1:3" ht="9.75" customHeight="1" x14ac:dyDescent="0.3">
      <c r="A20" s="92" t="s">
        <v>550</v>
      </c>
      <c r="B20" s="93" t="s">
        <v>551</v>
      </c>
      <c r="C20" s="91">
        <v>0</v>
      </c>
    </row>
    <row r="21" spans="1:3" ht="9.75" customHeight="1" x14ac:dyDescent="0.3">
      <c r="A21" s="92" t="s">
        <v>552</v>
      </c>
      <c r="B21" s="93" t="s">
        <v>553</v>
      </c>
      <c r="C21" s="91">
        <v>0</v>
      </c>
    </row>
    <row r="22" spans="1:3" ht="9.75" customHeight="1" x14ac:dyDescent="0.3">
      <c r="A22" s="92" t="s">
        <v>554</v>
      </c>
      <c r="B22" s="93" t="s">
        <v>555</v>
      </c>
      <c r="C22" s="91">
        <v>0</v>
      </c>
    </row>
    <row r="23" spans="1:3" ht="9.75" customHeight="1" x14ac:dyDescent="0.3">
      <c r="A23" s="92" t="s">
        <v>556</v>
      </c>
      <c r="B23" s="93" t="s">
        <v>557</v>
      </c>
      <c r="C23" s="91">
        <v>0</v>
      </c>
    </row>
    <row r="24" spans="1:3" ht="9.75" customHeight="1" x14ac:dyDescent="0.3">
      <c r="A24" s="92" t="s">
        <v>558</v>
      </c>
      <c r="B24" s="93" t="s">
        <v>559</v>
      </c>
      <c r="C24" s="91">
        <v>0</v>
      </c>
    </row>
    <row r="25" spans="1:3" ht="9.75" customHeight="1" x14ac:dyDescent="0.3">
      <c r="A25" s="92" t="s">
        <v>560</v>
      </c>
      <c r="B25" s="93" t="s">
        <v>561</v>
      </c>
      <c r="C25" s="91">
        <v>0</v>
      </c>
    </row>
    <row r="26" spans="1:3" ht="9.75" customHeight="1" x14ac:dyDescent="0.3">
      <c r="A26" s="92" t="s">
        <v>562</v>
      </c>
      <c r="B26" s="93" t="s">
        <v>563</v>
      </c>
      <c r="C26" s="91">
        <v>0</v>
      </c>
    </row>
    <row r="27" spans="1:3" ht="9.75" customHeight="1" x14ac:dyDescent="0.3">
      <c r="A27" s="92" t="s">
        <v>564</v>
      </c>
      <c r="B27" s="93" t="s">
        <v>565</v>
      </c>
      <c r="C27" s="91">
        <v>0</v>
      </c>
    </row>
    <row r="28" spans="1:3" ht="9.75" customHeight="1" x14ac:dyDescent="0.3">
      <c r="A28" s="92" t="s">
        <v>566</v>
      </c>
      <c r="B28" s="93" t="s">
        <v>567</v>
      </c>
      <c r="C28" s="91">
        <v>0</v>
      </c>
    </row>
    <row r="29" spans="1:3" ht="9.75" customHeight="1" x14ac:dyDescent="0.3">
      <c r="A29" s="92" t="s">
        <v>568</v>
      </c>
      <c r="B29" s="90" t="s">
        <v>569</v>
      </c>
      <c r="C29" s="91">
        <v>0</v>
      </c>
    </row>
    <row r="30" spans="1:3" ht="7.5" customHeight="1" x14ac:dyDescent="0.3">
      <c r="A30" s="83"/>
      <c r="B30" s="94"/>
      <c r="C30" s="95"/>
    </row>
    <row r="31" spans="1:3" ht="9.75" customHeight="1" x14ac:dyDescent="0.3">
      <c r="A31" s="96" t="s">
        <v>570</v>
      </c>
      <c r="B31" s="97"/>
      <c r="C31" s="98">
        <f>SUM(C32:C38)</f>
        <v>124673.40000000001</v>
      </c>
    </row>
    <row r="32" spans="1:3" ht="9.75" customHeight="1" x14ac:dyDescent="0.3">
      <c r="A32" s="92" t="s">
        <v>571</v>
      </c>
      <c r="B32" s="93" t="s">
        <v>280</v>
      </c>
      <c r="C32" s="91">
        <v>124672.77</v>
      </c>
    </row>
    <row r="33" spans="1:3" ht="9.75" customHeight="1" x14ac:dyDescent="0.3">
      <c r="A33" s="92" t="s">
        <v>572</v>
      </c>
      <c r="B33" s="93" t="s">
        <v>289</v>
      </c>
      <c r="C33" s="91">
        <v>0</v>
      </c>
    </row>
    <row r="34" spans="1:3" ht="9.75" customHeight="1" x14ac:dyDescent="0.3">
      <c r="A34" s="92" t="s">
        <v>573</v>
      </c>
      <c r="B34" s="93" t="s">
        <v>292</v>
      </c>
      <c r="C34" s="91">
        <v>0</v>
      </c>
    </row>
    <row r="35" spans="1:3" ht="9.75" customHeight="1" x14ac:dyDescent="0.3">
      <c r="A35" s="92" t="s">
        <v>574</v>
      </c>
      <c r="B35" s="93" t="s">
        <v>298</v>
      </c>
      <c r="C35" s="91">
        <v>0.63</v>
      </c>
    </row>
    <row r="36" spans="1:3" ht="9.75" customHeight="1" x14ac:dyDescent="0.3">
      <c r="A36" s="92" t="s">
        <v>575</v>
      </c>
      <c r="B36" s="93" t="s">
        <v>308</v>
      </c>
      <c r="C36" s="91">
        <v>0</v>
      </c>
    </row>
    <row r="37" spans="1:3" ht="9.75" customHeight="1" x14ac:dyDescent="0.3">
      <c r="A37" s="92" t="s">
        <v>576</v>
      </c>
      <c r="B37" s="93" t="s">
        <v>577</v>
      </c>
      <c r="C37" s="91">
        <v>0</v>
      </c>
    </row>
    <row r="38" spans="1:3" ht="9.75" customHeight="1" x14ac:dyDescent="0.3">
      <c r="A38" s="92" t="s">
        <v>578</v>
      </c>
      <c r="B38" s="90" t="s">
        <v>579</v>
      </c>
      <c r="C38" s="135">
        <v>0</v>
      </c>
    </row>
    <row r="39" spans="1:3" ht="7.5" customHeight="1" x14ac:dyDescent="0.3">
      <c r="A39" s="83"/>
      <c r="B39" s="99"/>
      <c r="C39" s="100"/>
    </row>
    <row r="40" spans="1:3" ht="9.75" customHeight="1" x14ac:dyDescent="0.3">
      <c r="A40" s="101" t="s">
        <v>580</v>
      </c>
      <c r="B40" s="102"/>
      <c r="C40" s="103">
        <f>C6-C8+C31</f>
        <v>29748447.519999996</v>
      </c>
    </row>
    <row r="41" spans="1:3" ht="9.75" customHeight="1" x14ac:dyDescent="0.3">
      <c r="A41" s="44"/>
      <c r="B41" s="44"/>
      <c r="C41" s="44"/>
    </row>
    <row r="42" spans="1:3" ht="9.75" customHeight="1" x14ac:dyDescent="0.3">
      <c r="A42" s="44"/>
      <c r="B42" s="34" t="s">
        <v>310</v>
      </c>
      <c r="C42" s="44"/>
    </row>
  </sheetData>
  <mergeCells count="5">
    <mergeCell ref="A1:C1"/>
    <mergeCell ref="A2:C2"/>
    <mergeCell ref="A3:C3"/>
    <mergeCell ref="A4:C4"/>
    <mergeCell ref="A5:B5"/>
  </mergeCells>
  <pageMargins left="0.70866141732283472" right="0.70866141732283472" top="0.74803149606299213" bottom="0.74803149606299213" header="0" footer="0"/>
  <pageSetup orientation="landscape" r:id="rId1"/>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600-000000000000}">
  <sheetPr>
    <pageSetUpPr fitToPage="1"/>
  </sheetPr>
  <dimension ref="A1:J59"/>
  <sheetViews>
    <sheetView view="pageBreakPreview" zoomScale="60" zoomScaleNormal="100" workbookViewId="0">
      <selection activeCell="H22" sqref="H22"/>
    </sheetView>
  </sheetViews>
  <sheetFormatPr baseColWidth="10" defaultColWidth="14.44140625" defaultRowHeight="15" customHeight="1" x14ac:dyDescent="0.2"/>
  <cols>
    <col min="1" max="1" width="12.88671875" style="44" customWidth="1"/>
    <col min="2" max="2" width="72.109375" style="44" customWidth="1"/>
    <col min="3" max="7" width="15.88671875" style="44" customWidth="1"/>
    <col min="8" max="8" width="11.88671875" style="44" customWidth="1"/>
    <col min="9" max="9" width="13.44140625" style="44" customWidth="1"/>
    <col min="10" max="10" width="13.109375" style="44" customWidth="1"/>
    <col min="11" max="26" width="9.109375" style="44" customWidth="1"/>
    <col min="27" max="16384" width="14.44140625" style="44"/>
  </cols>
  <sheetData>
    <row r="1" spans="1:10" ht="11.25" customHeight="1" x14ac:dyDescent="0.2">
      <c r="A1" s="488" t="s">
        <v>2124</v>
      </c>
      <c r="B1" s="489"/>
      <c r="C1" s="489"/>
      <c r="D1" s="489"/>
      <c r="E1" s="489"/>
      <c r="F1" s="489"/>
      <c r="G1" s="70" t="s">
        <v>99</v>
      </c>
      <c r="H1" s="71">
        <v>2025</v>
      </c>
      <c r="I1" s="34"/>
      <c r="J1" s="34"/>
    </row>
    <row r="2" spans="1:10" ht="11.25" customHeight="1" x14ac:dyDescent="0.2">
      <c r="A2" s="488" t="s">
        <v>597</v>
      </c>
      <c r="B2" s="489"/>
      <c r="C2" s="489"/>
      <c r="D2" s="489"/>
      <c r="E2" s="489"/>
      <c r="F2" s="489"/>
      <c r="G2" s="70" t="s">
        <v>101</v>
      </c>
      <c r="H2" s="71" t="s">
        <v>648</v>
      </c>
      <c r="I2" s="34"/>
      <c r="J2" s="34"/>
    </row>
    <row r="3" spans="1:10" ht="11.25" customHeight="1" x14ac:dyDescent="0.2">
      <c r="A3" s="488" t="s">
        <v>2107</v>
      </c>
      <c r="B3" s="489"/>
      <c r="C3" s="489"/>
      <c r="D3" s="489"/>
      <c r="E3" s="489"/>
      <c r="F3" s="489"/>
      <c r="G3" s="70" t="s">
        <v>102</v>
      </c>
      <c r="H3" s="71" t="s">
        <v>651</v>
      </c>
      <c r="I3" s="34"/>
      <c r="J3" s="34"/>
    </row>
    <row r="4" spans="1:10" ht="11.25" customHeight="1" x14ac:dyDescent="0.2">
      <c r="A4" s="488" t="s">
        <v>103</v>
      </c>
      <c r="B4" s="489"/>
      <c r="C4" s="489"/>
      <c r="D4" s="489"/>
      <c r="E4" s="489"/>
      <c r="F4" s="489"/>
      <c r="G4" s="70"/>
      <c r="H4" s="71"/>
      <c r="I4" s="34"/>
      <c r="J4" s="34"/>
    </row>
    <row r="5" spans="1:10" ht="9.75" customHeight="1" x14ac:dyDescent="0.2">
      <c r="A5" s="31" t="s">
        <v>104</v>
      </c>
      <c r="B5" s="32"/>
      <c r="C5" s="32"/>
      <c r="D5" s="32"/>
      <c r="E5" s="32"/>
      <c r="F5" s="32"/>
      <c r="G5" s="32"/>
      <c r="H5" s="32"/>
      <c r="I5" s="34"/>
      <c r="J5" s="34"/>
    </row>
    <row r="6" spans="1:10" ht="9.75" customHeight="1" x14ac:dyDescent="0.2">
      <c r="A6" s="34"/>
      <c r="B6" s="34"/>
      <c r="C6" s="34"/>
      <c r="D6" s="34"/>
      <c r="E6" s="34"/>
      <c r="F6" s="34"/>
      <c r="G6" s="34"/>
      <c r="H6" s="34"/>
      <c r="I6" s="34"/>
      <c r="J6" s="34"/>
    </row>
    <row r="7" spans="1:10" ht="9.75" customHeight="1" x14ac:dyDescent="0.2">
      <c r="A7" s="34"/>
      <c r="B7" s="34"/>
      <c r="C7" s="34"/>
      <c r="D7" s="34"/>
      <c r="E7" s="34"/>
      <c r="F7" s="34"/>
      <c r="G7" s="34"/>
      <c r="H7" s="34"/>
      <c r="I7" s="34"/>
      <c r="J7" s="34"/>
    </row>
    <row r="8" spans="1:10" ht="24.75" customHeight="1" x14ac:dyDescent="0.2">
      <c r="A8" s="122" t="s">
        <v>106</v>
      </c>
      <c r="B8" s="122" t="s">
        <v>544</v>
      </c>
      <c r="C8" s="123" t="s">
        <v>598</v>
      </c>
      <c r="D8" s="123" t="s">
        <v>599</v>
      </c>
      <c r="E8" s="123" t="s">
        <v>600</v>
      </c>
      <c r="F8" s="123" t="s">
        <v>601</v>
      </c>
      <c r="G8" s="123" t="s">
        <v>602</v>
      </c>
      <c r="H8" s="123" t="s">
        <v>603</v>
      </c>
      <c r="I8" s="123" t="s">
        <v>604</v>
      </c>
      <c r="J8" s="123" t="s">
        <v>605</v>
      </c>
    </row>
    <row r="9" spans="1:10" ht="9.75" customHeight="1" x14ac:dyDescent="0.2">
      <c r="A9" s="72">
        <v>7000</v>
      </c>
      <c r="B9" s="73" t="s">
        <v>606</v>
      </c>
      <c r="C9" s="75"/>
      <c r="D9" s="75"/>
      <c r="E9" s="75"/>
      <c r="F9" s="75"/>
      <c r="G9" s="75"/>
      <c r="H9" s="75"/>
      <c r="I9" s="75"/>
      <c r="J9" s="75"/>
    </row>
    <row r="10" spans="1:10" ht="9.75" customHeight="1" x14ac:dyDescent="0.2">
      <c r="A10" s="34">
        <v>7110</v>
      </c>
      <c r="B10" s="77" t="s">
        <v>602</v>
      </c>
      <c r="C10" s="58">
        <v>0</v>
      </c>
      <c r="D10" s="58">
        <v>0</v>
      </c>
      <c r="E10" s="58">
        <v>0</v>
      </c>
      <c r="F10" s="58">
        <v>0</v>
      </c>
      <c r="G10" s="34"/>
      <c r="H10" s="34"/>
      <c r="I10" s="34"/>
      <c r="J10" s="34"/>
    </row>
    <row r="11" spans="1:10" ht="9.75" customHeight="1" x14ac:dyDescent="0.2">
      <c r="A11" s="34">
        <v>7120</v>
      </c>
      <c r="B11" s="77" t="s">
        <v>607</v>
      </c>
      <c r="C11" s="58">
        <v>0</v>
      </c>
      <c r="D11" s="58">
        <v>0</v>
      </c>
      <c r="E11" s="58">
        <v>0</v>
      </c>
      <c r="F11" s="58">
        <v>0</v>
      </c>
      <c r="G11" s="34"/>
      <c r="H11" s="34"/>
      <c r="I11" s="34"/>
      <c r="J11" s="34"/>
    </row>
    <row r="12" spans="1:10" ht="9.75" customHeight="1" x14ac:dyDescent="0.2">
      <c r="A12" s="34">
        <v>7130</v>
      </c>
      <c r="B12" s="77" t="s">
        <v>608</v>
      </c>
      <c r="C12" s="58">
        <v>0</v>
      </c>
      <c r="D12" s="58">
        <v>0</v>
      </c>
      <c r="E12" s="58">
        <v>0</v>
      </c>
      <c r="F12" s="58">
        <v>0</v>
      </c>
      <c r="G12" s="34"/>
      <c r="H12" s="34"/>
      <c r="I12" s="34"/>
      <c r="J12" s="34"/>
    </row>
    <row r="13" spans="1:10" ht="9.75" customHeight="1" x14ac:dyDescent="0.2">
      <c r="A13" s="34">
        <v>7140</v>
      </c>
      <c r="B13" s="77" t="s">
        <v>609</v>
      </c>
      <c r="C13" s="58">
        <v>0</v>
      </c>
      <c r="D13" s="58">
        <v>0</v>
      </c>
      <c r="E13" s="58">
        <v>0</v>
      </c>
      <c r="F13" s="58">
        <v>0</v>
      </c>
      <c r="G13" s="34"/>
      <c r="H13" s="34"/>
      <c r="I13" s="34"/>
      <c r="J13" s="34"/>
    </row>
    <row r="14" spans="1:10" ht="9.75" customHeight="1" x14ac:dyDescent="0.2">
      <c r="A14" s="34">
        <v>7150</v>
      </c>
      <c r="B14" s="77" t="s">
        <v>610</v>
      </c>
      <c r="C14" s="58">
        <v>0</v>
      </c>
      <c r="D14" s="58">
        <v>0</v>
      </c>
      <c r="E14" s="58">
        <v>0</v>
      </c>
      <c r="F14" s="58">
        <v>0</v>
      </c>
      <c r="G14" s="34"/>
      <c r="H14" s="34"/>
      <c r="I14" s="34"/>
      <c r="J14" s="34"/>
    </row>
    <row r="15" spans="1:10" ht="9.75" customHeight="1" x14ac:dyDescent="0.2">
      <c r="A15" s="34">
        <v>7160</v>
      </c>
      <c r="B15" s="77" t="s">
        <v>611</v>
      </c>
      <c r="C15" s="58">
        <v>0</v>
      </c>
      <c r="D15" s="58">
        <v>0</v>
      </c>
      <c r="E15" s="58">
        <v>0</v>
      </c>
      <c r="F15" s="58">
        <v>0</v>
      </c>
      <c r="G15" s="34"/>
      <c r="H15" s="34"/>
      <c r="I15" s="34"/>
      <c r="J15" s="34"/>
    </row>
    <row r="16" spans="1:10" ht="9.75" customHeight="1" x14ac:dyDescent="0.2">
      <c r="A16" s="34">
        <v>7210</v>
      </c>
      <c r="B16" s="77" t="s">
        <v>612</v>
      </c>
      <c r="C16" s="58">
        <v>0</v>
      </c>
      <c r="D16" s="58">
        <v>0</v>
      </c>
      <c r="E16" s="58">
        <v>0</v>
      </c>
      <c r="F16" s="58">
        <v>0</v>
      </c>
      <c r="G16" s="34"/>
      <c r="H16" s="34"/>
      <c r="I16" s="34"/>
      <c r="J16" s="34"/>
    </row>
    <row r="17" spans="1:10" ht="9.75" customHeight="1" x14ac:dyDescent="0.2">
      <c r="A17" s="34">
        <v>7220</v>
      </c>
      <c r="B17" s="77" t="s">
        <v>613</v>
      </c>
      <c r="C17" s="58">
        <v>0</v>
      </c>
      <c r="D17" s="58">
        <v>0</v>
      </c>
      <c r="E17" s="58">
        <v>0</v>
      </c>
      <c r="F17" s="58">
        <v>0</v>
      </c>
      <c r="G17" s="34"/>
      <c r="H17" s="34"/>
      <c r="I17" s="34"/>
      <c r="J17" s="34"/>
    </row>
    <row r="18" spans="1:10" ht="9.75" customHeight="1" x14ac:dyDescent="0.2">
      <c r="A18" s="34">
        <v>7230</v>
      </c>
      <c r="B18" s="77" t="s">
        <v>614</v>
      </c>
      <c r="C18" s="58">
        <v>0</v>
      </c>
      <c r="D18" s="58">
        <v>0</v>
      </c>
      <c r="E18" s="58">
        <v>0</v>
      </c>
      <c r="F18" s="58">
        <v>0</v>
      </c>
      <c r="G18" s="34"/>
      <c r="H18" s="34"/>
      <c r="I18" s="34"/>
      <c r="J18" s="34"/>
    </row>
    <row r="19" spans="1:10" ht="9.75" customHeight="1" x14ac:dyDescent="0.2">
      <c r="A19" s="34">
        <v>7240</v>
      </c>
      <c r="B19" s="77" t="s">
        <v>615</v>
      </c>
      <c r="C19" s="58">
        <v>0</v>
      </c>
      <c r="D19" s="58">
        <v>0</v>
      </c>
      <c r="E19" s="58">
        <v>0</v>
      </c>
      <c r="F19" s="58">
        <v>0</v>
      </c>
      <c r="G19" s="34"/>
      <c r="H19" s="34"/>
      <c r="I19" s="34"/>
      <c r="J19" s="34"/>
    </row>
    <row r="20" spans="1:10" ht="9.75" customHeight="1" x14ac:dyDescent="0.2">
      <c r="A20" s="34">
        <v>7250</v>
      </c>
      <c r="B20" s="77" t="s">
        <v>616</v>
      </c>
      <c r="C20" s="58">
        <v>0</v>
      </c>
      <c r="D20" s="58">
        <v>0</v>
      </c>
      <c r="E20" s="58">
        <v>0</v>
      </c>
      <c r="F20" s="58">
        <v>0</v>
      </c>
      <c r="G20" s="34"/>
      <c r="H20" s="34"/>
      <c r="I20" s="34"/>
      <c r="J20" s="34"/>
    </row>
    <row r="21" spans="1:10" ht="9.75" customHeight="1" x14ac:dyDescent="0.2">
      <c r="A21" s="34">
        <v>7260</v>
      </c>
      <c r="B21" s="77" t="s">
        <v>617</v>
      </c>
      <c r="C21" s="58">
        <v>0</v>
      </c>
      <c r="D21" s="58">
        <v>0</v>
      </c>
      <c r="E21" s="58">
        <v>0</v>
      </c>
      <c r="F21" s="58">
        <v>0</v>
      </c>
      <c r="G21" s="34"/>
      <c r="H21" s="34"/>
      <c r="I21" s="34"/>
      <c r="J21" s="34"/>
    </row>
    <row r="22" spans="1:10" ht="9.75" customHeight="1" x14ac:dyDescent="0.2">
      <c r="A22" s="34">
        <v>7310</v>
      </c>
      <c r="B22" s="77" t="s">
        <v>618</v>
      </c>
      <c r="C22" s="58">
        <v>0</v>
      </c>
      <c r="D22" s="58">
        <v>0</v>
      </c>
      <c r="E22" s="58">
        <v>0</v>
      </c>
      <c r="F22" s="58">
        <v>0</v>
      </c>
      <c r="G22" s="34"/>
      <c r="H22" s="34"/>
      <c r="I22" s="34"/>
      <c r="J22" s="34"/>
    </row>
    <row r="23" spans="1:10" ht="9.75" customHeight="1" x14ac:dyDescent="0.2">
      <c r="A23" s="34">
        <v>7320</v>
      </c>
      <c r="B23" s="77" t="s">
        <v>619</v>
      </c>
      <c r="C23" s="58">
        <v>0</v>
      </c>
      <c r="D23" s="58">
        <v>0</v>
      </c>
      <c r="E23" s="58">
        <v>0</v>
      </c>
      <c r="F23" s="58">
        <v>0</v>
      </c>
      <c r="G23" s="34"/>
      <c r="H23" s="34"/>
      <c r="I23" s="34"/>
      <c r="J23" s="34"/>
    </row>
    <row r="24" spans="1:10" ht="9.75" customHeight="1" x14ac:dyDescent="0.2">
      <c r="A24" s="34">
        <v>7330</v>
      </c>
      <c r="B24" s="77" t="s">
        <v>620</v>
      </c>
      <c r="C24" s="58">
        <v>0</v>
      </c>
      <c r="D24" s="58">
        <v>0</v>
      </c>
      <c r="E24" s="58">
        <v>0</v>
      </c>
      <c r="F24" s="58">
        <v>0</v>
      </c>
      <c r="G24" s="34"/>
      <c r="H24" s="34"/>
      <c r="I24" s="34"/>
      <c r="J24" s="34"/>
    </row>
    <row r="25" spans="1:10" ht="9.75" customHeight="1" x14ac:dyDescent="0.2">
      <c r="A25" s="34">
        <v>7340</v>
      </c>
      <c r="B25" s="77" t="s">
        <v>621</v>
      </c>
      <c r="C25" s="58">
        <v>0</v>
      </c>
      <c r="D25" s="58">
        <v>0</v>
      </c>
      <c r="E25" s="58">
        <v>0</v>
      </c>
      <c r="F25" s="58">
        <v>0</v>
      </c>
      <c r="G25" s="34"/>
      <c r="H25" s="34"/>
      <c r="I25" s="34"/>
      <c r="J25" s="34"/>
    </row>
    <row r="26" spans="1:10" ht="9.75" customHeight="1" x14ac:dyDescent="0.2">
      <c r="A26" s="34">
        <v>7350</v>
      </c>
      <c r="B26" s="77" t="s">
        <v>622</v>
      </c>
      <c r="C26" s="58">
        <v>0</v>
      </c>
      <c r="D26" s="58">
        <v>0</v>
      </c>
      <c r="E26" s="58">
        <v>0</v>
      </c>
      <c r="F26" s="58">
        <v>0</v>
      </c>
      <c r="G26" s="34"/>
      <c r="H26" s="34"/>
      <c r="I26" s="34"/>
      <c r="J26" s="34"/>
    </row>
    <row r="27" spans="1:10" ht="9.75" customHeight="1" x14ac:dyDescent="0.2">
      <c r="A27" s="34">
        <v>7360</v>
      </c>
      <c r="B27" s="77" t="s">
        <v>623</v>
      </c>
      <c r="C27" s="58">
        <v>0</v>
      </c>
      <c r="D27" s="58">
        <v>0</v>
      </c>
      <c r="E27" s="58">
        <v>0</v>
      </c>
      <c r="F27" s="58">
        <v>0</v>
      </c>
      <c r="G27" s="34"/>
      <c r="H27" s="34"/>
      <c r="I27" s="34"/>
      <c r="J27" s="34"/>
    </row>
    <row r="28" spans="1:10" ht="9.75" customHeight="1" x14ac:dyDescent="0.2">
      <c r="A28" s="34">
        <v>7410</v>
      </c>
      <c r="B28" s="77" t="s">
        <v>624</v>
      </c>
      <c r="C28" s="58">
        <v>0</v>
      </c>
      <c r="D28" s="58">
        <v>0</v>
      </c>
      <c r="E28" s="58">
        <v>0</v>
      </c>
      <c r="F28" s="58">
        <v>0</v>
      </c>
      <c r="G28" s="34"/>
      <c r="H28" s="34"/>
      <c r="I28" s="34"/>
      <c r="J28" s="34"/>
    </row>
    <row r="29" spans="1:10" ht="9.75" customHeight="1" x14ac:dyDescent="0.2">
      <c r="A29" s="34">
        <v>7420</v>
      </c>
      <c r="B29" s="77" t="s">
        <v>625</v>
      </c>
      <c r="C29" s="58">
        <v>0</v>
      </c>
      <c r="D29" s="58">
        <v>0</v>
      </c>
      <c r="E29" s="58">
        <v>0</v>
      </c>
      <c r="F29" s="58">
        <v>0</v>
      </c>
      <c r="G29" s="34"/>
      <c r="H29" s="34"/>
      <c r="I29" s="34"/>
      <c r="J29" s="34"/>
    </row>
    <row r="30" spans="1:10" ht="9.75" customHeight="1" x14ac:dyDescent="0.2">
      <c r="A30" s="34">
        <v>7510</v>
      </c>
      <c r="B30" s="77" t="s">
        <v>626</v>
      </c>
      <c r="C30" s="58">
        <v>0</v>
      </c>
      <c r="D30" s="58">
        <v>0</v>
      </c>
      <c r="E30" s="58">
        <v>0</v>
      </c>
      <c r="F30" s="58">
        <v>0</v>
      </c>
      <c r="G30" s="34"/>
      <c r="H30" s="34"/>
      <c r="I30" s="34"/>
      <c r="J30" s="34"/>
    </row>
    <row r="31" spans="1:10" ht="9.75" customHeight="1" x14ac:dyDescent="0.2">
      <c r="A31" s="34">
        <v>7520</v>
      </c>
      <c r="B31" s="77" t="s">
        <v>627</v>
      </c>
      <c r="C31" s="58">
        <v>0</v>
      </c>
      <c r="D31" s="58">
        <v>0</v>
      </c>
      <c r="E31" s="58">
        <v>0</v>
      </c>
      <c r="F31" s="58">
        <v>0</v>
      </c>
      <c r="G31" s="34"/>
      <c r="H31" s="34"/>
      <c r="I31" s="34"/>
      <c r="J31" s="34"/>
    </row>
    <row r="32" spans="1:10" ht="9.75" customHeight="1" x14ac:dyDescent="0.2">
      <c r="A32" s="34">
        <v>7610</v>
      </c>
      <c r="B32" s="77" t="s">
        <v>628</v>
      </c>
      <c r="C32" s="58">
        <v>0</v>
      </c>
      <c r="D32" s="58">
        <v>0</v>
      </c>
      <c r="E32" s="58">
        <v>0</v>
      </c>
      <c r="F32" s="58">
        <v>0</v>
      </c>
      <c r="G32" s="34"/>
      <c r="H32" s="34"/>
      <c r="I32" s="34"/>
      <c r="J32" s="34"/>
    </row>
    <row r="33" spans="1:10" ht="9.75" customHeight="1" x14ac:dyDescent="0.2">
      <c r="A33" s="34">
        <v>7620</v>
      </c>
      <c r="B33" s="77" t="s">
        <v>629</v>
      </c>
      <c r="C33" s="58">
        <v>0</v>
      </c>
      <c r="D33" s="58">
        <v>0</v>
      </c>
      <c r="E33" s="58">
        <v>0</v>
      </c>
      <c r="F33" s="58">
        <v>0</v>
      </c>
      <c r="G33" s="34"/>
      <c r="H33" s="34"/>
      <c r="I33" s="34"/>
      <c r="J33" s="34"/>
    </row>
    <row r="34" spans="1:10" ht="9.75" customHeight="1" x14ac:dyDescent="0.2">
      <c r="A34" s="34">
        <v>7630</v>
      </c>
      <c r="B34" s="77" t="s">
        <v>630</v>
      </c>
      <c r="C34" s="58">
        <v>0</v>
      </c>
      <c r="D34" s="58">
        <v>0</v>
      </c>
      <c r="E34" s="58">
        <v>0</v>
      </c>
      <c r="F34" s="58">
        <v>0</v>
      </c>
      <c r="G34" s="34"/>
      <c r="H34" s="34"/>
      <c r="I34" s="34"/>
      <c r="J34" s="34"/>
    </row>
    <row r="35" spans="1:10" ht="9.75" customHeight="1" x14ac:dyDescent="0.2">
      <c r="A35" s="34">
        <v>7640</v>
      </c>
      <c r="B35" s="77" t="s">
        <v>631</v>
      </c>
      <c r="C35" s="58">
        <v>0</v>
      </c>
      <c r="D35" s="58">
        <v>0</v>
      </c>
      <c r="E35" s="58">
        <v>0</v>
      </c>
      <c r="F35" s="58">
        <v>0</v>
      </c>
      <c r="G35" s="34"/>
      <c r="H35" s="34"/>
      <c r="I35" s="34"/>
      <c r="J35" s="34"/>
    </row>
    <row r="36" spans="1:10" ht="9.75" customHeight="1" x14ac:dyDescent="0.2">
      <c r="A36" s="34"/>
      <c r="B36" s="34"/>
      <c r="C36" s="58"/>
      <c r="D36" s="58"/>
      <c r="E36" s="58"/>
      <c r="F36" s="58"/>
      <c r="G36" s="34"/>
      <c r="H36" s="34"/>
      <c r="I36" s="34"/>
      <c r="J36" s="34"/>
    </row>
    <row r="37" spans="1:10" ht="9.75" customHeight="1" x14ac:dyDescent="0.2">
      <c r="A37" s="72">
        <v>8000</v>
      </c>
      <c r="B37" s="73" t="s">
        <v>632</v>
      </c>
      <c r="C37" s="75"/>
      <c r="D37" s="75"/>
      <c r="E37" s="75"/>
      <c r="F37" s="75"/>
      <c r="G37" s="75"/>
      <c r="H37" s="75"/>
      <c r="I37" s="75"/>
      <c r="J37" s="75"/>
    </row>
    <row r="38" spans="1:10" ht="9.75" customHeight="1" thickBot="1" x14ac:dyDescent="0.25">
      <c r="A38" s="34"/>
      <c r="B38" s="34"/>
      <c r="C38" s="34"/>
      <c r="D38" s="34"/>
      <c r="E38" s="34"/>
      <c r="F38" s="34"/>
      <c r="G38" s="34"/>
      <c r="H38" s="34"/>
      <c r="I38" s="34"/>
      <c r="J38" s="34"/>
    </row>
    <row r="39" spans="1:10" ht="9.75" customHeight="1" x14ac:dyDescent="0.2">
      <c r="A39" s="34"/>
      <c r="B39" s="490" t="s">
        <v>633</v>
      </c>
      <c r="C39" s="491"/>
      <c r="D39" s="34"/>
      <c r="E39" s="34"/>
      <c r="F39" s="34"/>
      <c r="G39" s="34"/>
      <c r="H39" s="34"/>
      <c r="I39" s="34"/>
      <c r="J39" s="34"/>
    </row>
    <row r="40" spans="1:10" ht="9.75" customHeight="1" x14ac:dyDescent="0.2">
      <c r="A40" s="34"/>
      <c r="B40" s="124" t="s">
        <v>544</v>
      </c>
      <c r="C40" s="125">
        <v>2025</v>
      </c>
      <c r="D40" s="34"/>
      <c r="E40" s="34"/>
      <c r="F40" s="34"/>
      <c r="G40" s="34"/>
      <c r="H40" s="34"/>
      <c r="I40" s="34"/>
      <c r="J40" s="34"/>
    </row>
    <row r="41" spans="1:10" ht="9.75" customHeight="1" x14ac:dyDescent="0.2">
      <c r="A41" s="34">
        <v>8110</v>
      </c>
      <c r="B41" s="126" t="s">
        <v>634</v>
      </c>
      <c r="C41" s="127">
        <v>50368364</v>
      </c>
      <c r="D41" s="34"/>
      <c r="E41" s="34"/>
      <c r="F41" s="34"/>
      <c r="G41" s="34"/>
      <c r="H41" s="34"/>
      <c r="I41" s="34"/>
      <c r="J41" s="34"/>
    </row>
    <row r="42" spans="1:10" ht="9.75" customHeight="1" x14ac:dyDescent="0.2">
      <c r="A42" s="34">
        <v>8120</v>
      </c>
      <c r="B42" s="126" t="s">
        <v>635</v>
      </c>
      <c r="C42" s="127">
        <v>27998.98</v>
      </c>
      <c r="D42" s="34"/>
      <c r="E42" s="34"/>
      <c r="F42" s="34"/>
      <c r="G42" s="34"/>
      <c r="H42" s="34"/>
      <c r="I42" s="34"/>
      <c r="J42" s="34"/>
    </row>
    <row r="43" spans="1:10" ht="9.75" customHeight="1" x14ac:dyDescent="0.2">
      <c r="A43" s="34">
        <v>8130</v>
      </c>
      <c r="B43" s="126" t="s">
        <v>636</v>
      </c>
      <c r="C43" s="127">
        <v>-14456117.76</v>
      </c>
      <c r="D43" s="34"/>
      <c r="E43" s="34"/>
      <c r="F43" s="34"/>
      <c r="G43" s="34"/>
      <c r="H43" s="34"/>
      <c r="I43" s="34"/>
      <c r="J43" s="34"/>
    </row>
    <row r="44" spans="1:10" ht="9.75" customHeight="1" x14ac:dyDescent="0.2">
      <c r="A44" s="34">
        <v>8140</v>
      </c>
      <c r="B44" s="126" t="s">
        <v>637</v>
      </c>
      <c r="C44" s="127">
        <v>35884247.259999998</v>
      </c>
      <c r="D44" s="34"/>
      <c r="E44" s="34"/>
      <c r="F44" s="34"/>
      <c r="G44" s="34"/>
      <c r="H44" s="34"/>
      <c r="I44" s="34"/>
      <c r="J44" s="34"/>
    </row>
    <row r="45" spans="1:10" ht="9.75" customHeight="1" thickBot="1" x14ac:dyDescent="0.25">
      <c r="A45" s="34">
        <v>8150</v>
      </c>
      <c r="B45" s="128" t="s">
        <v>638</v>
      </c>
      <c r="C45" s="129">
        <v>35782705.130000003</v>
      </c>
      <c r="D45" s="34"/>
      <c r="E45" s="34"/>
      <c r="F45" s="34"/>
      <c r="G45" s="34"/>
      <c r="H45" s="34"/>
      <c r="I45" s="34"/>
      <c r="J45" s="34"/>
    </row>
    <row r="46" spans="1:10" ht="9.75" customHeight="1" x14ac:dyDescent="0.2">
      <c r="A46" s="34"/>
      <c r="B46" s="34"/>
      <c r="C46" s="34"/>
      <c r="D46" s="34"/>
      <c r="E46" s="34"/>
      <c r="F46" s="34"/>
      <c r="G46" s="34"/>
      <c r="H46" s="34"/>
      <c r="I46" s="34"/>
      <c r="J46" s="34"/>
    </row>
    <row r="47" spans="1:10" ht="9.75" customHeight="1" thickBot="1" x14ac:dyDescent="0.25">
      <c r="A47" s="34"/>
      <c r="B47" s="34"/>
      <c r="C47" s="34"/>
      <c r="D47" s="34"/>
      <c r="E47" s="34"/>
      <c r="F47" s="34"/>
      <c r="G47" s="34"/>
      <c r="H47" s="34"/>
      <c r="I47" s="34"/>
      <c r="J47" s="34"/>
    </row>
    <row r="48" spans="1:10" ht="9.75" customHeight="1" x14ac:dyDescent="0.2">
      <c r="A48" s="34"/>
      <c r="B48" s="490" t="s">
        <v>639</v>
      </c>
      <c r="C48" s="491"/>
      <c r="D48" s="34"/>
      <c r="E48" s="34"/>
      <c r="F48" s="34"/>
      <c r="G48" s="34"/>
      <c r="H48" s="34"/>
      <c r="I48" s="34"/>
      <c r="J48" s="34"/>
    </row>
    <row r="49" spans="1:3" ht="9.75" customHeight="1" x14ac:dyDescent="0.2">
      <c r="A49" s="34"/>
      <c r="B49" s="124" t="s">
        <v>544</v>
      </c>
      <c r="C49" s="125">
        <v>2025</v>
      </c>
    </row>
    <row r="50" spans="1:3" ht="9.75" customHeight="1" x14ac:dyDescent="0.2">
      <c r="A50" s="34">
        <v>8210</v>
      </c>
      <c r="B50" s="126" t="s">
        <v>640</v>
      </c>
      <c r="C50" s="127">
        <v>50343364.460000001</v>
      </c>
    </row>
    <row r="51" spans="1:3" ht="9.75" customHeight="1" x14ac:dyDescent="0.2">
      <c r="A51" s="34">
        <v>8220</v>
      </c>
      <c r="B51" s="126" t="s">
        <v>641</v>
      </c>
      <c r="C51" s="127">
        <v>4824555.18</v>
      </c>
    </row>
    <row r="52" spans="1:3" ht="9.75" customHeight="1" x14ac:dyDescent="0.2">
      <c r="A52" s="34">
        <v>8230</v>
      </c>
      <c r="B52" s="126" t="s">
        <v>642</v>
      </c>
      <c r="C52" s="127">
        <v>-10604466.140000001</v>
      </c>
    </row>
    <row r="53" spans="1:3" ht="9.75" customHeight="1" x14ac:dyDescent="0.2">
      <c r="A53" s="34">
        <v>8240</v>
      </c>
      <c r="B53" s="126" t="s">
        <v>643</v>
      </c>
      <c r="C53" s="127">
        <v>34932693.920000002</v>
      </c>
    </row>
    <row r="54" spans="1:3" ht="9.75" customHeight="1" x14ac:dyDescent="0.2">
      <c r="A54" s="34">
        <v>8250</v>
      </c>
      <c r="B54" s="126" t="s">
        <v>644</v>
      </c>
      <c r="C54" s="127">
        <v>34736445.520000003</v>
      </c>
    </row>
    <row r="55" spans="1:3" ht="9.75" customHeight="1" x14ac:dyDescent="0.2">
      <c r="A55" s="34">
        <v>8260</v>
      </c>
      <c r="B55" s="126" t="s">
        <v>645</v>
      </c>
      <c r="C55" s="127">
        <v>33963218.270000003</v>
      </c>
    </row>
    <row r="56" spans="1:3" ht="9.75" customHeight="1" thickBot="1" x14ac:dyDescent="0.25">
      <c r="A56" s="34">
        <v>8270</v>
      </c>
      <c r="B56" s="128" t="s">
        <v>646</v>
      </c>
      <c r="C56" s="129">
        <v>33928808.509999998</v>
      </c>
    </row>
    <row r="57" spans="1:3" ht="9.75" customHeight="1" x14ac:dyDescent="0.2">
      <c r="A57" s="34"/>
      <c r="B57" s="34"/>
      <c r="C57" s="34"/>
    </row>
    <row r="58" spans="1:3" ht="9.75" customHeight="1" x14ac:dyDescent="0.2">
      <c r="A58" s="34"/>
      <c r="B58" s="34"/>
      <c r="C58" s="34"/>
    </row>
    <row r="59" spans="1:3" ht="9.75" customHeight="1" x14ac:dyDescent="0.2">
      <c r="A59" s="34"/>
      <c r="B59" s="34" t="s">
        <v>310</v>
      </c>
      <c r="C59" s="34"/>
    </row>
  </sheetData>
  <mergeCells count="6">
    <mergeCell ref="B48:C48"/>
    <mergeCell ref="A1:F1"/>
    <mergeCell ref="A2:F2"/>
    <mergeCell ref="A3:F3"/>
    <mergeCell ref="A4:F4"/>
    <mergeCell ref="B39:C39"/>
  </mergeCells>
  <pageMargins left="0.70866141732283472" right="0.70866141732283472" top="0.74803149606299213" bottom="0.74803149606299213" header="0" footer="0"/>
  <pageSetup scale="6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23"/>
  <sheetViews>
    <sheetView view="pageBreakPreview" zoomScale="60" zoomScaleNormal="100" workbookViewId="0">
      <selection activeCell="A2" sqref="A2:C2"/>
    </sheetView>
  </sheetViews>
  <sheetFormatPr baseColWidth="10" defaultColWidth="14.44140625" defaultRowHeight="15" customHeight="1" x14ac:dyDescent="0.3"/>
  <cols>
    <col min="1" max="1" width="4" style="29" customWidth="1"/>
    <col min="2" max="2" width="63.109375" style="29" customWidth="1"/>
    <col min="3" max="3" width="17.88671875" style="29" customWidth="1"/>
    <col min="4" max="26" width="11.44140625" style="29" customWidth="1"/>
    <col min="27" max="16384" width="14.44140625" style="29"/>
  </cols>
  <sheetData>
    <row r="1" spans="1:3" ht="11.25" customHeight="1" x14ac:dyDescent="0.3">
      <c r="A1" s="515" t="s">
        <v>654</v>
      </c>
      <c r="B1" s="516"/>
      <c r="C1" s="517"/>
    </row>
    <row r="2" spans="1:3" ht="11.25" customHeight="1" x14ac:dyDescent="0.3">
      <c r="A2" s="518" t="s">
        <v>581</v>
      </c>
      <c r="B2" s="501"/>
      <c r="C2" s="519"/>
    </row>
    <row r="3" spans="1:3" ht="11.25" customHeight="1" x14ac:dyDescent="0.3">
      <c r="A3" s="518" t="s">
        <v>655</v>
      </c>
      <c r="B3" s="501"/>
      <c r="C3" s="519"/>
    </row>
    <row r="4" spans="1:3" ht="9.75" customHeight="1" x14ac:dyDescent="0.3">
      <c r="A4" s="520" t="s">
        <v>543</v>
      </c>
      <c r="B4" s="521"/>
      <c r="C4" s="522"/>
    </row>
    <row r="5" spans="1:3" ht="9.75" customHeight="1" x14ac:dyDescent="0.3">
      <c r="A5" s="523" t="s">
        <v>544</v>
      </c>
      <c r="B5" s="524"/>
      <c r="C5" s="132">
        <v>2025</v>
      </c>
    </row>
    <row r="6" spans="1:3" ht="9.75" customHeight="1" x14ac:dyDescent="0.3">
      <c r="A6" s="102" t="s">
        <v>582</v>
      </c>
      <c r="B6" s="102"/>
      <c r="C6" s="103">
        <v>194372827.66999999</v>
      </c>
    </row>
    <row r="7" spans="1:3" ht="7.5" customHeight="1" x14ac:dyDescent="0.3">
      <c r="A7" s="44"/>
      <c r="B7" s="84"/>
      <c r="C7" s="106"/>
    </row>
    <row r="8" spans="1:3" ht="9.75" customHeight="1" x14ac:dyDescent="0.3">
      <c r="A8" s="86" t="s">
        <v>583</v>
      </c>
      <c r="B8" s="86"/>
      <c r="C8" s="88">
        <f>SUM(C9:C14)</f>
        <v>2115613.65</v>
      </c>
    </row>
    <row r="9" spans="1:3" ht="9.75" customHeight="1" x14ac:dyDescent="0.3">
      <c r="A9" s="107" t="s">
        <v>584</v>
      </c>
      <c r="B9" s="108" t="s">
        <v>173</v>
      </c>
      <c r="C9" s="109">
        <v>2115613.65</v>
      </c>
    </row>
    <row r="10" spans="1:3" ht="9.75" customHeight="1" x14ac:dyDescent="0.3">
      <c r="A10" s="110" t="s">
        <v>585</v>
      </c>
      <c r="B10" s="111" t="s">
        <v>586</v>
      </c>
      <c r="C10" s="109">
        <v>0</v>
      </c>
    </row>
    <row r="11" spans="1:3" ht="9.75" customHeight="1" x14ac:dyDescent="0.3">
      <c r="A11" s="110" t="s">
        <v>587</v>
      </c>
      <c r="B11" s="111" t="s">
        <v>182</v>
      </c>
      <c r="C11" s="109">
        <v>0</v>
      </c>
    </row>
    <row r="12" spans="1:3" ht="9.75" customHeight="1" x14ac:dyDescent="0.3">
      <c r="A12" s="110" t="s">
        <v>588</v>
      </c>
      <c r="B12" s="111" t="s">
        <v>183</v>
      </c>
      <c r="C12" s="109">
        <v>0</v>
      </c>
    </row>
    <row r="13" spans="1:3" ht="9.75" customHeight="1" x14ac:dyDescent="0.3">
      <c r="A13" s="110" t="s">
        <v>589</v>
      </c>
      <c r="B13" s="111" t="s">
        <v>184</v>
      </c>
      <c r="C13" s="109">
        <v>0</v>
      </c>
    </row>
    <row r="14" spans="1:3" ht="9.75" customHeight="1" x14ac:dyDescent="0.3">
      <c r="A14" s="112" t="s">
        <v>590</v>
      </c>
      <c r="B14" s="113" t="s">
        <v>591</v>
      </c>
      <c r="C14" s="109">
        <v>0</v>
      </c>
    </row>
    <row r="15" spans="1:3" ht="7.5" customHeight="1" x14ac:dyDescent="0.3">
      <c r="A15" s="44"/>
      <c r="B15" s="114"/>
      <c r="C15" s="115"/>
    </row>
    <row r="16" spans="1:3" ht="9.75" customHeight="1" x14ac:dyDescent="0.3">
      <c r="A16" s="86" t="s">
        <v>592</v>
      </c>
      <c r="B16" s="84"/>
      <c r="C16" s="88">
        <f>SUM(C17:C19)</f>
        <v>0</v>
      </c>
    </row>
    <row r="17" spans="1:3" ht="9.75" customHeight="1" x14ac:dyDescent="0.3">
      <c r="A17" s="116">
        <v>3.1</v>
      </c>
      <c r="B17" s="111" t="s">
        <v>593</v>
      </c>
      <c r="C17" s="109">
        <v>0</v>
      </c>
    </row>
    <row r="18" spans="1:3" ht="9.75" customHeight="1" x14ac:dyDescent="0.3">
      <c r="A18" s="117">
        <v>3.2</v>
      </c>
      <c r="B18" s="111" t="s">
        <v>594</v>
      </c>
      <c r="C18" s="109">
        <v>0</v>
      </c>
    </row>
    <row r="19" spans="1:3" ht="9.75" customHeight="1" x14ac:dyDescent="0.3">
      <c r="A19" s="117">
        <v>3.3</v>
      </c>
      <c r="B19" s="113" t="s">
        <v>595</v>
      </c>
      <c r="C19" s="118">
        <v>0</v>
      </c>
    </row>
    <row r="20" spans="1:3" ht="7.5" customHeight="1" x14ac:dyDescent="0.3">
      <c r="A20" s="44"/>
      <c r="B20" s="113"/>
      <c r="C20" s="119"/>
    </row>
    <row r="21" spans="1:3" ht="9.75" customHeight="1" x14ac:dyDescent="0.3">
      <c r="A21" s="120" t="s">
        <v>596</v>
      </c>
      <c r="B21" s="120"/>
      <c r="C21" s="103">
        <f>C6+C8-C16</f>
        <v>196488441.31999999</v>
      </c>
    </row>
    <row r="22" spans="1:3" ht="9.75" customHeight="1" x14ac:dyDescent="0.3">
      <c r="A22" s="44"/>
      <c r="B22" s="44"/>
      <c r="C22" s="44"/>
    </row>
    <row r="23" spans="1:3" ht="25.5" customHeight="1" x14ac:dyDescent="0.3">
      <c r="A23" s="44"/>
      <c r="B23" s="64" t="s">
        <v>310</v>
      </c>
      <c r="C23" s="44"/>
    </row>
  </sheetData>
  <mergeCells count="5">
    <mergeCell ref="A1:C1"/>
    <mergeCell ref="A2:C2"/>
    <mergeCell ref="A3:C3"/>
    <mergeCell ref="A4:C4"/>
    <mergeCell ref="A5:B5"/>
  </mergeCells>
  <pageMargins left="0.7" right="0.7" top="0.75" bottom="0.75" header="0" footer="0"/>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42"/>
  <sheetViews>
    <sheetView view="pageBreakPreview" zoomScale="60" zoomScaleNormal="100" workbookViewId="0">
      <selection sqref="A1:C1"/>
    </sheetView>
  </sheetViews>
  <sheetFormatPr baseColWidth="10" defaultColWidth="14.44140625" defaultRowHeight="15" customHeight="1" x14ac:dyDescent="0.3"/>
  <cols>
    <col min="1" max="1" width="3.88671875" style="29" customWidth="1"/>
    <col min="2" max="2" width="62.109375" style="29" customWidth="1"/>
    <col min="3" max="3" width="17.88671875" style="29" customWidth="1"/>
    <col min="4" max="26" width="11.44140625" style="29" customWidth="1"/>
    <col min="27" max="16384" width="14.44140625" style="29"/>
  </cols>
  <sheetData>
    <row r="1" spans="1:3" ht="11.25" customHeight="1" x14ac:dyDescent="0.3">
      <c r="A1" s="525" t="s">
        <v>654</v>
      </c>
      <c r="B1" s="516"/>
      <c r="C1" s="517"/>
    </row>
    <row r="2" spans="1:3" ht="11.25" customHeight="1" x14ac:dyDescent="0.3">
      <c r="A2" s="526" t="s">
        <v>542</v>
      </c>
      <c r="B2" s="501"/>
      <c r="C2" s="519"/>
    </row>
    <row r="3" spans="1:3" ht="11.25" customHeight="1" x14ac:dyDescent="0.3">
      <c r="A3" s="526" t="s">
        <v>655</v>
      </c>
      <c r="B3" s="501"/>
      <c r="C3" s="519"/>
    </row>
    <row r="4" spans="1:3" ht="9.75" customHeight="1" x14ac:dyDescent="0.3">
      <c r="A4" s="520" t="s">
        <v>543</v>
      </c>
      <c r="B4" s="521"/>
      <c r="C4" s="522"/>
    </row>
    <row r="5" spans="1:3" ht="11.25" customHeight="1" x14ac:dyDescent="0.3">
      <c r="A5" s="523" t="s">
        <v>544</v>
      </c>
      <c r="B5" s="524"/>
      <c r="C5" s="132">
        <v>2025</v>
      </c>
    </row>
    <row r="6" spans="1:3" ht="9.75" customHeight="1" x14ac:dyDescent="0.3">
      <c r="A6" s="133" t="s">
        <v>545</v>
      </c>
      <c r="B6" s="102"/>
      <c r="C6" s="134">
        <v>213805177.80000001</v>
      </c>
    </row>
    <row r="7" spans="1:3" ht="7.5" customHeight="1" x14ac:dyDescent="0.3">
      <c r="A7" s="83"/>
      <c r="B7" s="84"/>
      <c r="C7" s="85"/>
    </row>
    <row r="8" spans="1:3" ht="9.75" customHeight="1" x14ac:dyDescent="0.3">
      <c r="A8" s="86" t="s">
        <v>546</v>
      </c>
      <c r="B8" s="87"/>
      <c r="C8" s="88">
        <f>SUM(C9:C29)</f>
        <v>3144064.1399999997</v>
      </c>
    </row>
    <row r="9" spans="1:3" ht="9.75" customHeight="1" x14ac:dyDescent="0.3">
      <c r="A9" s="89">
        <v>2.1</v>
      </c>
      <c r="B9" s="90" t="s">
        <v>206</v>
      </c>
      <c r="C9" s="91">
        <v>0</v>
      </c>
    </row>
    <row r="10" spans="1:3" ht="9.75" customHeight="1" x14ac:dyDescent="0.3">
      <c r="A10" s="89">
        <v>2.2000000000000002</v>
      </c>
      <c r="B10" s="90" t="s">
        <v>203</v>
      </c>
      <c r="C10" s="91">
        <v>0</v>
      </c>
    </row>
    <row r="11" spans="1:3" ht="9.75" customHeight="1" x14ac:dyDescent="0.3">
      <c r="A11" s="92">
        <v>2.2999999999999998</v>
      </c>
      <c r="B11" s="93" t="s">
        <v>379</v>
      </c>
      <c r="C11" s="91">
        <v>840946.1</v>
      </c>
    </row>
    <row r="12" spans="1:3" ht="9.75" customHeight="1" x14ac:dyDescent="0.3">
      <c r="A12" s="92">
        <v>2.4</v>
      </c>
      <c r="B12" s="93" t="s">
        <v>380</v>
      </c>
      <c r="C12" s="91">
        <v>1314173.7</v>
      </c>
    </row>
    <row r="13" spans="1:3" ht="9.75" customHeight="1" x14ac:dyDescent="0.3">
      <c r="A13" s="92">
        <v>2.5</v>
      </c>
      <c r="B13" s="93" t="s">
        <v>381</v>
      </c>
      <c r="C13" s="91">
        <v>88158.03</v>
      </c>
    </row>
    <row r="14" spans="1:3" ht="9.75" customHeight="1" x14ac:dyDescent="0.3">
      <c r="A14" s="92">
        <v>2.6</v>
      </c>
      <c r="B14" s="93" t="s">
        <v>382</v>
      </c>
      <c r="C14" s="91">
        <v>398900</v>
      </c>
    </row>
    <row r="15" spans="1:3" ht="9.75" customHeight="1" x14ac:dyDescent="0.3">
      <c r="A15" s="92">
        <v>2.7</v>
      </c>
      <c r="B15" s="93" t="s">
        <v>384</v>
      </c>
      <c r="C15" s="91">
        <v>0</v>
      </c>
    </row>
    <row r="16" spans="1:3" ht="9.75" customHeight="1" x14ac:dyDescent="0.3">
      <c r="A16" s="92">
        <v>2.8</v>
      </c>
      <c r="B16" s="93" t="s">
        <v>385</v>
      </c>
      <c r="C16" s="91">
        <v>501869</v>
      </c>
    </row>
    <row r="17" spans="1:3" ht="9.75" customHeight="1" x14ac:dyDescent="0.3">
      <c r="A17" s="92">
        <v>2.9</v>
      </c>
      <c r="B17" s="93" t="s">
        <v>387</v>
      </c>
      <c r="C17" s="91">
        <v>0</v>
      </c>
    </row>
    <row r="18" spans="1:3" ht="9.75" customHeight="1" x14ac:dyDescent="0.3">
      <c r="A18" s="92" t="s">
        <v>547</v>
      </c>
      <c r="B18" s="93" t="s">
        <v>548</v>
      </c>
      <c r="C18" s="91">
        <v>0</v>
      </c>
    </row>
    <row r="19" spans="1:3" ht="9.75" customHeight="1" x14ac:dyDescent="0.3">
      <c r="A19" s="92" t="s">
        <v>549</v>
      </c>
      <c r="B19" s="93" t="s">
        <v>393</v>
      </c>
      <c r="C19" s="91">
        <v>0</v>
      </c>
    </row>
    <row r="20" spans="1:3" ht="9.75" customHeight="1" x14ac:dyDescent="0.3">
      <c r="A20" s="92" t="s">
        <v>550</v>
      </c>
      <c r="B20" s="93" t="s">
        <v>551</v>
      </c>
      <c r="C20" s="91">
        <v>0</v>
      </c>
    </row>
    <row r="21" spans="1:3" ht="9.75" customHeight="1" x14ac:dyDescent="0.3">
      <c r="A21" s="92" t="s">
        <v>552</v>
      </c>
      <c r="B21" s="93" t="s">
        <v>553</v>
      </c>
      <c r="C21" s="91">
        <v>0</v>
      </c>
    </row>
    <row r="22" spans="1:3" ht="9.75" customHeight="1" x14ac:dyDescent="0.3">
      <c r="A22" s="92" t="s">
        <v>554</v>
      </c>
      <c r="B22" s="93" t="s">
        <v>555</v>
      </c>
      <c r="C22" s="91">
        <v>0</v>
      </c>
    </row>
    <row r="23" spans="1:3" ht="9.75" customHeight="1" x14ac:dyDescent="0.3">
      <c r="A23" s="92" t="s">
        <v>556</v>
      </c>
      <c r="B23" s="93" t="s">
        <v>557</v>
      </c>
      <c r="C23" s="91">
        <v>0</v>
      </c>
    </row>
    <row r="24" spans="1:3" ht="9.75" customHeight="1" x14ac:dyDescent="0.3">
      <c r="A24" s="92" t="s">
        <v>558</v>
      </c>
      <c r="B24" s="93" t="s">
        <v>559</v>
      </c>
      <c r="C24" s="91">
        <v>0</v>
      </c>
    </row>
    <row r="25" spans="1:3" ht="9.75" customHeight="1" x14ac:dyDescent="0.3">
      <c r="A25" s="92" t="s">
        <v>560</v>
      </c>
      <c r="B25" s="93" t="s">
        <v>561</v>
      </c>
      <c r="C25" s="91">
        <v>0</v>
      </c>
    </row>
    <row r="26" spans="1:3" ht="9.75" customHeight="1" x14ac:dyDescent="0.3">
      <c r="A26" s="92" t="s">
        <v>562</v>
      </c>
      <c r="B26" s="93" t="s">
        <v>563</v>
      </c>
      <c r="C26" s="91">
        <v>0</v>
      </c>
    </row>
    <row r="27" spans="1:3" ht="9.75" customHeight="1" x14ac:dyDescent="0.3">
      <c r="A27" s="92" t="s">
        <v>564</v>
      </c>
      <c r="B27" s="93" t="s">
        <v>565</v>
      </c>
      <c r="C27" s="91">
        <v>0</v>
      </c>
    </row>
    <row r="28" spans="1:3" ht="9.75" customHeight="1" x14ac:dyDescent="0.3">
      <c r="A28" s="92" t="s">
        <v>566</v>
      </c>
      <c r="B28" s="93" t="s">
        <v>567</v>
      </c>
      <c r="C28" s="91">
        <v>0</v>
      </c>
    </row>
    <row r="29" spans="1:3" ht="9.75" customHeight="1" x14ac:dyDescent="0.3">
      <c r="A29" s="92" t="s">
        <v>568</v>
      </c>
      <c r="B29" s="90" t="s">
        <v>569</v>
      </c>
      <c r="C29" s="91">
        <v>17.309999999999999</v>
      </c>
    </row>
    <row r="30" spans="1:3" ht="7.5" customHeight="1" x14ac:dyDescent="0.3">
      <c r="A30" s="83"/>
      <c r="B30" s="94"/>
      <c r="C30" s="95"/>
    </row>
    <row r="31" spans="1:3" ht="9.75" customHeight="1" x14ac:dyDescent="0.3">
      <c r="A31" s="96" t="s">
        <v>570</v>
      </c>
      <c r="B31" s="97"/>
      <c r="C31" s="98">
        <f>SUM(C32:C38)</f>
        <v>3303432.0999999996</v>
      </c>
    </row>
    <row r="32" spans="1:3" ht="9.75" customHeight="1" x14ac:dyDescent="0.3">
      <c r="A32" s="92" t="s">
        <v>571</v>
      </c>
      <c r="B32" s="93" t="s">
        <v>280</v>
      </c>
      <c r="C32" s="91">
        <v>3302214.28</v>
      </c>
    </row>
    <row r="33" spans="1:3" ht="9.75" customHeight="1" x14ac:dyDescent="0.3">
      <c r="A33" s="92" t="s">
        <v>572</v>
      </c>
      <c r="B33" s="93" t="s">
        <v>289</v>
      </c>
      <c r="C33" s="91">
        <v>0</v>
      </c>
    </row>
    <row r="34" spans="1:3" ht="9.75" customHeight="1" x14ac:dyDescent="0.3">
      <c r="A34" s="92" t="s">
        <v>573</v>
      </c>
      <c r="B34" s="93" t="s">
        <v>292</v>
      </c>
      <c r="C34" s="91">
        <v>17.3</v>
      </c>
    </row>
    <row r="35" spans="1:3" ht="9.75" customHeight="1" x14ac:dyDescent="0.3">
      <c r="A35" s="92" t="s">
        <v>574</v>
      </c>
      <c r="B35" s="93" t="s">
        <v>298</v>
      </c>
      <c r="C35" s="91">
        <v>1200.52</v>
      </c>
    </row>
    <row r="36" spans="1:3" ht="9.75" customHeight="1" x14ac:dyDescent="0.3">
      <c r="A36" s="92" t="s">
        <v>575</v>
      </c>
      <c r="B36" s="93" t="s">
        <v>308</v>
      </c>
      <c r="C36" s="91">
        <v>0</v>
      </c>
    </row>
    <row r="37" spans="1:3" ht="9.75" customHeight="1" x14ac:dyDescent="0.3">
      <c r="A37" s="92" t="s">
        <v>576</v>
      </c>
      <c r="B37" s="93" t="s">
        <v>577</v>
      </c>
      <c r="C37" s="91">
        <v>0</v>
      </c>
    </row>
    <row r="38" spans="1:3" ht="9.75" customHeight="1" x14ac:dyDescent="0.3">
      <c r="A38" s="92" t="s">
        <v>578</v>
      </c>
      <c r="B38" s="90" t="s">
        <v>579</v>
      </c>
      <c r="C38" s="135">
        <v>0</v>
      </c>
    </row>
    <row r="39" spans="1:3" ht="7.5" customHeight="1" x14ac:dyDescent="0.3">
      <c r="A39" s="83"/>
      <c r="B39" s="99"/>
      <c r="C39" s="100"/>
    </row>
    <row r="40" spans="1:3" ht="9.75" customHeight="1" x14ac:dyDescent="0.3">
      <c r="A40" s="101" t="s">
        <v>580</v>
      </c>
      <c r="B40" s="102"/>
      <c r="C40" s="103">
        <f>C6-C8+C31</f>
        <v>213964545.76000002</v>
      </c>
    </row>
    <row r="41" spans="1:3" ht="9.75" customHeight="1" x14ac:dyDescent="0.3">
      <c r="A41" s="44"/>
      <c r="B41" s="44"/>
      <c r="C41" s="44"/>
    </row>
    <row r="42" spans="1:3" ht="26.25" customHeight="1" x14ac:dyDescent="0.3">
      <c r="A42" s="44"/>
      <c r="B42" s="64" t="s">
        <v>310</v>
      </c>
      <c r="C42" s="44"/>
    </row>
  </sheetData>
  <mergeCells count="5">
    <mergeCell ref="A1:C1"/>
    <mergeCell ref="A2:C2"/>
    <mergeCell ref="A3:C3"/>
    <mergeCell ref="A4:C4"/>
    <mergeCell ref="A5:B5"/>
  </mergeCells>
  <pageMargins left="0.7" right="0.7" top="0.75" bottom="0.75" header="0" footer="0"/>
  <pageSetup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59"/>
  <sheetViews>
    <sheetView view="pageBreakPreview" topLeftCell="A21" zoomScale="60" zoomScaleNormal="100" workbookViewId="0">
      <selection activeCell="B20" sqref="B20"/>
    </sheetView>
  </sheetViews>
  <sheetFormatPr baseColWidth="10" defaultColWidth="14.44140625" defaultRowHeight="15" customHeight="1" x14ac:dyDescent="0.2"/>
  <cols>
    <col min="1" max="1" width="12.88671875" style="44" customWidth="1"/>
    <col min="2" max="2" width="72.109375" style="44" customWidth="1"/>
    <col min="3" max="7" width="15.88671875" style="44" customWidth="1"/>
    <col min="8" max="8" width="11.88671875" style="44" customWidth="1"/>
    <col min="9" max="9" width="13.44140625" style="44" customWidth="1"/>
    <col min="10" max="10" width="13.109375" style="44" customWidth="1"/>
    <col min="11" max="26" width="9.109375" style="44" customWidth="1"/>
    <col min="27" max="16384" width="14.44140625" style="44"/>
  </cols>
  <sheetData>
    <row r="1" spans="1:10" ht="11.25" customHeight="1" x14ac:dyDescent="0.2">
      <c r="A1" s="488" t="s">
        <v>654</v>
      </c>
      <c r="B1" s="489"/>
      <c r="C1" s="489"/>
      <c r="D1" s="489"/>
      <c r="E1" s="489"/>
      <c r="F1" s="489"/>
      <c r="G1" s="70" t="s">
        <v>99</v>
      </c>
      <c r="H1" s="71">
        <v>2025</v>
      </c>
      <c r="I1" s="34"/>
      <c r="J1" s="34"/>
    </row>
    <row r="2" spans="1:10" ht="11.25" customHeight="1" x14ac:dyDescent="0.2">
      <c r="A2" s="488" t="s">
        <v>597</v>
      </c>
      <c r="B2" s="489"/>
      <c r="C2" s="489"/>
      <c r="D2" s="489"/>
      <c r="E2" s="489"/>
      <c r="F2" s="489"/>
      <c r="G2" s="70" t="s">
        <v>101</v>
      </c>
      <c r="H2" s="71" t="s">
        <v>648</v>
      </c>
      <c r="I2" s="34"/>
      <c r="J2" s="34"/>
    </row>
    <row r="3" spans="1:10" ht="11.25" customHeight="1" x14ac:dyDescent="0.2">
      <c r="A3" s="488" t="s">
        <v>655</v>
      </c>
      <c r="B3" s="489"/>
      <c r="C3" s="489"/>
      <c r="D3" s="489"/>
      <c r="E3" s="489"/>
      <c r="F3" s="489"/>
      <c r="G3" s="70" t="s">
        <v>102</v>
      </c>
      <c r="H3" s="71" t="s">
        <v>651</v>
      </c>
      <c r="I3" s="34"/>
      <c r="J3" s="34"/>
    </row>
    <row r="4" spans="1:10" ht="11.25" customHeight="1" x14ac:dyDescent="0.2">
      <c r="A4" s="488" t="s">
        <v>103</v>
      </c>
      <c r="B4" s="489"/>
      <c r="C4" s="489"/>
      <c r="D4" s="489"/>
      <c r="E4" s="489"/>
      <c r="F4" s="489"/>
      <c r="G4" s="70"/>
      <c r="H4" s="71"/>
      <c r="I4" s="34"/>
      <c r="J4" s="34"/>
    </row>
    <row r="5" spans="1:10" ht="9.75" customHeight="1" x14ac:dyDescent="0.2">
      <c r="A5" s="31" t="s">
        <v>104</v>
      </c>
      <c r="B5" s="32"/>
      <c r="C5" s="32"/>
      <c r="D5" s="32"/>
      <c r="E5" s="32"/>
      <c r="F5" s="32"/>
      <c r="G5" s="32"/>
      <c r="H5" s="32"/>
      <c r="I5" s="34"/>
      <c r="J5" s="34"/>
    </row>
    <row r="6" spans="1:10" ht="9.75" customHeight="1" x14ac:dyDescent="0.2">
      <c r="A6" s="34"/>
      <c r="B6" s="34"/>
      <c r="C6" s="34"/>
      <c r="D6" s="34"/>
      <c r="E6" s="34"/>
      <c r="F6" s="34"/>
      <c r="G6" s="34"/>
      <c r="H6" s="34"/>
      <c r="I6" s="34"/>
      <c r="J6" s="34"/>
    </row>
    <row r="7" spans="1:10" ht="9.75" customHeight="1" x14ac:dyDescent="0.2">
      <c r="A7" s="34"/>
      <c r="B7" s="34"/>
      <c r="C7" s="34"/>
      <c r="D7" s="34"/>
      <c r="E7" s="34"/>
      <c r="F7" s="34"/>
      <c r="G7" s="34"/>
      <c r="H7" s="34"/>
      <c r="I7" s="34"/>
      <c r="J7" s="34"/>
    </row>
    <row r="8" spans="1:10" ht="24.75" customHeight="1" x14ac:dyDescent="0.2">
      <c r="A8" s="122" t="s">
        <v>106</v>
      </c>
      <c r="B8" s="122" t="s">
        <v>544</v>
      </c>
      <c r="C8" s="123" t="s">
        <v>598</v>
      </c>
      <c r="D8" s="123" t="s">
        <v>599</v>
      </c>
      <c r="E8" s="123" t="s">
        <v>600</v>
      </c>
      <c r="F8" s="123" t="s">
        <v>601</v>
      </c>
      <c r="G8" s="123" t="s">
        <v>602</v>
      </c>
      <c r="H8" s="123" t="s">
        <v>603</v>
      </c>
      <c r="I8" s="123" t="s">
        <v>604</v>
      </c>
      <c r="J8" s="123" t="s">
        <v>605</v>
      </c>
    </row>
    <row r="9" spans="1:10" ht="9.75" customHeight="1" x14ac:dyDescent="0.2">
      <c r="A9" s="72">
        <v>7000</v>
      </c>
      <c r="B9" s="73" t="s">
        <v>606</v>
      </c>
      <c r="C9" s="75"/>
      <c r="D9" s="75"/>
      <c r="E9" s="75"/>
      <c r="F9" s="75"/>
      <c r="G9" s="75"/>
      <c r="H9" s="75"/>
      <c r="I9" s="75"/>
      <c r="J9" s="75"/>
    </row>
    <row r="10" spans="1:10" ht="9.75" customHeight="1" x14ac:dyDescent="0.2">
      <c r="A10" s="34">
        <v>7110</v>
      </c>
      <c r="B10" s="77" t="s">
        <v>602</v>
      </c>
      <c r="C10" s="58">
        <v>0</v>
      </c>
      <c r="D10" s="58">
        <v>0</v>
      </c>
      <c r="E10" s="58">
        <v>0</v>
      </c>
      <c r="F10" s="58">
        <v>0</v>
      </c>
      <c r="G10" s="34"/>
      <c r="H10" s="34"/>
      <c r="I10" s="34"/>
      <c r="J10" s="34"/>
    </row>
    <row r="11" spans="1:10" ht="9.75" customHeight="1" x14ac:dyDescent="0.2">
      <c r="A11" s="34">
        <v>7120</v>
      </c>
      <c r="B11" s="77" t="s">
        <v>607</v>
      </c>
      <c r="C11" s="58">
        <v>0</v>
      </c>
      <c r="D11" s="58">
        <v>0</v>
      </c>
      <c r="E11" s="58">
        <v>0</v>
      </c>
      <c r="F11" s="58">
        <v>0</v>
      </c>
      <c r="G11" s="34"/>
      <c r="H11" s="34"/>
      <c r="I11" s="34"/>
      <c r="J11" s="34"/>
    </row>
    <row r="12" spans="1:10" ht="9.75" customHeight="1" x14ac:dyDescent="0.2">
      <c r="A12" s="34">
        <v>7130</v>
      </c>
      <c r="B12" s="77" t="s">
        <v>608</v>
      </c>
      <c r="C12" s="58">
        <v>0</v>
      </c>
      <c r="D12" s="58">
        <v>0</v>
      </c>
      <c r="E12" s="58">
        <v>0</v>
      </c>
      <c r="F12" s="58">
        <v>0</v>
      </c>
      <c r="G12" s="34"/>
      <c r="H12" s="34"/>
      <c r="I12" s="34"/>
      <c r="J12" s="34"/>
    </row>
    <row r="13" spans="1:10" ht="9.75" customHeight="1" x14ac:dyDescent="0.2">
      <c r="A13" s="34">
        <v>7140</v>
      </c>
      <c r="B13" s="77" t="s">
        <v>609</v>
      </c>
      <c r="C13" s="58">
        <v>0</v>
      </c>
      <c r="D13" s="58">
        <v>0</v>
      </c>
      <c r="E13" s="58">
        <v>0</v>
      </c>
      <c r="F13" s="58">
        <v>0</v>
      </c>
      <c r="G13" s="34"/>
      <c r="H13" s="34"/>
      <c r="I13" s="34"/>
      <c r="J13" s="34"/>
    </row>
    <row r="14" spans="1:10" ht="9.75" customHeight="1" x14ac:dyDescent="0.2">
      <c r="A14" s="34">
        <v>7150</v>
      </c>
      <c r="B14" s="77" t="s">
        <v>610</v>
      </c>
      <c r="C14" s="58">
        <v>0</v>
      </c>
      <c r="D14" s="58">
        <v>0</v>
      </c>
      <c r="E14" s="58">
        <v>0</v>
      </c>
      <c r="F14" s="58">
        <v>0</v>
      </c>
      <c r="G14" s="34"/>
      <c r="H14" s="34"/>
      <c r="I14" s="34"/>
      <c r="J14" s="34"/>
    </row>
    <row r="15" spans="1:10" ht="9.75" customHeight="1" x14ac:dyDescent="0.2">
      <c r="A15" s="34">
        <v>7160</v>
      </c>
      <c r="B15" s="77" t="s">
        <v>611</v>
      </c>
      <c r="C15" s="58">
        <v>0</v>
      </c>
      <c r="D15" s="58">
        <v>0</v>
      </c>
      <c r="E15" s="58">
        <v>0</v>
      </c>
      <c r="F15" s="58">
        <v>0</v>
      </c>
      <c r="G15" s="34"/>
      <c r="H15" s="34"/>
      <c r="I15" s="34"/>
      <c r="J15" s="34"/>
    </row>
    <row r="16" spans="1:10" ht="9.75" customHeight="1" x14ac:dyDescent="0.2">
      <c r="A16" s="34">
        <v>7210</v>
      </c>
      <c r="B16" s="77" t="s">
        <v>612</v>
      </c>
      <c r="C16" s="58">
        <v>0</v>
      </c>
      <c r="D16" s="58">
        <v>0</v>
      </c>
      <c r="E16" s="58">
        <v>0</v>
      </c>
      <c r="F16" s="58">
        <v>0</v>
      </c>
      <c r="G16" s="34"/>
      <c r="H16" s="34"/>
      <c r="I16" s="34"/>
      <c r="J16" s="34"/>
    </row>
    <row r="17" spans="1:10" ht="9.75" customHeight="1" x14ac:dyDescent="0.2">
      <c r="A17" s="34">
        <v>7220</v>
      </c>
      <c r="B17" s="77" t="s">
        <v>613</v>
      </c>
      <c r="C17" s="58">
        <v>0</v>
      </c>
      <c r="D17" s="58">
        <v>0</v>
      </c>
      <c r="E17" s="58">
        <v>0</v>
      </c>
      <c r="F17" s="58">
        <v>0</v>
      </c>
      <c r="G17" s="34"/>
      <c r="H17" s="34"/>
      <c r="I17" s="34"/>
      <c r="J17" s="34"/>
    </row>
    <row r="18" spans="1:10" ht="9.75" customHeight="1" x14ac:dyDescent="0.2">
      <c r="A18" s="34">
        <v>7230</v>
      </c>
      <c r="B18" s="77" t="s">
        <v>614</v>
      </c>
      <c r="C18" s="58">
        <v>0</v>
      </c>
      <c r="D18" s="58">
        <v>0</v>
      </c>
      <c r="E18" s="58">
        <v>0</v>
      </c>
      <c r="F18" s="58">
        <v>0</v>
      </c>
      <c r="G18" s="34"/>
      <c r="H18" s="34"/>
      <c r="I18" s="34"/>
      <c r="J18" s="34"/>
    </row>
    <row r="19" spans="1:10" ht="9.75" customHeight="1" x14ac:dyDescent="0.2">
      <c r="A19" s="34">
        <v>7240</v>
      </c>
      <c r="B19" s="77" t="s">
        <v>615</v>
      </c>
      <c r="C19" s="58">
        <v>0</v>
      </c>
      <c r="D19" s="58">
        <v>0</v>
      </c>
      <c r="E19" s="58">
        <v>0</v>
      </c>
      <c r="F19" s="58">
        <v>0</v>
      </c>
      <c r="G19" s="34"/>
      <c r="H19" s="34"/>
      <c r="I19" s="34"/>
      <c r="J19" s="34"/>
    </row>
    <row r="20" spans="1:10" ht="9.75" customHeight="1" x14ac:dyDescent="0.2">
      <c r="A20" s="34">
        <v>7250</v>
      </c>
      <c r="B20" s="77" t="s">
        <v>616</v>
      </c>
      <c r="C20" s="58">
        <v>0</v>
      </c>
      <c r="D20" s="58">
        <v>0</v>
      </c>
      <c r="E20" s="58">
        <v>0</v>
      </c>
      <c r="F20" s="58">
        <v>0</v>
      </c>
      <c r="G20" s="34"/>
      <c r="H20" s="34"/>
      <c r="I20" s="34"/>
      <c r="J20" s="34"/>
    </row>
    <row r="21" spans="1:10" ht="9.75" customHeight="1" x14ac:dyDescent="0.2">
      <c r="A21" s="34">
        <v>7260</v>
      </c>
      <c r="B21" s="77" t="s">
        <v>617</v>
      </c>
      <c r="C21" s="58">
        <v>0</v>
      </c>
      <c r="D21" s="58">
        <v>0</v>
      </c>
      <c r="E21" s="58">
        <v>0</v>
      </c>
      <c r="F21" s="58">
        <v>0</v>
      </c>
      <c r="G21" s="34"/>
      <c r="H21" s="34"/>
      <c r="I21" s="34"/>
      <c r="J21" s="34"/>
    </row>
    <row r="22" spans="1:10" ht="9.75" customHeight="1" x14ac:dyDescent="0.2">
      <c r="A22" s="34">
        <v>7310</v>
      </c>
      <c r="B22" s="77" t="s">
        <v>618</v>
      </c>
      <c r="C22" s="58">
        <v>0</v>
      </c>
      <c r="D22" s="58">
        <v>0</v>
      </c>
      <c r="E22" s="58">
        <v>0</v>
      </c>
      <c r="F22" s="58">
        <v>0</v>
      </c>
      <c r="G22" s="34"/>
      <c r="H22" s="34"/>
      <c r="I22" s="34"/>
      <c r="J22" s="34"/>
    </row>
    <row r="23" spans="1:10" ht="9.75" customHeight="1" x14ac:dyDescent="0.2">
      <c r="A23" s="34">
        <v>7320</v>
      </c>
      <c r="B23" s="77" t="s">
        <v>619</v>
      </c>
      <c r="C23" s="58">
        <v>0</v>
      </c>
      <c r="D23" s="58">
        <v>0</v>
      </c>
      <c r="E23" s="58">
        <v>0</v>
      </c>
      <c r="F23" s="58">
        <v>0</v>
      </c>
      <c r="G23" s="34"/>
      <c r="H23" s="34"/>
      <c r="I23" s="34"/>
      <c r="J23" s="34"/>
    </row>
    <row r="24" spans="1:10" ht="9.75" customHeight="1" x14ac:dyDescent="0.2">
      <c r="A24" s="34">
        <v>7330</v>
      </c>
      <c r="B24" s="77" t="s">
        <v>620</v>
      </c>
      <c r="C24" s="58">
        <v>0</v>
      </c>
      <c r="D24" s="58">
        <v>0</v>
      </c>
      <c r="E24" s="58">
        <v>0</v>
      </c>
      <c r="F24" s="58">
        <v>0</v>
      </c>
      <c r="G24" s="34"/>
      <c r="H24" s="34"/>
      <c r="I24" s="34"/>
      <c r="J24" s="34"/>
    </row>
    <row r="25" spans="1:10" ht="9.75" customHeight="1" x14ac:dyDescent="0.2">
      <c r="A25" s="34">
        <v>7340</v>
      </c>
      <c r="B25" s="77" t="s">
        <v>621</v>
      </c>
      <c r="C25" s="58">
        <v>0</v>
      </c>
      <c r="D25" s="58">
        <v>0</v>
      </c>
      <c r="E25" s="58">
        <v>0</v>
      </c>
      <c r="F25" s="58">
        <v>0</v>
      </c>
      <c r="G25" s="34"/>
      <c r="H25" s="34"/>
      <c r="I25" s="34"/>
      <c r="J25" s="34"/>
    </row>
    <row r="26" spans="1:10" ht="9.75" customHeight="1" x14ac:dyDescent="0.2">
      <c r="A26" s="34">
        <v>7350</v>
      </c>
      <c r="B26" s="77" t="s">
        <v>622</v>
      </c>
      <c r="C26" s="58">
        <v>0</v>
      </c>
      <c r="D26" s="58">
        <v>0</v>
      </c>
      <c r="E26" s="58">
        <v>0</v>
      </c>
      <c r="F26" s="58">
        <v>0</v>
      </c>
      <c r="G26" s="34"/>
      <c r="H26" s="34"/>
      <c r="I26" s="34"/>
      <c r="J26" s="34"/>
    </row>
    <row r="27" spans="1:10" ht="9.75" customHeight="1" x14ac:dyDescent="0.2">
      <c r="A27" s="34">
        <v>7360</v>
      </c>
      <c r="B27" s="77" t="s">
        <v>623</v>
      </c>
      <c r="C27" s="58">
        <v>0</v>
      </c>
      <c r="D27" s="58">
        <v>0</v>
      </c>
      <c r="E27" s="58">
        <v>0</v>
      </c>
      <c r="F27" s="58">
        <v>0</v>
      </c>
      <c r="G27" s="34"/>
      <c r="H27" s="34"/>
      <c r="I27" s="34"/>
      <c r="J27" s="34"/>
    </row>
    <row r="28" spans="1:10" ht="9.75" customHeight="1" x14ac:dyDescent="0.2">
      <c r="A28" s="34">
        <v>7410</v>
      </c>
      <c r="B28" s="77" t="s">
        <v>624</v>
      </c>
      <c r="C28" s="58">
        <v>0</v>
      </c>
      <c r="D28" s="58">
        <v>0</v>
      </c>
      <c r="E28" s="58">
        <v>0</v>
      </c>
      <c r="F28" s="58">
        <v>0</v>
      </c>
      <c r="G28" s="34"/>
      <c r="H28" s="34"/>
      <c r="I28" s="34"/>
      <c r="J28" s="34"/>
    </row>
    <row r="29" spans="1:10" ht="9.75" customHeight="1" x14ac:dyDescent="0.2">
      <c r="A29" s="34">
        <v>7420</v>
      </c>
      <c r="B29" s="77" t="s">
        <v>625</v>
      </c>
      <c r="C29" s="58">
        <v>0</v>
      </c>
      <c r="D29" s="58">
        <v>0</v>
      </c>
      <c r="E29" s="58">
        <v>0</v>
      </c>
      <c r="F29" s="58">
        <v>0</v>
      </c>
      <c r="G29" s="34"/>
      <c r="H29" s="34"/>
      <c r="I29" s="34"/>
      <c r="J29" s="34"/>
    </row>
    <row r="30" spans="1:10" ht="9.75" customHeight="1" x14ac:dyDescent="0.2">
      <c r="A30" s="34">
        <v>7510</v>
      </c>
      <c r="B30" s="77" t="s">
        <v>626</v>
      </c>
      <c r="C30" s="58">
        <v>0</v>
      </c>
      <c r="D30" s="58">
        <v>0</v>
      </c>
      <c r="E30" s="58">
        <v>0</v>
      </c>
      <c r="F30" s="58">
        <v>0</v>
      </c>
      <c r="G30" s="34"/>
      <c r="H30" s="34"/>
      <c r="I30" s="34"/>
      <c r="J30" s="34"/>
    </row>
    <row r="31" spans="1:10" ht="9.75" customHeight="1" x14ac:dyDescent="0.2">
      <c r="A31" s="34">
        <v>7520</v>
      </c>
      <c r="B31" s="77" t="s">
        <v>627</v>
      </c>
      <c r="C31" s="58">
        <v>0</v>
      </c>
      <c r="D31" s="58">
        <v>0</v>
      </c>
      <c r="E31" s="58">
        <v>0</v>
      </c>
      <c r="F31" s="58">
        <v>0</v>
      </c>
      <c r="G31" s="34"/>
      <c r="H31" s="34"/>
      <c r="I31" s="34"/>
      <c r="J31" s="34"/>
    </row>
    <row r="32" spans="1:10" ht="9.75" customHeight="1" x14ac:dyDescent="0.2">
      <c r="A32" s="34">
        <v>7610</v>
      </c>
      <c r="B32" s="77" t="s">
        <v>628</v>
      </c>
      <c r="C32" s="58">
        <v>0</v>
      </c>
      <c r="D32" s="58">
        <v>0</v>
      </c>
      <c r="E32" s="58">
        <v>0</v>
      </c>
      <c r="F32" s="58">
        <v>0</v>
      </c>
      <c r="G32" s="34"/>
      <c r="H32" s="34"/>
      <c r="I32" s="34"/>
      <c r="J32" s="34"/>
    </row>
    <row r="33" spans="1:10" ht="9.75" customHeight="1" x14ac:dyDescent="0.2">
      <c r="A33" s="34">
        <v>7620</v>
      </c>
      <c r="B33" s="77" t="s">
        <v>629</v>
      </c>
      <c r="C33" s="58">
        <v>0</v>
      </c>
      <c r="D33" s="58">
        <v>0</v>
      </c>
      <c r="E33" s="58">
        <v>0</v>
      </c>
      <c r="F33" s="58">
        <v>0</v>
      </c>
      <c r="G33" s="34"/>
      <c r="H33" s="34"/>
      <c r="I33" s="34"/>
      <c r="J33" s="34"/>
    </row>
    <row r="34" spans="1:10" ht="9.75" customHeight="1" x14ac:dyDescent="0.2">
      <c r="A34" s="34">
        <v>7630</v>
      </c>
      <c r="B34" s="77" t="s">
        <v>630</v>
      </c>
      <c r="C34" s="58">
        <v>0</v>
      </c>
      <c r="D34" s="58">
        <v>0</v>
      </c>
      <c r="E34" s="58">
        <v>0</v>
      </c>
      <c r="F34" s="58">
        <v>0</v>
      </c>
      <c r="G34" s="34"/>
      <c r="H34" s="34"/>
      <c r="I34" s="34"/>
      <c r="J34" s="34"/>
    </row>
    <row r="35" spans="1:10" ht="9.75" customHeight="1" x14ac:dyDescent="0.2">
      <c r="A35" s="34">
        <v>7640</v>
      </c>
      <c r="B35" s="77" t="s">
        <v>631</v>
      </c>
      <c r="C35" s="58">
        <v>0</v>
      </c>
      <c r="D35" s="58">
        <v>0</v>
      </c>
      <c r="E35" s="58">
        <v>0</v>
      </c>
      <c r="F35" s="58">
        <v>0</v>
      </c>
      <c r="G35" s="34"/>
      <c r="H35" s="34"/>
      <c r="I35" s="34"/>
      <c r="J35" s="34"/>
    </row>
    <row r="36" spans="1:10" ht="9.75" customHeight="1" x14ac:dyDescent="0.2">
      <c r="A36" s="34"/>
      <c r="B36" s="34"/>
      <c r="C36" s="58"/>
      <c r="D36" s="58"/>
      <c r="E36" s="58"/>
      <c r="F36" s="58"/>
      <c r="G36" s="34"/>
      <c r="H36" s="34"/>
      <c r="I36" s="34"/>
      <c r="J36" s="34"/>
    </row>
    <row r="37" spans="1:10" ht="9.75" customHeight="1" x14ac:dyDescent="0.2">
      <c r="A37" s="72">
        <v>8000</v>
      </c>
      <c r="B37" s="73" t="s">
        <v>632</v>
      </c>
      <c r="C37" s="75"/>
      <c r="D37" s="75"/>
      <c r="E37" s="75"/>
      <c r="F37" s="75"/>
      <c r="G37" s="75"/>
      <c r="H37" s="75"/>
      <c r="I37" s="75"/>
      <c r="J37" s="75"/>
    </row>
    <row r="38" spans="1:10" ht="9.75" customHeight="1" thickBot="1" x14ac:dyDescent="0.25">
      <c r="A38" s="34"/>
      <c r="B38" s="34"/>
      <c r="C38" s="34"/>
      <c r="D38" s="34"/>
      <c r="E38" s="34"/>
      <c r="F38" s="34"/>
      <c r="G38" s="34"/>
      <c r="H38" s="34"/>
      <c r="I38" s="34"/>
      <c r="J38" s="34"/>
    </row>
    <row r="39" spans="1:10" ht="9.75" customHeight="1" x14ac:dyDescent="0.2">
      <c r="A39" s="34"/>
      <c r="B39" s="490" t="s">
        <v>633</v>
      </c>
      <c r="C39" s="491"/>
      <c r="D39" s="34"/>
      <c r="E39" s="34"/>
      <c r="F39" s="34"/>
      <c r="G39" s="34"/>
      <c r="H39" s="34"/>
      <c r="I39" s="34"/>
      <c r="J39" s="34"/>
    </row>
    <row r="40" spans="1:10" ht="9.75" customHeight="1" x14ac:dyDescent="0.2">
      <c r="A40" s="34"/>
      <c r="B40" s="124" t="s">
        <v>544</v>
      </c>
      <c r="C40" s="125">
        <v>2025</v>
      </c>
      <c r="D40" s="34"/>
      <c r="E40" s="34"/>
      <c r="F40" s="34"/>
      <c r="G40" s="34"/>
      <c r="H40" s="34"/>
      <c r="I40" s="34"/>
      <c r="J40" s="34"/>
    </row>
    <row r="41" spans="1:10" ht="9.75" customHeight="1" x14ac:dyDescent="0.2">
      <c r="A41" s="34">
        <v>8110</v>
      </c>
      <c r="B41" s="126" t="s">
        <v>634</v>
      </c>
      <c r="C41" s="127">
        <v>168429557.94999999</v>
      </c>
      <c r="D41" s="34"/>
      <c r="E41" s="34"/>
      <c r="F41" s="34"/>
      <c r="G41" s="34"/>
      <c r="H41" s="34"/>
      <c r="I41" s="34"/>
      <c r="J41" s="34"/>
    </row>
    <row r="42" spans="1:10" ht="9.75" customHeight="1" x14ac:dyDescent="0.2">
      <c r="A42" s="34">
        <v>8120</v>
      </c>
      <c r="B42" s="126" t="s">
        <v>635</v>
      </c>
      <c r="C42" s="127">
        <v>29124077.059999999</v>
      </c>
      <c r="D42" s="34"/>
      <c r="E42" s="34"/>
      <c r="F42" s="34"/>
      <c r="G42" s="34"/>
      <c r="H42" s="34"/>
      <c r="I42" s="34"/>
      <c r="J42" s="34"/>
    </row>
    <row r="43" spans="1:10" ht="9.75" customHeight="1" x14ac:dyDescent="0.2">
      <c r="A43" s="34">
        <v>8130</v>
      </c>
      <c r="B43" s="126" t="s">
        <v>636</v>
      </c>
      <c r="C43" s="127">
        <v>55067346.780000001</v>
      </c>
      <c r="D43" s="34"/>
      <c r="E43" s="34"/>
      <c r="F43" s="34"/>
      <c r="G43" s="34"/>
      <c r="H43" s="34"/>
      <c r="I43" s="34"/>
      <c r="J43" s="34"/>
    </row>
    <row r="44" spans="1:10" ht="9.75" customHeight="1" x14ac:dyDescent="0.2">
      <c r="A44" s="34">
        <v>8140</v>
      </c>
      <c r="B44" s="126" t="s">
        <v>637</v>
      </c>
      <c r="C44" s="127">
        <v>194372827.66999999</v>
      </c>
      <c r="D44" s="34"/>
      <c r="E44" s="34"/>
      <c r="F44" s="34"/>
      <c r="G44" s="34"/>
      <c r="H44" s="34"/>
      <c r="I44" s="34"/>
      <c r="J44" s="34"/>
    </row>
    <row r="45" spans="1:10" ht="9.75" customHeight="1" thickBot="1" x14ac:dyDescent="0.25">
      <c r="A45" s="34">
        <v>8150</v>
      </c>
      <c r="B45" s="128" t="s">
        <v>638</v>
      </c>
      <c r="C45" s="129">
        <v>194372827.66999999</v>
      </c>
      <c r="D45" s="34"/>
      <c r="E45" s="34"/>
      <c r="F45" s="34"/>
      <c r="G45" s="34"/>
      <c r="H45" s="34"/>
      <c r="I45" s="34"/>
      <c r="J45" s="34"/>
    </row>
    <row r="46" spans="1:10" ht="9.75" customHeight="1" x14ac:dyDescent="0.2">
      <c r="A46" s="34"/>
      <c r="B46" s="34"/>
      <c r="C46" s="34"/>
      <c r="D46" s="34"/>
      <c r="E46" s="34"/>
      <c r="F46" s="34"/>
      <c r="G46" s="34"/>
      <c r="H46" s="34"/>
      <c r="I46" s="34"/>
      <c r="J46" s="34"/>
    </row>
    <row r="47" spans="1:10" ht="9.75" customHeight="1" thickBot="1" x14ac:dyDescent="0.25">
      <c r="A47" s="34"/>
      <c r="B47" s="34"/>
      <c r="C47" s="34"/>
      <c r="D47" s="34"/>
      <c r="E47" s="34"/>
      <c r="F47" s="34"/>
      <c r="G47" s="34"/>
      <c r="H47" s="34"/>
      <c r="I47" s="34"/>
      <c r="J47" s="34"/>
    </row>
    <row r="48" spans="1:10" ht="9.75" customHeight="1" x14ac:dyDescent="0.2">
      <c r="A48" s="34"/>
      <c r="B48" s="490" t="s">
        <v>639</v>
      </c>
      <c r="C48" s="491"/>
      <c r="D48" s="34"/>
      <c r="E48" s="34"/>
      <c r="F48" s="34"/>
      <c r="G48" s="34"/>
      <c r="H48" s="34"/>
      <c r="I48" s="34"/>
      <c r="J48" s="34"/>
    </row>
    <row r="49" spans="1:3" ht="9.75" customHeight="1" x14ac:dyDescent="0.2">
      <c r="A49" s="34"/>
      <c r="B49" s="124" t="s">
        <v>544</v>
      </c>
      <c r="C49" s="125">
        <v>2025</v>
      </c>
    </row>
    <row r="50" spans="1:3" ht="9.75" customHeight="1" x14ac:dyDescent="0.2">
      <c r="A50" s="34">
        <v>8210</v>
      </c>
      <c r="B50" s="126" t="s">
        <v>640</v>
      </c>
      <c r="C50" s="127">
        <v>168429557.94999999</v>
      </c>
    </row>
    <row r="51" spans="1:3" ht="9.75" customHeight="1" x14ac:dyDescent="0.2">
      <c r="A51" s="34">
        <v>8220</v>
      </c>
      <c r="B51" s="126" t="s">
        <v>641</v>
      </c>
      <c r="C51" s="127">
        <v>6333136.9500000002</v>
      </c>
    </row>
    <row r="52" spans="1:3" ht="9.75" customHeight="1" x14ac:dyDescent="0.2">
      <c r="A52" s="34">
        <v>8230</v>
      </c>
      <c r="B52" s="126" t="s">
        <v>642</v>
      </c>
      <c r="C52" s="127">
        <v>55067346.780000001</v>
      </c>
    </row>
    <row r="53" spans="1:3" ht="9.75" customHeight="1" x14ac:dyDescent="0.2">
      <c r="A53" s="34">
        <v>8240</v>
      </c>
      <c r="B53" s="126" t="s">
        <v>643</v>
      </c>
      <c r="C53" s="127">
        <v>217163767.78</v>
      </c>
    </row>
    <row r="54" spans="1:3" ht="9.75" customHeight="1" x14ac:dyDescent="0.2">
      <c r="A54" s="34">
        <v>8250</v>
      </c>
      <c r="B54" s="126" t="s">
        <v>644</v>
      </c>
      <c r="C54" s="127">
        <v>213805177.80000001</v>
      </c>
    </row>
    <row r="55" spans="1:3" ht="9.75" customHeight="1" x14ac:dyDescent="0.2">
      <c r="A55" s="34">
        <v>8260</v>
      </c>
      <c r="B55" s="126" t="s">
        <v>645</v>
      </c>
      <c r="C55" s="127">
        <v>211389307.06</v>
      </c>
    </row>
    <row r="56" spans="1:3" ht="9.75" customHeight="1" thickBot="1" x14ac:dyDescent="0.25">
      <c r="A56" s="34">
        <v>8270</v>
      </c>
      <c r="B56" s="128" t="s">
        <v>646</v>
      </c>
      <c r="C56" s="129">
        <v>211389307.06</v>
      </c>
    </row>
    <row r="57" spans="1:3" ht="9.75" customHeight="1" x14ac:dyDescent="0.2">
      <c r="A57" s="34"/>
      <c r="B57" s="34"/>
      <c r="C57" s="34"/>
    </row>
    <row r="58" spans="1:3" ht="9.75" customHeight="1" x14ac:dyDescent="0.2">
      <c r="A58" s="34"/>
      <c r="B58" s="34"/>
      <c r="C58" s="34"/>
    </row>
    <row r="59" spans="1:3" ht="9.75" customHeight="1" x14ac:dyDescent="0.2">
      <c r="A59" s="34"/>
      <c r="B59" s="34" t="s">
        <v>310</v>
      </c>
      <c r="C59" s="34"/>
    </row>
  </sheetData>
  <mergeCells count="6">
    <mergeCell ref="B48:C48"/>
    <mergeCell ref="A1:F1"/>
    <mergeCell ref="A2:F2"/>
    <mergeCell ref="A3:F3"/>
    <mergeCell ref="A4:F4"/>
    <mergeCell ref="B39:C39"/>
  </mergeCells>
  <pageMargins left="0.7" right="0.7" top="0.75" bottom="0.75" header="0" footer="0"/>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E214"/>
  <sheetViews>
    <sheetView view="pageBreakPreview" topLeftCell="A157" zoomScale="60" zoomScaleNormal="115" workbookViewId="0">
      <selection activeCell="B23" sqref="B23"/>
    </sheetView>
  </sheetViews>
  <sheetFormatPr baseColWidth="10" defaultColWidth="14.44140625" defaultRowHeight="15" customHeight="1" x14ac:dyDescent="0.3"/>
  <cols>
    <col min="1" max="1" width="10" style="29" customWidth="1"/>
    <col min="2" max="2" width="72.88671875" style="29" customWidth="1"/>
    <col min="3" max="3" width="15.88671875" style="29" customWidth="1"/>
    <col min="4" max="4" width="11.109375" style="29" customWidth="1"/>
    <col min="5" max="5" width="14" style="29" customWidth="1"/>
    <col min="6" max="13" width="9.109375" style="29" customWidth="1"/>
    <col min="14" max="14" width="11.88671875" style="29" bestFit="1" customWidth="1"/>
    <col min="15" max="26" width="9.109375" style="29" customWidth="1"/>
    <col min="27" max="16384" width="14.44140625" style="29"/>
  </cols>
  <sheetData>
    <row r="1" spans="1:5" s="138" customFormat="1" ht="11.25" customHeight="1" x14ac:dyDescent="0.3">
      <c r="A1" s="527" t="s">
        <v>656</v>
      </c>
      <c r="B1" s="527"/>
      <c r="C1" s="527"/>
      <c r="D1" s="136" t="s">
        <v>99</v>
      </c>
      <c r="E1" s="137">
        <v>2025</v>
      </c>
    </row>
    <row r="2" spans="1:5" s="139" customFormat="1" ht="11.25" customHeight="1" x14ac:dyDescent="0.3">
      <c r="A2" s="527" t="s">
        <v>100</v>
      </c>
      <c r="B2" s="527"/>
      <c r="C2" s="527"/>
      <c r="D2" s="136" t="s">
        <v>101</v>
      </c>
      <c r="E2" s="137" t="s">
        <v>648</v>
      </c>
    </row>
    <row r="3" spans="1:5" s="139" customFormat="1" ht="11.25" customHeight="1" x14ac:dyDescent="0.3">
      <c r="A3" s="527" t="s">
        <v>657</v>
      </c>
      <c r="B3" s="527"/>
      <c r="C3" s="527"/>
      <c r="D3" s="136" t="s">
        <v>102</v>
      </c>
      <c r="E3" s="137" t="s">
        <v>651</v>
      </c>
    </row>
    <row r="4" spans="1:5" s="139" customFormat="1" ht="11.25" customHeight="1" x14ac:dyDescent="0.3">
      <c r="A4" s="527" t="s">
        <v>103</v>
      </c>
      <c r="B4" s="527"/>
      <c r="C4" s="527"/>
      <c r="D4" s="140"/>
      <c r="E4" s="140"/>
    </row>
    <row r="5" spans="1:5" ht="9.75" customHeight="1" x14ac:dyDescent="0.3">
      <c r="A5" s="31" t="s">
        <v>104</v>
      </c>
      <c r="B5" s="32"/>
      <c r="C5" s="32"/>
      <c r="D5" s="33"/>
      <c r="E5" s="32"/>
    </row>
    <row r="6" spans="1:5" ht="9.75" customHeight="1" x14ac:dyDescent="0.3">
      <c r="A6" s="34"/>
      <c r="B6" s="34"/>
      <c r="C6" s="34"/>
      <c r="D6" s="35"/>
      <c r="E6" s="34"/>
    </row>
    <row r="7" spans="1:5" ht="9.75" customHeight="1" x14ac:dyDescent="0.3">
      <c r="A7" s="32" t="s">
        <v>105</v>
      </c>
      <c r="B7" s="32"/>
      <c r="C7" s="32"/>
      <c r="D7" s="33"/>
      <c r="E7" s="32"/>
    </row>
    <row r="8" spans="1:5" ht="9.75" customHeight="1" x14ac:dyDescent="0.3">
      <c r="A8" s="36" t="s">
        <v>106</v>
      </c>
      <c r="B8" s="36" t="s">
        <v>107</v>
      </c>
      <c r="C8" s="37" t="s">
        <v>108</v>
      </c>
      <c r="D8" s="38" t="s">
        <v>109</v>
      </c>
      <c r="E8" s="37" t="s">
        <v>110</v>
      </c>
    </row>
    <row r="9" spans="1:5" ht="9.75" customHeight="1" x14ac:dyDescent="0.3">
      <c r="A9" s="39">
        <v>4000</v>
      </c>
      <c r="B9" s="40" t="s">
        <v>111</v>
      </c>
      <c r="C9" s="41">
        <v>3449427927.6700001</v>
      </c>
      <c r="D9" s="42"/>
      <c r="E9" s="34"/>
    </row>
    <row r="10" spans="1:5" ht="9.75" customHeight="1" x14ac:dyDescent="0.3">
      <c r="A10" s="39">
        <v>4100</v>
      </c>
      <c r="B10" s="40" t="s">
        <v>74</v>
      </c>
      <c r="C10" s="41">
        <v>3137749572.8299999</v>
      </c>
      <c r="D10" s="42"/>
      <c r="E10" s="34"/>
    </row>
    <row r="11" spans="1:5" ht="11.25" customHeight="1" x14ac:dyDescent="0.3">
      <c r="A11" s="39">
        <v>4110</v>
      </c>
      <c r="B11" s="40" t="s">
        <v>112</v>
      </c>
      <c r="C11" s="41">
        <v>0</v>
      </c>
      <c r="D11" s="42" t="s">
        <v>227</v>
      </c>
      <c r="E11" s="34"/>
    </row>
    <row r="12" spans="1:5" ht="9.75" customHeight="1" x14ac:dyDescent="0.3">
      <c r="A12" s="43">
        <v>4111</v>
      </c>
      <c r="B12" s="44" t="s">
        <v>113</v>
      </c>
      <c r="C12" s="45">
        <v>0</v>
      </c>
      <c r="D12" s="42" t="s">
        <v>227</v>
      </c>
      <c r="E12" s="34"/>
    </row>
    <row r="13" spans="1:5" ht="9.75" customHeight="1" x14ac:dyDescent="0.3">
      <c r="A13" s="43">
        <v>4112</v>
      </c>
      <c r="B13" s="44" t="s">
        <v>114</v>
      </c>
      <c r="C13" s="45">
        <v>0</v>
      </c>
      <c r="D13" s="42" t="s">
        <v>227</v>
      </c>
      <c r="E13" s="34"/>
    </row>
    <row r="14" spans="1:5" ht="9.75" customHeight="1" x14ac:dyDescent="0.3">
      <c r="A14" s="43">
        <v>4113</v>
      </c>
      <c r="B14" s="44" t="s">
        <v>115</v>
      </c>
      <c r="C14" s="45">
        <v>0</v>
      </c>
      <c r="D14" s="42" t="s">
        <v>227</v>
      </c>
      <c r="E14" s="34"/>
    </row>
    <row r="15" spans="1:5" ht="9.75" customHeight="1" x14ac:dyDescent="0.3">
      <c r="A15" s="43">
        <v>4114</v>
      </c>
      <c r="B15" s="44" t="s">
        <v>116</v>
      </c>
      <c r="C15" s="45">
        <v>0</v>
      </c>
      <c r="D15" s="42" t="s">
        <v>227</v>
      </c>
      <c r="E15" s="34"/>
    </row>
    <row r="16" spans="1:5" ht="9.75" customHeight="1" x14ac:dyDescent="0.3">
      <c r="A16" s="43">
        <v>4115</v>
      </c>
      <c r="B16" s="44" t="s">
        <v>117</v>
      </c>
      <c r="C16" s="45">
        <v>0</v>
      </c>
      <c r="D16" s="42" t="s">
        <v>227</v>
      </c>
      <c r="E16" s="34"/>
    </row>
    <row r="17" spans="1:5" ht="9.75" customHeight="1" x14ac:dyDescent="0.3">
      <c r="A17" s="43">
        <v>4116</v>
      </c>
      <c r="B17" s="44" t="s">
        <v>118</v>
      </c>
      <c r="C17" s="45">
        <v>0</v>
      </c>
      <c r="D17" s="42" t="s">
        <v>227</v>
      </c>
      <c r="E17" s="34"/>
    </row>
    <row r="18" spans="1:5" ht="9.75" customHeight="1" x14ac:dyDescent="0.3">
      <c r="A18" s="43">
        <v>4117</v>
      </c>
      <c r="B18" s="44" t="s">
        <v>119</v>
      </c>
      <c r="C18" s="45">
        <v>0</v>
      </c>
      <c r="D18" s="42" t="s">
        <v>227</v>
      </c>
      <c r="E18" s="34"/>
    </row>
    <row r="19" spans="1:5" ht="9.75" customHeight="1" x14ac:dyDescent="0.3">
      <c r="A19" s="43">
        <v>4118</v>
      </c>
      <c r="B19" s="46" t="s">
        <v>120</v>
      </c>
      <c r="C19" s="45">
        <v>0</v>
      </c>
      <c r="D19" s="42" t="s">
        <v>227</v>
      </c>
      <c r="E19" s="34"/>
    </row>
    <row r="20" spans="1:5" ht="9.75" customHeight="1" x14ac:dyDescent="0.3">
      <c r="A20" s="43">
        <v>4119</v>
      </c>
      <c r="B20" s="44" t="s">
        <v>121</v>
      </c>
      <c r="C20" s="45">
        <v>0</v>
      </c>
      <c r="D20" s="42" t="s">
        <v>227</v>
      </c>
      <c r="E20" s="34"/>
    </row>
    <row r="21" spans="1:5" ht="9.75" customHeight="1" x14ac:dyDescent="0.3">
      <c r="A21" s="141">
        <v>4120</v>
      </c>
      <c r="B21" s="142" t="s">
        <v>122</v>
      </c>
      <c r="C21" s="41">
        <v>0</v>
      </c>
      <c r="D21" s="42" t="s">
        <v>227</v>
      </c>
      <c r="E21" s="34"/>
    </row>
    <row r="22" spans="1:5" ht="9.75" customHeight="1" x14ac:dyDescent="0.3">
      <c r="A22" s="43">
        <v>4121</v>
      </c>
      <c r="B22" s="44" t="s">
        <v>123</v>
      </c>
      <c r="C22" s="45">
        <v>0</v>
      </c>
      <c r="D22" s="42" t="s">
        <v>227</v>
      </c>
      <c r="E22" s="34"/>
    </row>
    <row r="23" spans="1:5" ht="9.75" customHeight="1" x14ac:dyDescent="0.3">
      <c r="A23" s="43">
        <v>4122</v>
      </c>
      <c r="B23" s="44" t="s">
        <v>124</v>
      </c>
      <c r="C23" s="45">
        <v>0</v>
      </c>
      <c r="D23" s="42" t="s">
        <v>227</v>
      </c>
      <c r="E23" s="34"/>
    </row>
    <row r="24" spans="1:5" ht="9.75" customHeight="1" x14ac:dyDescent="0.3">
      <c r="A24" s="43">
        <v>4123</v>
      </c>
      <c r="B24" s="44" t="s">
        <v>125</v>
      </c>
      <c r="C24" s="45">
        <v>0</v>
      </c>
      <c r="D24" s="42" t="s">
        <v>227</v>
      </c>
      <c r="E24" s="34"/>
    </row>
    <row r="25" spans="1:5" ht="9.75" customHeight="1" x14ac:dyDescent="0.3">
      <c r="A25" s="43">
        <v>4124</v>
      </c>
      <c r="B25" s="44" t="s">
        <v>126</v>
      </c>
      <c r="C25" s="45">
        <v>0</v>
      </c>
      <c r="D25" s="42" t="s">
        <v>227</v>
      </c>
      <c r="E25" s="34"/>
    </row>
    <row r="26" spans="1:5" ht="9.75" customHeight="1" x14ac:dyDescent="0.3">
      <c r="A26" s="43">
        <v>4129</v>
      </c>
      <c r="B26" s="44" t="s">
        <v>127</v>
      </c>
      <c r="C26" s="45">
        <v>0</v>
      </c>
      <c r="D26" s="42" t="s">
        <v>227</v>
      </c>
      <c r="E26" s="34"/>
    </row>
    <row r="27" spans="1:5" ht="9.75" customHeight="1" x14ac:dyDescent="0.3">
      <c r="A27" s="39">
        <v>4130</v>
      </c>
      <c r="B27" s="40" t="s">
        <v>128</v>
      </c>
      <c r="C27" s="41">
        <v>0</v>
      </c>
      <c r="D27" s="42" t="s">
        <v>227</v>
      </c>
      <c r="E27" s="34"/>
    </row>
    <row r="28" spans="1:5" ht="9.75" customHeight="1" x14ac:dyDescent="0.3">
      <c r="A28" s="43">
        <v>4131</v>
      </c>
      <c r="B28" s="44" t="s">
        <v>129</v>
      </c>
      <c r="C28" s="45">
        <v>0</v>
      </c>
      <c r="D28" s="42" t="s">
        <v>227</v>
      </c>
      <c r="E28" s="34"/>
    </row>
    <row r="29" spans="1:5" ht="9.75" customHeight="1" x14ac:dyDescent="0.3">
      <c r="A29" s="43">
        <v>4132</v>
      </c>
      <c r="B29" s="46" t="s">
        <v>130</v>
      </c>
      <c r="C29" s="45">
        <v>0</v>
      </c>
      <c r="D29" s="42" t="s">
        <v>227</v>
      </c>
      <c r="E29" s="34"/>
    </row>
    <row r="30" spans="1:5" ht="9.75" customHeight="1" x14ac:dyDescent="0.3">
      <c r="A30" s="39">
        <v>4140</v>
      </c>
      <c r="B30" s="40" t="s">
        <v>131</v>
      </c>
      <c r="C30" s="41">
        <v>0</v>
      </c>
      <c r="D30" s="42" t="s">
        <v>227</v>
      </c>
      <c r="E30" s="34"/>
    </row>
    <row r="31" spans="1:5" ht="9.75" customHeight="1" x14ac:dyDescent="0.3">
      <c r="A31" s="43">
        <v>4141</v>
      </c>
      <c r="B31" s="44" t="s">
        <v>132</v>
      </c>
      <c r="C31" s="45">
        <v>0</v>
      </c>
      <c r="D31" s="42" t="s">
        <v>227</v>
      </c>
      <c r="E31" s="34"/>
    </row>
    <row r="32" spans="1:5" ht="9.75" customHeight="1" x14ac:dyDescent="0.3">
      <c r="A32" s="43">
        <v>4143</v>
      </c>
      <c r="B32" s="44" t="s">
        <v>133</v>
      </c>
      <c r="C32" s="45">
        <v>0</v>
      </c>
      <c r="D32" s="42" t="s">
        <v>227</v>
      </c>
      <c r="E32" s="34"/>
    </row>
    <row r="33" spans="1:5" ht="9.75" customHeight="1" x14ac:dyDescent="0.3">
      <c r="A33" s="43">
        <v>4144</v>
      </c>
      <c r="B33" s="44" t="s">
        <v>134</v>
      </c>
      <c r="C33" s="45">
        <v>0</v>
      </c>
      <c r="D33" s="42" t="s">
        <v>227</v>
      </c>
      <c r="E33" s="34"/>
    </row>
    <row r="34" spans="1:5" ht="9.75" customHeight="1" x14ac:dyDescent="0.3">
      <c r="A34" s="43">
        <v>4145</v>
      </c>
      <c r="B34" s="46" t="s">
        <v>135</v>
      </c>
      <c r="C34" s="45">
        <v>0</v>
      </c>
      <c r="D34" s="42" t="s">
        <v>227</v>
      </c>
      <c r="E34" s="34"/>
    </row>
    <row r="35" spans="1:5" ht="9.75" customHeight="1" x14ac:dyDescent="0.3">
      <c r="A35" s="43">
        <v>4149</v>
      </c>
      <c r="B35" s="44" t="s">
        <v>136</v>
      </c>
      <c r="C35" s="45">
        <v>0</v>
      </c>
      <c r="D35" s="42" t="s">
        <v>227</v>
      </c>
      <c r="E35" s="34"/>
    </row>
    <row r="36" spans="1:5" ht="9.75" customHeight="1" x14ac:dyDescent="0.3">
      <c r="A36" s="39">
        <v>4150</v>
      </c>
      <c r="B36" s="40" t="s">
        <v>137</v>
      </c>
      <c r="C36" s="41">
        <v>0</v>
      </c>
      <c r="D36" s="42" t="s">
        <v>227</v>
      </c>
      <c r="E36" s="34"/>
    </row>
    <row r="37" spans="1:5" ht="9.75" customHeight="1" x14ac:dyDescent="0.3">
      <c r="A37" s="43">
        <v>4151</v>
      </c>
      <c r="B37" s="44" t="s">
        <v>137</v>
      </c>
      <c r="C37" s="45">
        <v>0</v>
      </c>
      <c r="D37" s="42" t="s">
        <v>227</v>
      </c>
      <c r="E37" s="34"/>
    </row>
    <row r="38" spans="1:5" ht="9.75" customHeight="1" x14ac:dyDescent="0.3">
      <c r="A38" s="43">
        <v>4154</v>
      </c>
      <c r="B38" s="46" t="s">
        <v>138</v>
      </c>
      <c r="C38" s="45">
        <v>0</v>
      </c>
      <c r="D38" s="42" t="s">
        <v>227</v>
      </c>
      <c r="E38" s="34"/>
    </row>
    <row r="39" spans="1:5" ht="9.75" customHeight="1" x14ac:dyDescent="0.3">
      <c r="A39" s="39">
        <v>4160</v>
      </c>
      <c r="B39" s="40" t="s">
        <v>139</v>
      </c>
      <c r="C39" s="41">
        <v>0</v>
      </c>
      <c r="D39" s="42" t="s">
        <v>227</v>
      </c>
      <c r="E39" s="34"/>
    </row>
    <row r="40" spans="1:5" ht="9.75" customHeight="1" x14ac:dyDescent="0.3">
      <c r="A40" s="43">
        <v>4161</v>
      </c>
      <c r="B40" s="44" t="s">
        <v>140</v>
      </c>
      <c r="C40" s="45">
        <v>0</v>
      </c>
      <c r="D40" s="42" t="s">
        <v>227</v>
      </c>
      <c r="E40" s="34"/>
    </row>
    <row r="41" spans="1:5" ht="9.75" customHeight="1" x14ac:dyDescent="0.3">
      <c r="A41" s="43">
        <v>4162</v>
      </c>
      <c r="B41" s="44" t="s">
        <v>141</v>
      </c>
      <c r="C41" s="45">
        <v>0</v>
      </c>
      <c r="D41" s="42" t="s">
        <v>227</v>
      </c>
      <c r="E41" s="34"/>
    </row>
    <row r="42" spans="1:5" ht="9.75" customHeight="1" x14ac:dyDescent="0.3">
      <c r="A42" s="43">
        <v>4163</v>
      </c>
      <c r="B42" s="44" t="s">
        <v>142</v>
      </c>
      <c r="C42" s="45">
        <v>0</v>
      </c>
      <c r="D42" s="42" t="s">
        <v>227</v>
      </c>
      <c r="E42" s="34"/>
    </row>
    <row r="43" spans="1:5" ht="9.75" customHeight="1" x14ac:dyDescent="0.3">
      <c r="A43" s="43">
        <v>4164</v>
      </c>
      <c r="B43" s="44" t="s">
        <v>143</v>
      </c>
      <c r="C43" s="45">
        <v>0</v>
      </c>
      <c r="D43" s="42" t="s">
        <v>227</v>
      </c>
      <c r="E43" s="34"/>
    </row>
    <row r="44" spans="1:5" ht="9.75" customHeight="1" x14ac:dyDescent="0.3">
      <c r="A44" s="43">
        <v>4165</v>
      </c>
      <c r="B44" s="44" t="s">
        <v>144</v>
      </c>
      <c r="C44" s="45">
        <v>0</v>
      </c>
      <c r="D44" s="42" t="s">
        <v>227</v>
      </c>
      <c r="E44" s="34"/>
    </row>
    <row r="45" spans="1:5" ht="9.75" customHeight="1" x14ac:dyDescent="0.3">
      <c r="A45" s="43">
        <v>4166</v>
      </c>
      <c r="B45" s="46" t="s">
        <v>145</v>
      </c>
      <c r="C45" s="45">
        <v>0</v>
      </c>
      <c r="D45" s="42" t="s">
        <v>227</v>
      </c>
      <c r="E45" s="34"/>
    </row>
    <row r="46" spans="1:5" ht="9.75" customHeight="1" x14ac:dyDescent="0.3">
      <c r="A46" s="43">
        <v>4168</v>
      </c>
      <c r="B46" s="44" t="s">
        <v>146</v>
      </c>
      <c r="C46" s="45">
        <v>0</v>
      </c>
      <c r="D46" s="42" t="s">
        <v>227</v>
      </c>
      <c r="E46" s="34"/>
    </row>
    <row r="47" spans="1:5" ht="9.75" customHeight="1" x14ac:dyDescent="0.3">
      <c r="A47" s="43">
        <v>4169</v>
      </c>
      <c r="B47" s="44" t="s">
        <v>147</v>
      </c>
      <c r="C47" s="45">
        <v>0</v>
      </c>
      <c r="D47" s="42" t="s">
        <v>227</v>
      </c>
      <c r="E47" s="34"/>
    </row>
    <row r="48" spans="1:5" ht="9.75" customHeight="1" x14ac:dyDescent="0.3">
      <c r="A48" s="39">
        <v>4170</v>
      </c>
      <c r="B48" s="40" t="s">
        <v>148</v>
      </c>
      <c r="C48" s="41">
        <v>3137749572.8299999</v>
      </c>
      <c r="D48" s="42">
        <v>1</v>
      </c>
      <c r="E48" s="34"/>
    </row>
    <row r="49" spans="1:5" ht="9.75" customHeight="1" x14ac:dyDescent="0.3">
      <c r="A49" s="43">
        <v>4171</v>
      </c>
      <c r="B49" s="44" t="s">
        <v>149</v>
      </c>
      <c r="C49" s="45">
        <v>0</v>
      </c>
      <c r="D49" s="42">
        <v>0</v>
      </c>
      <c r="E49" s="34"/>
    </row>
    <row r="50" spans="1:5" ht="9.75" customHeight="1" x14ac:dyDescent="0.3">
      <c r="A50" s="43">
        <v>4172</v>
      </c>
      <c r="B50" s="44" t="s">
        <v>150</v>
      </c>
      <c r="C50" s="45">
        <v>0</v>
      </c>
      <c r="D50" s="42">
        <v>0</v>
      </c>
      <c r="E50" s="34"/>
    </row>
    <row r="51" spans="1:5" ht="9.75" customHeight="1" x14ac:dyDescent="0.3">
      <c r="A51" s="43">
        <v>4173</v>
      </c>
      <c r="B51" s="46" t="s">
        <v>151</v>
      </c>
      <c r="C51" s="45">
        <v>3137749572.8299999</v>
      </c>
      <c r="D51" s="42">
        <v>1</v>
      </c>
      <c r="E51" s="34" t="s">
        <v>658</v>
      </c>
    </row>
    <row r="52" spans="1:5" ht="9.75" customHeight="1" x14ac:dyDescent="0.3">
      <c r="A52" s="43">
        <v>4174</v>
      </c>
      <c r="B52" s="46" t="s">
        <v>153</v>
      </c>
      <c r="C52" s="45">
        <v>0</v>
      </c>
      <c r="D52" s="42">
        <v>0</v>
      </c>
      <c r="E52" s="34"/>
    </row>
    <row r="53" spans="1:5" ht="9.75" customHeight="1" x14ac:dyDescent="0.3">
      <c r="A53" s="43">
        <v>4175</v>
      </c>
      <c r="B53" s="46" t="s">
        <v>154</v>
      </c>
      <c r="C53" s="45">
        <v>0</v>
      </c>
      <c r="D53" s="42">
        <v>0</v>
      </c>
      <c r="E53" s="34"/>
    </row>
    <row r="54" spans="1:5" ht="9.75" customHeight="1" x14ac:dyDescent="0.3">
      <c r="A54" s="43">
        <v>4176</v>
      </c>
      <c r="B54" s="46" t="s">
        <v>155</v>
      </c>
      <c r="C54" s="45">
        <v>0</v>
      </c>
      <c r="D54" s="42">
        <v>0</v>
      </c>
      <c r="E54" s="34"/>
    </row>
    <row r="55" spans="1:5" ht="9.75" customHeight="1" x14ac:dyDescent="0.3">
      <c r="A55" s="43">
        <v>4177</v>
      </c>
      <c r="B55" s="46" t="s">
        <v>156</v>
      </c>
      <c r="C55" s="45">
        <v>0</v>
      </c>
      <c r="D55" s="42">
        <v>0</v>
      </c>
      <c r="E55" s="34"/>
    </row>
    <row r="56" spans="1:5" ht="9.75" customHeight="1" x14ac:dyDescent="0.3">
      <c r="A56" s="43">
        <v>4178</v>
      </c>
      <c r="B56" s="46" t="s">
        <v>157</v>
      </c>
      <c r="C56" s="45">
        <v>0</v>
      </c>
      <c r="D56" s="42">
        <v>0</v>
      </c>
      <c r="E56" s="34"/>
    </row>
    <row r="57" spans="1:5" ht="9.75" customHeight="1" x14ac:dyDescent="0.3">
      <c r="A57" s="39">
        <v>4200</v>
      </c>
      <c r="B57" s="52" t="s">
        <v>160</v>
      </c>
      <c r="C57" s="41">
        <v>945507.01</v>
      </c>
      <c r="D57" s="42"/>
      <c r="E57" s="34"/>
    </row>
    <row r="58" spans="1:5" ht="9.75" customHeight="1" x14ac:dyDescent="0.3">
      <c r="A58" s="39">
        <v>4210</v>
      </c>
      <c r="B58" s="52" t="s">
        <v>161</v>
      </c>
      <c r="C58" s="41">
        <v>945507.01</v>
      </c>
      <c r="D58" s="42">
        <v>1</v>
      </c>
      <c r="E58" s="34"/>
    </row>
    <row r="59" spans="1:5" ht="9.75" customHeight="1" x14ac:dyDescent="0.3">
      <c r="A59" s="43">
        <v>4211</v>
      </c>
      <c r="B59" s="44" t="s">
        <v>162</v>
      </c>
      <c r="C59" s="45">
        <v>0</v>
      </c>
      <c r="D59" s="42">
        <v>0</v>
      </c>
      <c r="E59" s="34"/>
    </row>
    <row r="60" spans="1:5" ht="9.75" customHeight="1" x14ac:dyDescent="0.3">
      <c r="A60" s="43">
        <v>4212</v>
      </c>
      <c r="B60" s="44" t="s">
        <v>163</v>
      </c>
      <c r="C60" s="45">
        <v>0</v>
      </c>
      <c r="D60" s="42">
        <v>0</v>
      </c>
      <c r="E60" s="34"/>
    </row>
    <row r="61" spans="1:5" ht="9.75" customHeight="1" x14ac:dyDescent="0.3">
      <c r="A61" s="43">
        <v>4213</v>
      </c>
      <c r="B61" s="44" t="s">
        <v>164</v>
      </c>
      <c r="C61" s="45">
        <v>945507.01</v>
      </c>
      <c r="D61" s="42">
        <v>1</v>
      </c>
      <c r="E61" s="34" t="s">
        <v>659</v>
      </c>
    </row>
    <row r="62" spans="1:5" ht="9.75" customHeight="1" x14ac:dyDescent="0.3">
      <c r="A62" s="43">
        <v>4214</v>
      </c>
      <c r="B62" s="44" t="s">
        <v>165</v>
      </c>
      <c r="C62" s="45">
        <v>0</v>
      </c>
      <c r="D62" s="42">
        <v>0</v>
      </c>
      <c r="E62" s="34"/>
    </row>
    <row r="63" spans="1:5" ht="9.75" customHeight="1" x14ac:dyDescent="0.3">
      <c r="A63" s="43">
        <v>4215</v>
      </c>
      <c r="B63" s="44" t="s">
        <v>166</v>
      </c>
      <c r="C63" s="45">
        <v>0</v>
      </c>
      <c r="D63" s="42">
        <v>0</v>
      </c>
      <c r="E63" s="34"/>
    </row>
    <row r="64" spans="1:5" ht="9.75" customHeight="1" x14ac:dyDescent="0.3">
      <c r="A64" s="39">
        <v>4220</v>
      </c>
      <c r="B64" s="40" t="s">
        <v>167</v>
      </c>
      <c r="C64" s="41">
        <v>0</v>
      </c>
      <c r="D64" s="42" t="s">
        <v>227</v>
      </c>
      <c r="E64" s="34"/>
    </row>
    <row r="65" spans="1:5" ht="9.75" customHeight="1" x14ac:dyDescent="0.3">
      <c r="A65" s="43">
        <v>4221</v>
      </c>
      <c r="B65" s="44" t="s">
        <v>168</v>
      </c>
      <c r="C65" s="45">
        <v>0</v>
      </c>
      <c r="D65" s="42" t="s">
        <v>227</v>
      </c>
      <c r="E65" s="34"/>
    </row>
    <row r="66" spans="1:5" ht="9.75" customHeight="1" x14ac:dyDescent="0.3">
      <c r="A66" s="43">
        <v>4223</v>
      </c>
      <c r="B66" s="44" t="s">
        <v>170</v>
      </c>
      <c r="C66" s="45">
        <v>0</v>
      </c>
      <c r="D66" s="42" t="s">
        <v>227</v>
      </c>
      <c r="E66" s="34"/>
    </row>
    <row r="67" spans="1:5" ht="9.75" customHeight="1" x14ac:dyDescent="0.3">
      <c r="A67" s="43">
        <v>4225</v>
      </c>
      <c r="B67" s="44" t="s">
        <v>171</v>
      </c>
      <c r="C67" s="45">
        <v>0</v>
      </c>
      <c r="D67" s="42" t="s">
        <v>227</v>
      </c>
      <c r="E67" s="34"/>
    </row>
    <row r="68" spans="1:5" ht="9.75" customHeight="1" x14ac:dyDescent="0.3">
      <c r="A68" s="43">
        <v>4227</v>
      </c>
      <c r="B68" s="44" t="s">
        <v>172</v>
      </c>
      <c r="C68" s="45">
        <v>0</v>
      </c>
      <c r="D68" s="42" t="s">
        <v>227</v>
      </c>
      <c r="E68" s="34"/>
    </row>
    <row r="69" spans="1:5" ht="9.75" customHeight="1" x14ac:dyDescent="0.3">
      <c r="A69" s="54">
        <v>4300</v>
      </c>
      <c r="B69" s="40" t="s">
        <v>78</v>
      </c>
      <c r="C69" s="41">
        <v>310732847.83000004</v>
      </c>
      <c r="D69" s="42"/>
      <c r="E69" s="44"/>
    </row>
    <row r="70" spans="1:5" ht="9.75" customHeight="1" x14ac:dyDescent="0.3">
      <c r="A70" s="54">
        <v>4310</v>
      </c>
      <c r="B70" s="40" t="s">
        <v>173</v>
      </c>
      <c r="C70" s="41">
        <v>146001518.06</v>
      </c>
      <c r="D70" s="42">
        <v>1</v>
      </c>
      <c r="E70" s="44"/>
    </row>
    <row r="71" spans="1:5" ht="9.75" customHeight="1" x14ac:dyDescent="0.3">
      <c r="A71" s="55">
        <v>4311</v>
      </c>
      <c r="B71" s="44" t="s">
        <v>174</v>
      </c>
      <c r="C71" s="45">
        <v>146001518.06</v>
      </c>
      <c r="D71" s="42">
        <v>1</v>
      </c>
      <c r="E71" s="44" t="s">
        <v>660</v>
      </c>
    </row>
    <row r="72" spans="1:5" ht="9.75" customHeight="1" x14ac:dyDescent="0.3">
      <c r="A72" s="55">
        <v>4319</v>
      </c>
      <c r="B72" s="44" t="s">
        <v>175</v>
      </c>
      <c r="C72" s="45">
        <v>0</v>
      </c>
      <c r="D72" s="42">
        <v>0</v>
      </c>
      <c r="E72" s="44"/>
    </row>
    <row r="73" spans="1:5" ht="9.75" customHeight="1" x14ac:dyDescent="0.3">
      <c r="A73" s="54">
        <v>4320</v>
      </c>
      <c r="B73" s="40" t="s">
        <v>176</v>
      </c>
      <c r="C73" s="41">
        <v>0</v>
      </c>
      <c r="D73" s="42" t="s">
        <v>227</v>
      </c>
      <c r="E73" s="44"/>
    </row>
    <row r="74" spans="1:5" ht="9.75" customHeight="1" x14ac:dyDescent="0.3">
      <c r="A74" s="55">
        <v>4321</v>
      </c>
      <c r="B74" s="44" t="s">
        <v>177</v>
      </c>
      <c r="C74" s="45">
        <v>0</v>
      </c>
      <c r="D74" s="42" t="s">
        <v>227</v>
      </c>
      <c r="E74" s="44"/>
    </row>
    <row r="75" spans="1:5" ht="9.75" customHeight="1" x14ac:dyDescent="0.3">
      <c r="A75" s="55">
        <v>4322</v>
      </c>
      <c r="B75" s="44" t="s">
        <v>178</v>
      </c>
      <c r="C75" s="45">
        <v>0</v>
      </c>
      <c r="D75" s="42" t="s">
        <v>227</v>
      </c>
      <c r="E75" s="44"/>
    </row>
    <row r="76" spans="1:5" ht="9.75" customHeight="1" x14ac:dyDescent="0.3">
      <c r="A76" s="55">
        <v>4323</v>
      </c>
      <c r="B76" s="44" t="s">
        <v>179</v>
      </c>
      <c r="C76" s="45">
        <v>0</v>
      </c>
      <c r="D76" s="42" t="s">
        <v>227</v>
      </c>
      <c r="E76" s="44"/>
    </row>
    <row r="77" spans="1:5" ht="9.75" customHeight="1" x14ac:dyDescent="0.3">
      <c r="A77" s="55">
        <v>4324</v>
      </c>
      <c r="B77" s="44" t="s">
        <v>180</v>
      </c>
      <c r="C77" s="45">
        <v>0</v>
      </c>
      <c r="D77" s="42" t="s">
        <v>227</v>
      </c>
      <c r="E77" s="44"/>
    </row>
    <row r="78" spans="1:5" ht="9.75" customHeight="1" x14ac:dyDescent="0.3">
      <c r="A78" s="55">
        <v>4325</v>
      </c>
      <c r="B78" s="44" t="s">
        <v>181</v>
      </c>
      <c r="C78" s="45">
        <v>0</v>
      </c>
      <c r="D78" s="42" t="s">
        <v>227</v>
      </c>
      <c r="E78" s="44"/>
    </row>
    <row r="79" spans="1:5" ht="9.75" customHeight="1" x14ac:dyDescent="0.3">
      <c r="A79" s="54">
        <v>4330</v>
      </c>
      <c r="B79" s="40" t="s">
        <v>182</v>
      </c>
      <c r="C79" s="41">
        <v>0</v>
      </c>
      <c r="D79" s="42" t="s">
        <v>227</v>
      </c>
      <c r="E79" s="44"/>
    </row>
    <row r="80" spans="1:5" ht="9.75" customHeight="1" x14ac:dyDescent="0.3">
      <c r="A80" s="55">
        <v>4331</v>
      </c>
      <c r="B80" s="44" t="s">
        <v>182</v>
      </c>
      <c r="C80" s="45">
        <v>0</v>
      </c>
      <c r="D80" s="42" t="s">
        <v>227</v>
      </c>
      <c r="E80" s="44"/>
    </row>
    <row r="81" spans="1:5" ht="9.75" customHeight="1" x14ac:dyDescent="0.3">
      <c r="A81" s="54">
        <v>4340</v>
      </c>
      <c r="B81" s="40" t="s">
        <v>183</v>
      </c>
      <c r="C81" s="41">
        <v>0</v>
      </c>
      <c r="D81" s="42" t="s">
        <v>227</v>
      </c>
      <c r="E81" s="44"/>
    </row>
    <row r="82" spans="1:5" ht="9.75" customHeight="1" x14ac:dyDescent="0.3">
      <c r="A82" s="55">
        <v>4341</v>
      </c>
      <c r="B82" s="44" t="s">
        <v>183</v>
      </c>
      <c r="C82" s="45">
        <v>0</v>
      </c>
      <c r="D82" s="42" t="s">
        <v>227</v>
      </c>
      <c r="E82" s="44"/>
    </row>
    <row r="83" spans="1:5" ht="9.75" customHeight="1" x14ac:dyDescent="0.3">
      <c r="A83" s="54">
        <v>4390</v>
      </c>
      <c r="B83" s="40" t="s">
        <v>184</v>
      </c>
      <c r="C83" s="41">
        <v>164731329.77000001</v>
      </c>
      <c r="D83" s="42">
        <v>1</v>
      </c>
      <c r="E83" s="44"/>
    </row>
    <row r="84" spans="1:5" ht="9.75" customHeight="1" x14ac:dyDescent="0.3">
      <c r="A84" s="55">
        <v>4392</v>
      </c>
      <c r="B84" s="44" t="s">
        <v>185</v>
      </c>
      <c r="C84" s="45">
        <v>3856605.44</v>
      </c>
      <c r="D84" s="42">
        <v>2.3411487331430163E-2</v>
      </c>
      <c r="E84" s="44" t="s">
        <v>661</v>
      </c>
    </row>
    <row r="85" spans="1:5" ht="9.75" customHeight="1" x14ac:dyDescent="0.3">
      <c r="A85" s="55">
        <v>4393</v>
      </c>
      <c r="B85" s="44" t="s">
        <v>186</v>
      </c>
      <c r="C85" s="45">
        <v>39038.089999999997</v>
      </c>
      <c r="D85" s="42">
        <v>2.3698036101879027E-4</v>
      </c>
      <c r="E85" s="44"/>
    </row>
    <row r="86" spans="1:5" ht="9.75" customHeight="1" x14ac:dyDescent="0.3">
      <c r="A86" s="55">
        <v>4394</v>
      </c>
      <c r="B86" s="44" t="s">
        <v>187</v>
      </c>
      <c r="C86" s="45">
        <v>0</v>
      </c>
      <c r="D86" s="42">
        <v>0</v>
      </c>
      <c r="E86" s="44"/>
    </row>
    <row r="87" spans="1:5" ht="9.75" customHeight="1" x14ac:dyDescent="0.3">
      <c r="A87" s="55">
        <v>4395</v>
      </c>
      <c r="B87" s="44" t="s">
        <v>188</v>
      </c>
      <c r="C87" s="45">
        <v>0</v>
      </c>
      <c r="D87" s="42">
        <v>0</v>
      </c>
      <c r="E87" s="44"/>
    </row>
    <row r="88" spans="1:5" ht="9.75" customHeight="1" x14ac:dyDescent="0.3">
      <c r="A88" s="55">
        <v>4396</v>
      </c>
      <c r="B88" s="44" t="s">
        <v>189</v>
      </c>
      <c r="C88" s="45">
        <v>0</v>
      </c>
      <c r="D88" s="42">
        <v>0</v>
      </c>
      <c r="E88" s="44"/>
    </row>
    <row r="89" spans="1:5" ht="9.75" customHeight="1" x14ac:dyDescent="0.3">
      <c r="A89" s="55">
        <v>4397</v>
      </c>
      <c r="B89" s="44" t="s">
        <v>190</v>
      </c>
      <c r="C89" s="45">
        <v>0</v>
      </c>
      <c r="D89" s="42">
        <v>0</v>
      </c>
      <c r="E89" s="44"/>
    </row>
    <row r="90" spans="1:5" ht="9.75" customHeight="1" x14ac:dyDescent="0.3">
      <c r="A90" s="55">
        <v>4399</v>
      </c>
      <c r="B90" s="44" t="s">
        <v>184</v>
      </c>
      <c r="C90" s="45">
        <v>160835686.24000001</v>
      </c>
      <c r="D90" s="42">
        <v>0.97635153230755101</v>
      </c>
      <c r="E90" s="44" t="s">
        <v>662</v>
      </c>
    </row>
    <row r="91" spans="1:5" ht="9.75" customHeight="1" x14ac:dyDescent="0.3">
      <c r="A91" s="34"/>
      <c r="B91" s="34"/>
      <c r="C91" s="34"/>
      <c r="D91" s="35"/>
      <c r="E91" s="34"/>
    </row>
    <row r="92" spans="1:5" ht="9.75" customHeight="1" x14ac:dyDescent="0.3">
      <c r="A92" s="32" t="s">
        <v>191</v>
      </c>
      <c r="B92" s="32"/>
      <c r="C92" s="32"/>
      <c r="D92" s="33"/>
      <c r="E92" s="32"/>
    </row>
    <row r="93" spans="1:5" ht="9.75" customHeight="1" x14ac:dyDescent="0.3">
      <c r="A93" s="36" t="s">
        <v>106</v>
      </c>
      <c r="B93" s="36" t="s">
        <v>107</v>
      </c>
      <c r="C93" s="37" t="s">
        <v>108</v>
      </c>
      <c r="D93" s="38" t="s">
        <v>109</v>
      </c>
      <c r="E93" s="37" t="s">
        <v>110</v>
      </c>
    </row>
    <row r="94" spans="1:5" ht="9.75" customHeight="1" x14ac:dyDescent="0.3">
      <c r="A94" s="54">
        <v>5000</v>
      </c>
      <c r="B94" s="40" t="s">
        <v>80</v>
      </c>
      <c r="C94" s="41">
        <v>2793274798.1900001</v>
      </c>
      <c r="D94" s="42"/>
      <c r="E94" s="44"/>
    </row>
    <row r="95" spans="1:5" ht="9.75" customHeight="1" x14ac:dyDescent="0.3">
      <c r="A95" s="54">
        <v>5100</v>
      </c>
      <c r="B95" s="40" t="s">
        <v>192</v>
      </c>
      <c r="C95" s="41">
        <v>1804503573.51</v>
      </c>
      <c r="D95" s="42"/>
      <c r="E95" s="44"/>
    </row>
    <row r="96" spans="1:5" ht="9.75" customHeight="1" x14ac:dyDescent="0.3">
      <c r="A96" s="54">
        <v>5110</v>
      </c>
      <c r="B96" s="40" t="s">
        <v>193</v>
      </c>
      <c r="C96" s="41">
        <v>798810431.22000003</v>
      </c>
      <c r="D96" s="42">
        <v>1</v>
      </c>
      <c r="E96" s="44"/>
    </row>
    <row r="97" spans="1:5" ht="9.75" customHeight="1" x14ac:dyDescent="0.3">
      <c r="A97" s="55">
        <v>5111</v>
      </c>
      <c r="B97" s="44" t="s">
        <v>194</v>
      </c>
      <c r="C97" s="45">
        <v>360028128.81999999</v>
      </c>
      <c r="D97" s="42">
        <v>0.45070534228019465</v>
      </c>
      <c r="E97" s="44" t="s">
        <v>663</v>
      </c>
    </row>
    <row r="98" spans="1:5" ht="9.75" customHeight="1" x14ac:dyDescent="0.3">
      <c r="A98" s="55">
        <v>5112</v>
      </c>
      <c r="B98" s="44" t="s">
        <v>196</v>
      </c>
      <c r="C98" s="45">
        <v>13983220.66</v>
      </c>
      <c r="D98" s="42">
        <v>1.7505055158886486E-2</v>
      </c>
      <c r="E98" s="44"/>
    </row>
    <row r="99" spans="1:5" ht="9.75" customHeight="1" x14ac:dyDescent="0.3">
      <c r="A99" s="55">
        <v>5113</v>
      </c>
      <c r="B99" s="44" t="s">
        <v>197</v>
      </c>
      <c r="C99" s="45">
        <v>118465502.88</v>
      </c>
      <c r="D99" s="42">
        <v>0.14830239847903723</v>
      </c>
      <c r="E99" s="44" t="s">
        <v>664</v>
      </c>
    </row>
    <row r="100" spans="1:5" ht="9.75" customHeight="1" x14ac:dyDescent="0.3">
      <c r="A100" s="55">
        <v>5114</v>
      </c>
      <c r="B100" s="44" t="s">
        <v>199</v>
      </c>
      <c r="C100" s="45">
        <v>125444271.12</v>
      </c>
      <c r="D100" s="42">
        <v>0.15703884954082611</v>
      </c>
      <c r="E100" s="44"/>
    </row>
    <row r="101" spans="1:5" ht="11.25" customHeight="1" x14ac:dyDescent="0.3">
      <c r="A101" s="55">
        <v>5115</v>
      </c>
      <c r="B101" s="44" t="s">
        <v>201</v>
      </c>
      <c r="C101" s="45">
        <v>133760814.37</v>
      </c>
      <c r="D101" s="42">
        <v>0.16745000959202672</v>
      </c>
      <c r="E101" s="44" t="s">
        <v>665</v>
      </c>
    </row>
    <row r="102" spans="1:5" ht="9.75" customHeight="1" x14ac:dyDescent="0.3">
      <c r="A102" s="55">
        <v>5116</v>
      </c>
      <c r="B102" s="44" t="s">
        <v>202</v>
      </c>
      <c r="C102" s="45">
        <v>47128493.369999997</v>
      </c>
      <c r="D102" s="42">
        <v>5.8998344949028787E-2</v>
      </c>
      <c r="E102" s="44"/>
    </row>
    <row r="103" spans="1:5" ht="9.75" customHeight="1" x14ac:dyDescent="0.3">
      <c r="A103" s="54">
        <v>5120</v>
      </c>
      <c r="B103" s="40" t="s">
        <v>203</v>
      </c>
      <c r="C103" s="41">
        <v>249875237.69</v>
      </c>
      <c r="D103" s="42">
        <v>1</v>
      </c>
      <c r="E103" s="44"/>
    </row>
    <row r="104" spans="1:5" ht="9.75" customHeight="1" x14ac:dyDescent="0.3">
      <c r="A104" s="55">
        <v>5121</v>
      </c>
      <c r="B104" s="44" t="s">
        <v>204</v>
      </c>
      <c r="C104" s="45">
        <v>8612400.1699999999</v>
      </c>
      <c r="D104" s="42">
        <v>3.4466801310999488E-2</v>
      </c>
      <c r="E104" s="44"/>
    </row>
    <row r="105" spans="1:5" ht="9.75" customHeight="1" x14ac:dyDescent="0.3">
      <c r="A105" s="55">
        <v>5122</v>
      </c>
      <c r="B105" s="44" t="s">
        <v>205</v>
      </c>
      <c r="C105" s="45">
        <v>0</v>
      </c>
      <c r="D105" s="42">
        <v>0</v>
      </c>
      <c r="E105" s="44"/>
    </row>
    <row r="106" spans="1:5" ht="9.75" customHeight="1" x14ac:dyDescent="0.3">
      <c r="A106" s="55">
        <v>5123</v>
      </c>
      <c r="B106" s="44" t="s">
        <v>206</v>
      </c>
      <c r="C106" s="45">
        <v>0</v>
      </c>
      <c r="D106" s="42">
        <v>0</v>
      </c>
      <c r="E106" s="44"/>
    </row>
    <row r="107" spans="1:5" ht="9.75" customHeight="1" x14ac:dyDescent="0.3">
      <c r="A107" s="55">
        <v>5124</v>
      </c>
      <c r="B107" s="44" t="s">
        <v>207</v>
      </c>
      <c r="C107" s="45">
        <v>121046119.7</v>
      </c>
      <c r="D107" s="42">
        <v>0.48442623134258761</v>
      </c>
      <c r="E107" s="44" t="s">
        <v>666</v>
      </c>
    </row>
    <row r="108" spans="1:5" ht="9.75" customHeight="1" x14ac:dyDescent="0.3">
      <c r="A108" s="55">
        <v>5125</v>
      </c>
      <c r="B108" s="44" t="s">
        <v>208</v>
      </c>
      <c r="C108" s="45">
        <v>53412309.329999998</v>
      </c>
      <c r="D108" s="42">
        <v>0.21375591204545177</v>
      </c>
      <c r="E108" s="44" t="s">
        <v>667</v>
      </c>
    </row>
    <row r="109" spans="1:5" ht="9.75" customHeight="1" x14ac:dyDescent="0.3">
      <c r="A109" s="55">
        <v>5126</v>
      </c>
      <c r="B109" s="44" t="s">
        <v>209</v>
      </c>
      <c r="C109" s="45">
        <v>27972712.690000001</v>
      </c>
      <c r="D109" s="42">
        <v>0.11194671768438089</v>
      </c>
      <c r="E109" s="44"/>
    </row>
    <row r="110" spans="1:5" ht="9.75" customHeight="1" x14ac:dyDescent="0.3">
      <c r="A110" s="55">
        <v>5127</v>
      </c>
      <c r="B110" s="44" t="s">
        <v>210</v>
      </c>
      <c r="C110" s="45">
        <v>11849458.960000001</v>
      </c>
      <c r="D110" s="42">
        <v>4.7421501504285375E-2</v>
      </c>
      <c r="E110" s="44"/>
    </row>
    <row r="111" spans="1:5" ht="9.75" customHeight="1" x14ac:dyDescent="0.3">
      <c r="A111" s="55">
        <v>5128</v>
      </c>
      <c r="B111" s="44" t="s">
        <v>211</v>
      </c>
      <c r="C111" s="45">
        <v>0</v>
      </c>
      <c r="D111" s="42">
        <v>0</v>
      </c>
      <c r="E111" s="44"/>
    </row>
    <row r="112" spans="1:5" ht="9.75" customHeight="1" x14ac:dyDescent="0.3">
      <c r="A112" s="55">
        <v>5129</v>
      </c>
      <c r="B112" s="44" t="s">
        <v>212</v>
      </c>
      <c r="C112" s="45">
        <v>26982236.84</v>
      </c>
      <c r="D112" s="42">
        <v>0.10798283611229488</v>
      </c>
      <c r="E112" s="44"/>
    </row>
    <row r="113" spans="1:5" ht="9.75" customHeight="1" x14ac:dyDescent="0.3">
      <c r="A113" s="54">
        <v>5130</v>
      </c>
      <c r="B113" s="40" t="s">
        <v>213</v>
      </c>
      <c r="C113" s="41">
        <v>755817904.5999999</v>
      </c>
      <c r="D113" s="42">
        <v>1</v>
      </c>
      <c r="E113" s="44"/>
    </row>
    <row r="114" spans="1:5" ht="9.75" customHeight="1" x14ac:dyDescent="0.3">
      <c r="A114" s="55">
        <v>5131</v>
      </c>
      <c r="B114" s="44" t="s">
        <v>214</v>
      </c>
      <c r="C114" s="45">
        <v>368849485.50999999</v>
      </c>
      <c r="D114" s="42">
        <v>0.48801369121469212</v>
      </c>
      <c r="E114" s="44" t="s">
        <v>668</v>
      </c>
    </row>
    <row r="115" spans="1:5" ht="9.75" customHeight="1" x14ac:dyDescent="0.3">
      <c r="A115" s="55">
        <v>5132</v>
      </c>
      <c r="B115" s="44" t="s">
        <v>215</v>
      </c>
      <c r="C115" s="45">
        <v>14919586.439999999</v>
      </c>
      <c r="D115" s="42">
        <v>1.9739657329096834E-2</v>
      </c>
      <c r="E115" s="44"/>
    </row>
    <row r="116" spans="1:5" ht="9.75" customHeight="1" x14ac:dyDescent="0.3">
      <c r="A116" s="55">
        <v>5133</v>
      </c>
      <c r="B116" s="44" t="s">
        <v>216</v>
      </c>
      <c r="C116" s="45">
        <v>100026062.23999999</v>
      </c>
      <c r="D116" s="42">
        <v>0.13234148282440675</v>
      </c>
      <c r="E116" s="44"/>
    </row>
    <row r="117" spans="1:5" ht="9.75" customHeight="1" x14ac:dyDescent="0.3">
      <c r="A117" s="55">
        <v>5134</v>
      </c>
      <c r="B117" s="44" t="s">
        <v>218</v>
      </c>
      <c r="C117" s="45">
        <v>39827254.490000002</v>
      </c>
      <c r="D117" s="42">
        <v>5.2694245859494032E-2</v>
      </c>
      <c r="E117" s="44"/>
    </row>
    <row r="118" spans="1:5" ht="9.75" customHeight="1" x14ac:dyDescent="0.3">
      <c r="A118" s="55">
        <v>5135</v>
      </c>
      <c r="B118" s="44" t="s">
        <v>219</v>
      </c>
      <c r="C118" s="45">
        <v>108691389.59</v>
      </c>
      <c r="D118" s="42">
        <v>0.14380631753824691</v>
      </c>
      <c r="E118" s="44"/>
    </row>
    <row r="119" spans="1:5" ht="9.75" customHeight="1" x14ac:dyDescent="0.3">
      <c r="A119" s="55">
        <v>5136</v>
      </c>
      <c r="B119" s="44" t="s">
        <v>221</v>
      </c>
      <c r="C119" s="45">
        <v>20315080.57</v>
      </c>
      <c r="D119" s="42">
        <v>2.687827378308974E-2</v>
      </c>
      <c r="E119" s="44"/>
    </row>
    <row r="120" spans="1:5" ht="9.75" customHeight="1" x14ac:dyDescent="0.3">
      <c r="A120" s="55">
        <v>5137</v>
      </c>
      <c r="B120" s="44" t="s">
        <v>222</v>
      </c>
      <c r="C120" s="45">
        <v>270477.31</v>
      </c>
      <c r="D120" s="42">
        <v>3.5786041631700191E-4</v>
      </c>
      <c r="E120" s="44"/>
    </row>
    <row r="121" spans="1:5" ht="9.75" customHeight="1" x14ac:dyDescent="0.3">
      <c r="A121" s="55">
        <v>5138</v>
      </c>
      <c r="B121" s="44" t="s">
        <v>223</v>
      </c>
      <c r="C121" s="45">
        <v>10377816.26</v>
      </c>
      <c r="D121" s="42">
        <v>1.3730577427233921E-2</v>
      </c>
      <c r="E121" s="44"/>
    </row>
    <row r="122" spans="1:5" ht="9.75" customHeight="1" x14ac:dyDescent="0.3">
      <c r="A122" s="55">
        <v>5139</v>
      </c>
      <c r="B122" s="44" t="s">
        <v>224</v>
      </c>
      <c r="C122" s="45">
        <v>92540752.189999998</v>
      </c>
      <c r="D122" s="42">
        <v>0.12243789360742277</v>
      </c>
      <c r="E122" s="44"/>
    </row>
    <row r="123" spans="1:5" ht="9.75" customHeight="1" x14ac:dyDescent="0.3">
      <c r="A123" s="54">
        <v>5200</v>
      </c>
      <c r="B123" s="40" t="s">
        <v>225</v>
      </c>
      <c r="C123" s="41">
        <v>127314933.48999999</v>
      </c>
      <c r="D123" s="42"/>
      <c r="E123" s="44"/>
    </row>
    <row r="124" spans="1:5" ht="9.75" customHeight="1" x14ac:dyDescent="0.3">
      <c r="A124" s="54">
        <v>5210</v>
      </c>
      <c r="B124" s="40" t="s">
        <v>226</v>
      </c>
      <c r="C124" s="41">
        <v>0</v>
      </c>
      <c r="D124" s="42" t="s">
        <v>227</v>
      </c>
      <c r="E124" s="44"/>
    </row>
    <row r="125" spans="1:5" ht="9.75" customHeight="1" x14ac:dyDescent="0.3">
      <c r="A125" s="55">
        <v>5211</v>
      </c>
      <c r="B125" s="44" t="s">
        <v>228</v>
      </c>
      <c r="C125" s="45">
        <v>0</v>
      </c>
      <c r="D125" s="42" t="s">
        <v>227</v>
      </c>
      <c r="E125" s="44"/>
    </row>
    <row r="126" spans="1:5" ht="9.75" customHeight="1" x14ac:dyDescent="0.3">
      <c r="A126" s="55">
        <v>5212</v>
      </c>
      <c r="B126" s="44" t="s">
        <v>229</v>
      </c>
      <c r="C126" s="45">
        <v>0</v>
      </c>
      <c r="D126" s="42" t="s">
        <v>227</v>
      </c>
      <c r="E126" s="44"/>
    </row>
    <row r="127" spans="1:5" ht="9.75" customHeight="1" x14ac:dyDescent="0.3">
      <c r="A127" s="54">
        <v>5220</v>
      </c>
      <c r="B127" s="40" t="s">
        <v>230</v>
      </c>
      <c r="C127" s="41">
        <v>0</v>
      </c>
      <c r="D127" s="42" t="s">
        <v>227</v>
      </c>
      <c r="E127" s="44"/>
    </row>
    <row r="128" spans="1:5" ht="9.75" customHeight="1" x14ac:dyDescent="0.3">
      <c r="A128" s="55">
        <v>5221</v>
      </c>
      <c r="B128" s="44" t="s">
        <v>231</v>
      </c>
      <c r="C128" s="45">
        <v>0</v>
      </c>
      <c r="D128" s="42" t="s">
        <v>227</v>
      </c>
      <c r="E128" s="44"/>
    </row>
    <row r="129" spans="1:5" ht="9.75" customHeight="1" x14ac:dyDescent="0.3">
      <c r="A129" s="55">
        <v>5222</v>
      </c>
      <c r="B129" s="44" t="s">
        <v>232</v>
      </c>
      <c r="C129" s="45">
        <v>0</v>
      </c>
      <c r="D129" s="42" t="s">
        <v>227</v>
      </c>
      <c r="E129" s="44"/>
    </row>
    <row r="130" spans="1:5" ht="9.75" customHeight="1" x14ac:dyDescent="0.3">
      <c r="A130" s="54">
        <v>5230</v>
      </c>
      <c r="B130" s="40" t="s">
        <v>170</v>
      </c>
      <c r="C130" s="41">
        <v>88170296.939999998</v>
      </c>
      <c r="D130" s="42">
        <v>1</v>
      </c>
      <c r="E130" s="44"/>
    </row>
    <row r="131" spans="1:5" ht="9.75" customHeight="1" x14ac:dyDescent="0.3">
      <c r="A131" s="55">
        <v>5231</v>
      </c>
      <c r="B131" s="44" t="s">
        <v>233</v>
      </c>
      <c r="C131" s="45">
        <v>88170296.939999998</v>
      </c>
      <c r="D131" s="42">
        <v>1</v>
      </c>
      <c r="E131" s="44" t="s">
        <v>669</v>
      </c>
    </row>
    <row r="132" spans="1:5" ht="9.75" customHeight="1" x14ac:dyDescent="0.3">
      <c r="A132" s="55">
        <v>5232</v>
      </c>
      <c r="B132" s="44" t="s">
        <v>234</v>
      </c>
      <c r="C132" s="45">
        <v>0</v>
      </c>
      <c r="D132" s="42">
        <v>0</v>
      </c>
      <c r="E132" s="44"/>
    </row>
    <row r="133" spans="1:5" ht="9.75" customHeight="1" x14ac:dyDescent="0.3">
      <c r="A133" s="54">
        <v>5240</v>
      </c>
      <c r="B133" s="40" t="s">
        <v>235</v>
      </c>
      <c r="C133" s="41">
        <v>12745222.550000001</v>
      </c>
      <c r="D133" s="42">
        <v>1</v>
      </c>
      <c r="E133" s="44"/>
    </row>
    <row r="134" spans="1:5" ht="9.75" customHeight="1" x14ac:dyDescent="0.3">
      <c r="A134" s="55">
        <v>5241</v>
      </c>
      <c r="B134" s="44" t="s">
        <v>236</v>
      </c>
      <c r="C134" s="45">
        <v>10871979.890000001</v>
      </c>
      <c r="D134" s="42">
        <v>0.85302393483901939</v>
      </c>
      <c r="E134" s="44" t="s">
        <v>670</v>
      </c>
    </row>
    <row r="135" spans="1:5" ht="9.75" customHeight="1" x14ac:dyDescent="0.3">
      <c r="A135" s="55">
        <v>5242</v>
      </c>
      <c r="B135" s="44" t="s">
        <v>238</v>
      </c>
      <c r="C135" s="45">
        <v>0</v>
      </c>
      <c r="D135" s="42">
        <v>0</v>
      </c>
      <c r="E135" s="44"/>
    </row>
    <row r="136" spans="1:5" ht="9.75" customHeight="1" x14ac:dyDescent="0.3">
      <c r="A136" s="55">
        <v>5243</v>
      </c>
      <c r="B136" s="44" t="s">
        <v>239</v>
      </c>
      <c r="C136" s="45">
        <v>1873242.66</v>
      </c>
      <c r="D136" s="42">
        <v>0.14697606516098063</v>
      </c>
      <c r="E136" s="44"/>
    </row>
    <row r="137" spans="1:5" ht="9.75" customHeight="1" x14ac:dyDescent="0.3">
      <c r="A137" s="55">
        <v>5244</v>
      </c>
      <c r="B137" s="44" t="s">
        <v>240</v>
      </c>
      <c r="C137" s="45">
        <v>0</v>
      </c>
      <c r="D137" s="42">
        <v>0</v>
      </c>
      <c r="E137" s="44"/>
    </row>
    <row r="138" spans="1:5" ht="9.75" customHeight="1" x14ac:dyDescent="0.3">
      <c r="A138" s="54">
        <v>5250</v>
      </c>
      <c r="B138" s="40" t="s">
        <v>171</v>
      </c>
      <c r="C138" s="41">
        <v>26399414</v>
      </c>
      <c r="D138" s="42">
        <v>1</v>
      </c>
      <c r="E138" s="44"/>
    </row>
    <row r="139" spans="1:5" ht="9.75" customHeight="1" x14ac:dyDescent="0.3">
      <c r="A139" s="55">
        <v>5251</v>
      </c>
      <c r="B139" s="44" t="s">
        <v>241</v>
      </c>
      <c r="C139" s="45">
        <v>26399414</v>
      </c>
      <c r="D139" s="42">
        <v>1</v>
      </c>
      <c r="E139" s="44" t="s">
        <v>671</v>
      </c>
    </row>
    <row r="140" spans="1:5" ht="9.75" customHeight="1" x14ac:dyDescent="0.3">
      <c r="A140" s="55">
        <v>5252</v>
      </c>
      <c r="B140" s="44" t="s">
        <v>242</v>
      </c>
      <c r="C140" s="45">
        <v>0</v>
      </c>
      <c r="D140" s="42">
        <v>0</v>
      </c>
      <c r="E140" s="44"/>
    </row>
    <row r="141" spans="1:5" ht="9.75" customHeight="1" x14ac:dyDescent="0.3">
      <c r="A141" s="55">
        <v>5259</v>
      </c>
      <c r="B141" s="44" t="s">
        <v>243</v>
      </c>
      <c r="C141" s="45">
        <v>0</v>
      </c>
      <c r="D141" s="42">
        <v>0</v>
      </c>
      <c r="E141" s="44"/>
    </row>
    <row r="142" spans="1:5" ht="9.75" customHeight="1" x14ac:dyDescent="0.3">
      <c r="A142" s="54">
        <v>5260</v>
      </c>
      <c r="B142" s="40" t="s">
        <v>244</v>
      </c>
      <c r="C142" s="41">
        <v>0</v>
      </c>
      <c r="D142" s="42" t="s">
        <v>227</v>
      </c>
      <c r="E142" s="44"/>
    </row>
    <row r="143" spans="1:5" ht="9.75" customHeight="1" x14ac:dyDescent="0.3">
      <c r="A143" s="55">
        <v>5261</v>
      </c>
      <c r="B143" s="44" t="s">
        <v>245</v>
      </c>
      <c r="C143" s="45">
        <v>0</v>
      </c>
      <c r="D143" s="42" t="s">
        <v>227</v>
      </c>
      <c r="E143" s="44"/>
    </row>
    <row r="144" spans="1:5" ht="9.75" customHeight="1" x14ac:dyDescent="0.3">
      <c r="A144" s="55">
        <v>5262</v>
      </c>
      <c r="B144" s="44" t="s">
        <v>246</v>
      </c>
      <c r="C144" s="45">
        <v>0</v>
      </c>
      <c r="D144" s="42" t="s">
        <v>227</v>
      </c>
      <c r="E144" s="44"/>
    </row>
    <row r="145" spans="1:5" ht="9.75" customHeight="1" x14ac:dyDescent="0.3">
      <c r="A145" s="54">
        <v>5270</v>
      </c>
      <c r="B145" s="40" t="s">
        <v>247</v>
      </c>
      <c r="C145" s="41">
        <v>0</v>
      </c>
      <c r="D145" s="42" t="s">
        <v>227</v>
      </c>
      <c r="E145" s="44"/>
    </row>
    <row r="146" spans="1:5" ht="9.75" customHeight="1" x14ac:dyDescent="0.3">
      <c r="A146" s="55">
        <v>5271</v>
      </c>
      <c r="B146" s="44" t="s">
        <v>248</v>
      </c>
      <c r="C146" s="45">
        <v>0</v>
      </c>
      <c r="D146" s="42" t="s">
        <v>227</v>
      </c>
      <c r="E146" s="44"/>
    </row>
    <row r="147" spans="1:5" ht="9.75" customHeight="1" x14ac:dyDescent="0.3">
      <c r="A147" s="54">
        <v>5280</v>
      </c>
      <c r="B147" s="40" t="s">
        <v>249</v>
      </c>
      <c r="C147" s="41">
        <v>0</v>
      </c>
      <c r="D147" s="42" t="s">
        <v>227</v>
      </c>
      <c r="E147" s="44"/>
    </row>
    <row r="148" spans="1:5" ht="9.75" customHeight="1" x14ac:dyDescent="0.3">
      <c r="A148" s="55">
        <v>5281</v>
      </c>
      <c r="B148" s="44" t="s">
        <v>250</v>
      </c>
      <c r="C148" s="45">
        <v>0</v>
      </c>
      <c r="D148" s="42" t="s">
        <v>227</v>
      </c>
      <c r="E148" s="44"/>
    </row>
    <row r="149" spans="1:5" ht="9.75" customHeight="1" x14ac:dyDescent="0.3">
      <c r="A149" s="55">
        <v>5282</v>
      </c>
      <c r="B149" s="44" t="s">
        <v>251</v>
      </c>
      <c r="C149" s="45">
        <v>0</v>
      </c>
      <c r="D149" s="42" t="s">
        <v>227</v>
      </c>
      <c r="E149" s="44"/>
    </row>
    <row r="150" spans="1:5" ht="9.75" customHeight="1" x14ac:dyDescent="0.3">
      <c r="A150" s="55">
        <v>5283</v>
      </c>
      <c r="B150" s="44" t="s">
        <v>252</v>
      </c>
      <c r="C150" s="45">
        <v>0</v>
      </c>
      <c r="D150" s="42" t="s">
        <v>227</v>
      </c>
      <c r="E150" s="44"/>
    </row>
    <row r="151" spans="1:5" ht="9.75" customHeight="1" x14ac:dyDescent="0.3">
      <c r="A151" s="55">
        <v>5284</v>
      </c>
      <c r="B151" s="44" t="s">
        <v>253</v>
      </c>
      <c r="C151" s="45">
        <v>0</v>
      </c>
      <c r="D151" s="42" t="s">
        <v>227</v>
      </c>
      <c r="E151" s="44"/>
    </row>
    <row r="152" spans="1:5" ht="9.75" customHeight="1" x14ac:dyDescent="0.3">
      <c r="A152" s="55">
        <v>5285</v>
      </c>
      <c r="B152" s="44" t="s">
        <v>254</v>
      </c>
      <c r="C152" s="45">
        <v>0</v>
      </c>
      <c r="D152" s="42" t="s">
        <v>227</v>
      </c>
      <c r="E152" s="44"/>
    </row>
    <row r="153" spans="1:5" ht="9.75" customHeight="1" x14ac:dyDescent="0.3">
      <c r="A153" s="54">
        <v>5290</v>
      </c>
      <c r="B153" s="40" t="s">
        <v>255</v>
      </c>
      <c r="C153" s="41">
        <v>0</v>
      </c>
      <c r="D153" s="42" t="s">
        <v>227</v>
      </c>
      <c r="E153" s="44"/>
    </row>
    <row r="154" spans="1:5" ht="9.75" customHeight="1" x14ac:dyDescent="0.3">
      <c r="A154" s="55">
        <v>5291</v>
      </c>
      <c r="B154" s="44" t="s">
        <v>256</v>
      </c>
      <c r="C154" s="45">
        <v>0</v>
      </c>
      <c r="D154" s="42" t="s">
        <v>227</v>
      </c>
      <c r="E154" s="44"/>
    </row>
    <row r="155" spans="1:5" ht="9.75" customHeight="1" x14ac:dyDescent="0.3">
      <c r="A155" s="55">
        <v>5292</v>
      </c>
      <c r="B155" s="44" t="s">
        <v>257</v>
      </c>
      <c r="C155" s="45">
        <v>0</v>
      </c>
      <c r="D155" s="42" t="s">
        <v>227</v>
      </c>
      <c r="E155" s="44"/>
    </row>
    <row r="156" spans="1:5" ht="9.75" customHeight="1" x14ac:dyDescent="0.3">
      <c r="A156" s="54">
        <v>5300</v>
      </c>
      <c r="B156" s="40" t="s">
        <v>258</v>
      </c>
      <c r="C156" s="41">
        <v>3959056.1</v>
      </c>
      <c r="D156" s="42"/>
      <c r="E156" s="44"/>
    </row>
    <row r="157" spans="1:5" ht="9.75" customHeight="1" x14ac:dyDescent="0.3">
      <c r="A157" s="54">
        <v>5310</v>
      </c>
      <c r="B157" s="40" t="s">
        <v>162</v>
      </c>
      <c r="C157" s="41">
        <v>0</v>
      </c>
      <c r="D157" s="42" t="s">
        <v>227</v>
      </c>
      <c r="E157" s="44"/>
    </row>
    <row r="158" spans="1:5" ht="9.75" customHeight="1" x14ac:dyDescent="0.3">
      <c r="A158" s="55">
        <v>5311</v>
      </c>
      <c r="B158" s="44" t="s">
        <v>259</v>
      </c>
      <c r="C158" s="45">
        <v>0</v>
      </c>
      <c r="D158" s="42" t="s">
        <v>227</v>
      </c>
      <c r="E158" s="44"/>
    </row>
    <row r="159" spans="1:5" ht="9.75" customHeight="1" x14ac:dyDescent="0.3">
      <c r="A159" s="55">
        <v>5312</v>
      </c>
      <c r="B159" s="44" t="s">
        <v>260</v>
      </c>
      <c r="C159" s="45">
        <v>0</v>
      </c>
      <c r="D159" s="42" t="s">
        <v>227</v>
      </c>
      <c r="E159" s="44"/>
    </row>
    <row r="160" spans="1:5" ht="9.75" customHeight="1" x14ac:dyDescent="0.3">
      <c r="A160" s="54">
        <v>5320</v>
      </c>
      <c r="B160" s="40" t="s">
        <v>163</v>
      </c>
      <c r="C160" s="41">
        <v>0</v>
      </c>
      <c r="D160" s="42" t="s">
        <v>227</v>
      </c>
      <c r="E160" s="44"/>
    </row>
    <row r="161" spans="1:5" ht="9.75" customHeight="1" x14ac:dyDescent="0.3">
      <c r="A161" s="55">
        <v>5321</v>
      </c>
      <c r="B161" s="44" t="s">
        <v>261</v>
      </c>
      <c r="C161" s="45">
        <v>0</v>
      </c>
      <c r="D161" s="42" t="s">
        <v>227</v>
      </c>
      <c r="E161" s="44"/>
    </row>
    <row r="162" spans="1:5" ht="9.75" customHeight="1" x14ac:dyDescent="0.3">
      <c r="A162" s="55">
        <v>5322</v>
      </c>
      <c r="B162" s="44" t="s">
        <v>262</v>
      </c>
      <c r="C162" s="45">
        <v>0</v>
      </c>
      <c r="D162" s="42" t="s">
        <v>227</v>
      </c>
      <c r="E162" s="44"/>
    </row>
    <row r="163" spans="1:5" ht="9.75" customHeight="1" x14ac:dyDescent="0.3">
      <c r="A163" s="54">
        <v>5330</v>
      </c>
      <c r="B163" s="40" t="s">
        <v>164</v>
      </c>
      <c r="C163" s="41">
        <v>3959056.1</v>
      </c>
      <c r="D163" s="42">
        <v>1</v>
      </c>
      <c r="E163" s="44"/>
    </row>
    <row r="164" spans="1:5" ht="9.75" customHeight="1" x14ac:dyDescent="0.3">
      <c r="A164" s="55">
        <v>5331</v>
      </c>
      <c r="B164" s="44" t="s">
        <v>263</v>
      </c>
      <c r="C164" s="45">
        <v>0</v>
      </c>
      <c r="D164" s="42">
        <v>0</v>
      </c>
      <c r="E164" s="44"/>
    </row>
    <row r="165" spans="1:5" ht="9.75" customHeight="1" x14ac:dyDescent="0.3">
      <c r="A165" s="55">
        <v>5332</v>
      </c>
      <c r="B165" s="44" t="s">
        <v>264</v>
      </c>
      <c r="C165" s="45">
        <v>3959056.1</v>
      </c>
      <c r="D165" s="42">
        <v>1</v>
      </c>
      <c r="E165" s="44"/>
    </row>
    <row r="166" spans="1:5" ht="9.75" customHeight="1" x14ac:dyDescent="0.3">
      <c r="A166" s="54">
        <v>5400</v>
      </c>
      <c r="B166" s="40" t="s">
        <v>265</v>
      </c>
      <c r="C166" s="41">
        <v>211786.92</v>
      </c>
      <c r="D166" s="42"/>
      <c r="E166" s="44"/>
    </row>
    <row r="167" spans="1:5" ht="9.75" customHeight="1" x14ac:dyDescent="0.3">
      <c r="A167" s="54">
        <v>5410</v>
      </c>
      <c r="B167" s="40" t="s">
        <v>266</v>
      </c>
      <c r="C167" s="41">
        <v>0</v>
      </c>
      <c r="D167" s="42" t="s">
        <v>227</v>
      </c>
      <c r="E167" s="44"/>
    </row>
    <row r="168" spans="1:5" ht="9.75" customHeight="1" x14ac:dyDescent="0.3">
      <c r="A168" s="55">
        <v>5411</v>
      </c>
      <c r="B168" s="44" t="s">
        <v>267</v>
      </c>
      <c r="C168" s="45">
        <v>0</v>
      </c>
      <c r="D168" s="42" t="s">
        <v>227</v>
      </c>
      <c r="E168" s="44"/>
    </row>
    <row r="169" spans="1:5" ht="9.75" customHeight="1" x14ac:dyDescent="0.3">
      <c r="A169" s="55">
        <v>5412</v>
      </c>
      <c r="B169" s="44" t="s">
        <v>268</v>
      </c>
      <c r="C169" s="45">
        <v>0</v>
      </c>
      <c r="D169" s="42" t="s">
        <v>227</v>
      </c>
      <c r="E169" s="44"/>
    </row>
    <row r="170" spans="1:5" ht="9.75" customHeight="1" x14ac:dyDescent="0.3">
      <c r="A170" s="54">
        <v>5420</v>
      </c>
      <c r="B170" s="40" t="s">
        <v>269</v>
      </c>
      <c r="C170" s="41">
        <v>211786.92</v>
      </c>
      <c r="D170" s="42">
        <v>1</v>
      </c>
      <c r="E170" s="44"/>
    </row>
    <row r="171" spans="1:5" ht="9.75" customHeight="1" x14ac:dyDescent="0.3">
      <c r="A171" s="55">
        <v>5421</v>
      </c>
      <c r="B171" s="44" t="s">
        <v>270</v>
      </c>
      <c r="C171" s="45">
        <v>211786.92</v>
      </c>
      <c r="D171" s="42">
        <v>1</v>
      </c>
      <c r="E171" s="44"/>
    </row>
    <row r="172" spans="1:5" ht="9.75" customHeight="1" x14ac:dyDescent="0.3">
      <c r="A172" s="55">
        <v>5422</v>
      </c>
      <c r="B172" s="44" t="s">
        <v>271</v>
      </c>
      <c r="C172" s="45">
        <v>0</v>
      </c>
      <c r="D172" s="42">
        <v>0</v>
      </c>
      <c r="E172" s="44"/>
    </row>
    <row r="173" spans="1:5" ht="9.75" customHeight="1" x14ac:dyDescent="0.3">
      <c r="A173" s="54">
        <v>5430</v>
      </c>
      <c r="B173" s="40" t="s">
        <v>272</v>
      </c>
      <c r="C173" s="41">
        <v>0</v>
      </c>
      <c r="D173" s="42" t="s">
        <v>227</v>
      </c>
      <c r="E173" s="44"/>
    </row>
    <row r="174" spans="1:5" ht="9.75" customHeight="1" x14ac:dyDescent="0.3">
      <c r="A174" s="55">
        <v>5431</v>
      </c>
      <c r="B174" s="44" t="s">
        <v>273</v>
      </c>
      <c r="C174" s="45">
        <v>0</v>
      </c>
      <c r="D174" s="42" t="s">
        <v>227</v>
      </c>
      <c r="E174" s="44"/>
    </row>
    <row r="175" spans="1:5" ht="9.75" customHeight="1" x14ac:dyDescent="0.3">
      <c r="A175" s="55">
        <v>5432</v>
      </c>
      <c r="B175" s="44" t="s">
        <v>274</v>
      </c>
      <c r="C175" s="45">
        <v>0</v>
      </c>
      <c r="D175" s="42" t="s">
        <v>227</v>
      </c>
      <c r="E175" s="44"/>
    </row>
    <row r="176" spans="1:5" ht="9.75" customHeight="1" x14ac:dyDescent="0.3">
      <c r="A176" s="54">
        <v>5440</v>
      </c>
      <c r="B176" s="40" t="s">
        <v>275</v>
      </c>
      <c r="C176" s="41">
        <v>0</v>
      </c>
      <c r="D176" s="42" t="s">
        <v>227</v>
      </c>
      <c r="E176" s="44"/>
    </row>
    <row r="177" spans="1:5" ht="9.75" customHeight="1" x14ac:dyDescent="0.3">
      <c r="A177" s="55">
        <v>5441</v>
      </c>
      <c r="B177" s="44" t="s">
        <v>275</v>
      </c>
      <c r="C177" s="45">
        <v>0</v>
      </c>
      <c r="D177" s="42" t="s">
        <v>227</v>
      </c>
      <c r="E177" s="44"/>
    </row>
    <row r="178" spans="1:5" ht="9.75" customHeight="1" x14ac:dyDescent="0.3">
      <c r="A178" s="54">
        <v>5450</v>
      </c>
      <c r="B178" s="40" t="s">
        <v>276</v>
      </c>
      <c r="C178" s="41">
        <v>0</v>
      </c>
      <c r="D178" s="42" t="s">
        <v>227</v>
      </c>
      <c r="E178" s="44"/>
    </row>
    <row r="179" spans="1:5" ht="9.75" customHeight="1" x14ac:dyDescent="0.3">
      <c r="A179" s="55">
        <v>5451</v>
      </c>
      <c r="B179" s="44" t="s">
        <v>277</v>
      </c>
      <c r="C179" s="45">
        <v>0</v>
      </c>
      <c r="D179" s="42" t="s">
        <v>227</v>
      </c>
      <c r="E179" s="44"/>
    </row>
    <row r="180" spans="1:5" ht="9.75" customHeight="1" x14ac:dyDescent="0.3">
      <c r="A180" s="55">
        <v>5452</v>
      </c>
      <c r="B180" s="44" t="s">
        <v>278</v>
      </c>
      <c r="C180" s="45">
        <v>0</v>
      </c>
      <c r="D180" s="42" t="s">
        <v>227</v>
      </c>
      <c r="E180" s="44"/>
    </row>
    <row r="181" spans="1:5" ht="9.75" customHeight="1" x14ac:dyDescent="0.3">
      <c r="A181" s="54">
        <v>5500</v>
      </c>
      <c r="B181" s="40" t="s">
        <v>279</v>
      </c>
      <c r="C181" s="41">
        <v>831317098.87</v>
      </c>
      <c r="D181" s="42"/>
      <c r="E181" s="44"/>
    </row>
    <row r="182" spans="1:5" ht="9.75" customHeight="1" x14ac:dyDescent="0.3">
      <c r="A182" s="54">
        <v>5510</v>
      </c>
      <c r="B182" s="40" t="s">
        <v>280</v>
      </c>
      <c r="C182" s="41">
        <v>831220665.25999999</v>
      </c>
      <c r="D182" s="42">
        <v>1</v>
      </c>
      <c r="E182" s="44"/>
    </row>
    <row r="183" spans="1:5" ht="9.75" customHeight="1" x14ac:dyDescent="0.3">
      <c r="A183" s="55">
        <v>5511</v>
      </c>
      <c r="B183" s="44" t="s">
        <v>281</v>
      </c>
      <c r="C183" s="45">
        <v>14919490.09</v>
      </c>
      <c r="D183" s="42">
        <v>1.7948892169726421E-2</v>
      </c>
      <c r="E183" s="44"/>
    </row>
    <row r="184" spans="1:5" ht="9.75" customHeight="1" x14ac:dyDescent="0.3">
      <c r="A184" s="55">
        <v>5512</v>
      </c>
      <c r="B184" s="44" t="s">
        <v>282</v>
      </c>
      <c r="C184" s="45">
        <v>0</v>
      </c>
      <c r="D184" s="42">
        <v>0</v>
      </c>
      <c r="E184" s="44"/>
    </row>
    <row r="185" spans="1:5" ht="9.75" customHeight="1" x14ac:dyDescent="0.3">
      <c r="A185" s="55">
        <v>5513</v>
      </c>
      <c r="B185" s="44" t="s">
        <v>283</v>
      </c>
      <c r="C185" s="45">
        <v>11120344.23</v>
      </c>
      <c r="D185" s="42">
        <v>1.3378329840393988E-2</v>
      </c>
      <c r="E185" s="44"/>
    </row>
    <row r="186" spans="1:5" ht="9.75" customHeight="1" x14ac:dyDescent="0.3">
      <c r="A186" s="55">
        <v>5514</v>
      </c>
      <c r="B186" s="44" t="s">
        <v>284</v>
      </c>
      <c r="C186" s="45">
        <v>716539083.04999995</v>
      </c>
      <c r="D186" s="42">
        <v>0.86203232546663355</v>
      </c>
      <c r="E186" s="44" t="s">
        <v>672</v>
      </c>
    </row>
    <row r="187" spans="1:5" ht="9.75" customHeight="1" x14ac:dyDescent="0.3">
      <c r="A187" s="55">
        <v>5515</v>
      </c>
      <c r="B187" s="44" t="s">
        <v>285</v>
      </c>
      <c r="C187" s="45">
        <v>75738127.420000002</v>
      </c>
      <c r="D187" s="42">
        <v>9.1116752248104477E-2</v>
      </c>
      <c r="E187" s="44"/>
    </row>
    <row r="188" spans="1:5" ht="9.75" customHeight="1" x14ac:dyDescent="0.3">
      <c r="A188" s="55">
        <v>5516</v>
      </c>
      <c r="B188" s="44" t="s">
        <v>286</v>
      </c>
      <c r="C188" s="45">
        <v>0</v>
      </c>
      <c r="D188" s="42">
        <v>0</v>
      </c>
      <c r="E188" s="44"/>
    </row>
    <row r="189" spans="1:5" ht="9.75" customHeight="1" x14ac:dyDescent="0.3">
      <c r="A189" s="55">
        <v>5517</v>
      </c>
      <c r="B189" s="44" t="s">
        <v>287</v>
      </c>
      <c r="C189" s="45">
        <v>12903620.470000001</v>
      </c>
      <c r="D189" s="42">
        <v>1.5523700275141546E-2</v>
      </c>
      <c r="E189" s="44"/>
    </row>
    <row r="190" spans="1:5" ht="9.75" customHeight="1" x14ac:dyDescent="0.3">
      <c r="A190" s="55">
        <v>5518</v>
      </c>
      <c r="B190" s="44" t="s">
        <v>288</v>
      </c>
      <c r="C190" s="45">
        <v>0</v>
      </c>
      <c r="D190" s="42">
        <v>0</v>
      </c>
      <c r="E190" s="44"/>
    </row>
    <row r="191" spans="1:5" ht="9.75" customHeight="1" x14ac:dyDescent="0.3">
      <c r="A191" s="54">
        <v>5520</v>
      </c>
      <c r="B191" s="40" t="s">
        <v>289</v>
      </c>
      <c r="C191" s="41">
        <v>0</v>
      </c>
      <c r="D191" s="42" t="s">
        <v>227</v>
      </c>
      <c r="E191" s="44"/>
    </row>
    <row r="192" spans="1:5" ht="9.75" customHeight="1" x14ac:dyDescent="0.3">
      <c r="A192" s="55">
        <v>5521</v>
      </c>
      <c r="B192" s="44" t="s">
        <v>290</v>
      </c>
      <c r="C192" s="45">
        <v>0</v>
      </c>
      <c r="D192" s="42" t="s">
        <v>227</v>
      </c>
      <c r="E192" s="44"/>
    </row>
    <row r="193" spans="1:5" ht="9.75" customHeight="1" x14ac:dyDescent="0.3">
      <c r="A193" s="55">
        <v>5522</v>
      </c>
      <c r="B193" s="44" t="s">
        <v>291</v>
      </c>
      <c r="C193" s="45">
        <v>0</v>
      </c>
      <c r="D193" s="42" t="s">
        <v>227</v>
      </c>
      <c r="E193" s="44"/>
    </row>
    <row r="194" spans="1:5" ht="9.75" customHeight="1" x14ac:dyDescent="0.3">
      <c r="A194" s="54">
        <v>5530</v>
      </c>
      <c r="B194" s="40" t="s">
        <v>292</v>
      </c>
      <c r="C194" s="41">
        <v>0</v>
      </c>
      <c r="D194" s="42" t="s">
        <v>227</v>
      </c>
      <c r="E194" s="44"/>
    </row>
    <row r="195" spans="1:5" ht="9.75" customHeight="1" x14ac:dyDescent="0.3">
      <c r="A195" s="55">
        <v>5531</v>
      </c>
      <c r="B195" s="44" t="s">
        <v>293</v>
      </c>
      <c r="C195" s="45">
        <v>0</v>
      </c>
      <c r="D195" s="42" t="s">
        <v>227</v>
      </c>
      <c r="E195" s="44"/>
    </row>
    <row r="196" spans="1:5" ht="9.75" customHeight="1" x14ac:dyDescent="0.3">
      <c r="A196" s="55">
        <v>5532</v>
      </c>
      <c r="B196" s="44" t="s">
        <v>294</v>
      </c>
      <c r="C196" s="45">
        <v>0</v>
      </c>
      <c r="D196" s="42" t="s">
        <v>227</v>
      </c>
      <c r="E196" s="44"/>
    </row>
    <row r="197" spans="1:5" ht="9.75" customHeight="1" x14ac:dyDescent="0.3">
      <c r="A197" s="55">
        <v>5533</v>
      </c>
      <c r="B197" s="44" t="s">
        <v>295</v>
      </c>
      <c r="C197" s="45">
        <v>0</v>
      </c>
      <c r="D197" s="42" t="s">
        <v>227</v>
      </c>
      <c r="E197" s="44"/>
    </row>
    <row r="198" spans="1:5" ht="9.75" customHeight="1" x14ac:dyDescent="0.3">
      <c r="A198" s="55">
        <v>5534</v>
      </c>
      <c r="B198" s="44" t="s">
        <v>296</v>
      </c>
      <c r="C198" s="45">
        <v>0</v>
      </c>
      <c r="D198" s="42" t="s">
        <v>227</v>
      </c>
      <c r="E198" s="44"/>
    </row>
    <row r="199" spans="1:5" ht="9.75" customHeight="1" x14ac:dyDescent="0.3">
      <c r="A199" s="55">
        <v>5535</v>
      </c>
      <c r="B199" s="44" t="s">
        <v>297</v>
      </c>
      <c r="C199" s="45">
        <v>0</v>
      </c>
      <c r="D199" s="42" t="s">
        <v>227</v>
      </c>
      <c r="E199" s="44"/>
    </row>
    <row r="200" spans="1:5" ht="9.75" customHeight="1" x14ac:dyDescent="0.3">
      <c r="A200" s="54">
        <v>5590</v>
      </c>
      <c r="B200" s="40" t="s">
        <v>298</v>
      </c>
      <c r="C200" s="41">
        <v>96433.61</v>
      </c>
      <c r="D200" s="42">
        <v>1</v>
      </c>
      <c r="E200" s="44"/>
    </row>
    <row r="201" spans="1:5" ht="9.75" customHeight="1" x14ac:dyDescent="0.3">
      <c r="A201" s="55">
        <v>5591</v>
      </c>
      <c r="B201" s="44" t="s">
        <v>299</v>
      </c>
      <c r="C201" s="45">
        <v>0</v>
      </c>
      <c r="D201" s="42">
        <v>0</v>
      </c>
      <c r="E201" s="44"/>
    </row>
    <row r="202" spans="1:5" ht="9.75" customHeight="1" x14ac:dyDescent="0.3">
      <c r="A202" s="55">
        <v>5592</v>
      </c>
      <c r="B202" s="44" t="s">
        <v>300</v>
      </c>
      <c r="C202" s="45">
        <v>0</v>
      </c>
      <c r="D202" s="42">
        <v>0</v>
      </c>
      <c r="E202" s="44"/>
    </row>
    <row r="203" spans="1:5" ht="9.75" customHeight="1" x14ac:dyDescent="0.3">
      <c r="A203" s="55">
        <v>5593</v>
      </c>
      <c r="B203" s="44" t="s">
        <v>301</v>
      </c>
      <c r="C203" s="45">
        <v>0</v>
      </c>
      <c r="D203" s="42">
        <v>0</v>
      </c>
      <c r="E203" s="44"/>
    </row>
    <row r="204" spans="1:5" ht="9.75" customHeight="1" x14ac:dyDescent="0.3">
      <c r="A204" s="55">
        <v>5594</v>
      </c>
      <c r="B204" s="44" t="s">
        <v>302</v>
      </c>
      <c r="C204" s="45">
        <v>96433.61</v>
      </c>
      <c r="D204" s="42">
        <v>1</v>
      </c>
      <c r="E204" s="44"/>
    </row>
    <row r="205" spans="1:5" ht="9.75" customHeight="1" x14ac:dyDescent="0.3">
      <c r="A205" s="55">
        <v>5595</v>
      </c>
      <c r="B205" s="44" t="s">
        <v>303</v>
      </c>
      <c r="C205" s="45">
        <v>0</v>
      </c>
      <c r="D205" s="42">
        <v>0</v>
      </c>
      <c r="E205" s="44"/>
    </row>
    <row r="206" spans="1:5" ht="9.75" customHeight="1" x14ac:dyDescent="0.3">
      <c r="A206" s="55">
        <v>5596</v>
      </c>
      <c r="B206" s="44" t="s">
        <v>188</v>
      </c>
      <c r="C206" s="45">
        <v>0</v>
      </c>
      <c r="D206" s="42">
        <v>0</v>
      </c>
      <c r="E206" s="44"/>
    </row>
    <row r="207" spans="1:5" ht="9.75" customHeight="1" x14ac:dyDescent="0.3">
      <c r="A207" s="55">
        <v>5597</v>
      </c>
      <c r="B207" s="44" t="s">
        <v>304</v>
      </c>
      <c r="C207" s="45">
        <v>0</v>
      </c>
      <c r="D207" s="42">
        <v>0</v>
      </c>
      <c r="E207" s="44"/>
    </row>
    <row r="208" spans="1:5" ht="9.75" customHeight="1" x14ac:dyDescent="0.3">
      <c r="A208" s="55">
        <v>5598</v>
      </c>
      <c r="B208" s="44" t="s">
        <v>305</v>
      </c>
      <c r="C208" s="45">
        <v>0</v>
      </c>
      <c r="D208" s="42">
        <v>0</v>
      </c>
      <c r="E208" s="44"/>
    </row>
    <row r="209" spans="1:5" ht="9.75" customHeight="1" x14ac:dyDescent="0.3">
      <c r="A209" s="55">
        <v>5599</v>
      </c>
      <c r="B209" s="44" t="s">
        <v>306</v>
      </c>
      <c r="C209" s="45">
        <v>0</v>
      </c>
      <c r="D209" s="42">
        <v>0</v>
      </c>
      <c r="E209" s="44"/>
    </row>
    <row r="210" spans="1:5" ht="9.75" customHeight="1" x14ac:dyDescent="0.3">
      <c r="A210" s="54">
        <v>5600</v>
      </c>
      <c r="B210" s="40" t="s">
        <v>307</v>
      </c>
      <c r="C210" s="41">
        <v>25968349.300000001</v>
      </c>
      <c r="D210" s="42"/>
      <c r="E210" s="44"/>
    </row>
    <row r="211" spans="1:5" ht="9.75" customHeight="1" x14ac:dyDescent="0.3">
      <c r="A211" s="54">
        <v>5610</v>
      </c>
      <c r="B211" s="40" t="s">
        <v>308</v>
      </c>
      <c r="C211" s="41">
        <v>25968349.300000001</v>
      </c>
      <c r="D211" s="42">
        <v>1</v>
      </c>
      <c r="E211" s="44"/>
    </row>
    <row r="212" spans="1:5" ht="9.75" customHeight="1" x14ac:dyDescent="0.3">
      <c r="A212" s="55">
        <v>5611</v>
      </c>
      <c r="B212" s="44" t="s">
        <v>309</v>
      </c>
      <c r="C212" s="45">
        <v>25968349.300000001</v>
      </c>
      <c r="D212" s="42">
        <v>1</v>
      </c>
      <c r="E212" s="44"/>
    </row>
    <row r="213" spans="1:5" ht="9.75" customHeight="1" x14ac:dyDescent="0.3">
      <c r="A213" s="34"/>
      <c r="B213" s="34"/>
      <c r="C213" s="34"/>
      <c r="D213" s="35"/>
      <c r="E213" s="34"/>
    </row>
    <row r="214" spans="1:5" ht="9.75" customHeight="1" x14ac:dyDescent="0.3">
      <c r="A214" s="34"/>
      <c r="B214" s="34" t="s">
        <v>310</v>
      </c>
      <c r="C214" s="34"/>
      <c r="D214" s="35"/>
      <c r="E214" s="34"/>
    </row>
  </sheetData>
  <autoFilter ref="A93:C212" xr:uid="{00000000-0009-0000-0000-000010000000}"/>
  <mergeCells count="4">
    <mergeCell ref="A1:C1"/>
    <mergeCell ref="A2:C2"/>
    <mergeCell ref="A3:C3"/>
    <mergeCell ref="A4:C4"/>
  </mergeCells>
  <pageMargins left="0.7" right="0.7" top="0.75" bottom="0.75" header="0" footer="0"/>
  <pageSetup scale="65"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J173"/>
  <sheetViews>
    <sheetView view="pageBreakPreview" zoomScale="60" zoomScaleNormal="70" workbookViewId="0">
      <selection sqref="A1:F1"/>
    </sheetView>
  </sheetViews>
  <sheetFormatPr baseColWidth="10" defaultColWidth="14.44140625" defaultRowHeight="15" customHeight="1" x14ac:dyDescent="0.3"/>
  <cols>
    <col min="1" max="1" width="10" style="29" customWidth="1"/>
    <col min="2" max="2" width="64.5546875" style="29" customWidth="1"/>
    <col min="3" max="3" width="16.44140625" style="29" customWidth="1"/>
    <col min="4" max="4" width="19.109375" style="29" customWidth="1"/>
    <col min="5" max="5" width="24.5546875" style="29" customWidth="1"/>
    <col min="6" max="6" width="22.88671875" style="29" customWidth="1"/>
    <col min="7" max="8" width="16.88671875" style="29" customWidth="1"/>
    <col min="9" max="9" width="13.88671875" style="29" customWidth="1"/>
    <col min="10" max="10" width="23.88671875" style="29" customWidth="1"/>
    <col min="11" max="16" width="9.109375" style="29" customWidth="1"/>
    <col min="17" max="17" width="11.88671875" style="29" bestFit="1" customWidth="1"/>
    <col min="18" max="26" width="9.109375" style="29" customWidth="1"/>
    <col min="27" max="16384" width="14.44140625" style="29"/>
  </cols>
  <sheetData>
    <row r="1" spans="1:8" s="139" customFormat="1" ht="11.25" customHeight="1" x14ac:dyDescent="0.3">
      <c r="A1" s="528" t="s">
        <v>656</v>
      </c>
      <c r="B1" s="529"/>
      <c r="C1" s="529"/>
      <c r="D1" s="529"/>
      <c r="E1" s="529"/>
      <c r="F1" s="529"/>
      <c r="G1" s="143" t="s">
        <v>99</v>
      </c>
      <c r="H1" s="137">
        <v>2025</v>
      </c>
    </row>
    <row r="2" spans="1:8" s="139" customFormat="1" ht="11.25" customHeight="1" x14ac:dyDescent="0.3">
      <c r="A2" s="528" t="s">
        <v>311</v>
      </c>
      <c r="B2" s="529"/>
      <c r="C2" s="529"/>
      <c r="D2" s="529"/>
      <c r="E2" s="529"/>
      <c r="F2" s="529"/>
      <c r="G2" s="143" t="s">
        <v>101</v>
      </c>
      <c r="H2" s="137" t="s">
        <v>648</v>
      </c>
    </row>
    <row r="3" spans="1:8" s="139" customFormat="1" ht="11.25" customHeight="1" x14ac:dyDescent="0.3">
      <c r="A3" s="528" t="s">
        <v>657</v>
      </c>
      <c r="B3" s="529"/>
      <c r="C3" s="529"/>
      <c r="D3" s="529"/>
      <c r="E3" s="529"/>
      <c r="F3" s="529"/>
      <c r="G3" s="143" t="s">
        <v>102</v>
      </c>
      <c r="H3" s="137" t="s">
        <v>651</v>
      </c>
    </row>
    <row r="4" spans="1:8" s="139" customFormat="1" ht="11.25" customHeight="1" x14ac:dyDescent="0.3">
      <c r="A4" s="527" t="s">
        <v>103</v>
      </c>
      <c r="B4" s="527"/>
      <c r="C4" s="527"/>
      <c r="D4" s="527"/>
      <c r="E4" s="527"/>
      <c r="F4" s="527"/>
      <c r="G4" s="143"/>
      <c r="H4" s="137"/>
    </row>
    <row r="5" spans="1:8" ht="9.75" customHeight="1" x14ac:dyDescent="0.3">
      <c r="A5" s="31" t="s">
        <v>104</v>
      </c>
      <c r="B5" s="32"/>
      <c r="C5" s="32"/>
      <c r="D5" s="32"/>
      <c r="E5" s="32"/>
      <c r="F5" s="32"/>
      <c r="G5" s="32"/>
      <c r="H5" s="32"/>
    </row>
    <row r="6" spans="1:8" ht="9.75" customHeight="1" x14ac:dyDescent="0.3">
      <c r="A6" s="34"/>
      <c r="B6" s="34"/>
      <c r="C6" s="34"/>
      <c r="D6" s="34"/>
      <c r="E6" s="34"/>
      <c r="F6" s="34"/>
      <c r="G6" s="34"/>
      <c r="H6" s="34"/>
    </row>
    <row r="7" spans="1:8" ht="9.75" customHeight="1" x14ac:dyDescent="0.3">
      <c r="A7" s="32" t="s">
        <v>312</v>
      </c>
      <c r="B7" s="32"/>
      <c r="C7" s="32"/>
      <c r="D7" s="32"/>
      <c r="E7" s="32"/>
      <c r="F7" s="32"/>
      <c r="G7" s="32"/>
      <c r="H7" s="32"/>
    </row>
    <row r="8" spans="1:8" ht="9.75" customHeight="1" x14ac:dyDescent="0.3">
      <c r="A8" s="36" t="s">
        <v>106</v>
      </c>
      <c r="B8" s="36" t="s">
        <v>107</v>
      </c>
      <c r="C8" s="36" t="s">
        <v>108</v>
      </c>
      <c r="D8" s="36" t="s">
        <v>313</v>
      </c>
      <c r="E8" s="36"/>
      <c r="F8" s="36"/>
      <c r="G8" s="36"/>
      <c r="H8" s="36"/>
    </row>
    <row r="9" spans="1:8" ht="9.75" customHeight="1" x14ac:dyDescent="0.3">
      <c r="A9" s="57">
        <v>1114</v>
      </c>
      <c r="B9" s="34" t="s">
        <v>314</v>
      </c>
      <c r="C9" s="58">
        <v>903951597.22000003</v>
      </c>
      <c r="D9" s="34"/>
      <c r="E9" s="34"/>
      <c r="F9" s="34"/>
      <c r="G9" s="34"/>
      <c r="H9" s="34"/>
    </row>
    <row r="10" spans="1:8" ht="9.75" customHeight="1" x14ac:dyDescent="0.3">
      <c r="A10" s="57">
        <v>1115</v>
      </c>
      <c r="B10" s="34" t="s">
        <v>315</v>
      </c>
      <c r="C10" s="58">
        <v>10510114.359999999</v>
      </c>
      <c r="D10" s="34"/>
      <c r="E10" s="34"/>
      <c r="F10" s="34"/>
      <c r="G10" s="34"/>
      <c r="H10" s="34"/>
    </row>
    <row r="11" spans="1:8" ht="9.75" customHeight="1" x14ac:dyDescent="0.3">
      <c r="A11" s="57">
        <v>1121</v>
      </c>
      <c r="B11" s="34" t="s">
        <v>316</v>
      </c>
      <c r="C11" s="58">
        <v>0</v>
      </c>
      <c r="D11" s="34"/>
      <c r="E11" s="34"/>
      <c r="F11" s="34"/>
      <c r="G11" s="34"/>
      <c r="H11" s="34"/>
    </row>
    <row r="12" spans="1:8" ht="9.75" customHeight="1" x14ac:dyDescent="0.3">
      <c r="A12" s="34"/>
      <c r="B12" s="34"/>
      <c r="C12" s="34"/>
      <c r="D12" s="34"/>
      <c r="E12" s="34"/>
      <c r="F12" s="34"/>
      <c r="G12" s="34"/>
      <c r="H12" s="34"/>
    </row>
    <row r="13" spans="1:8" ht="9.75" customHeight="1" x14ac:dyDescent="0.3">
      <c r="A13" s="32" t="s">
        <v>317</v>
      </c>
      <c r="B13" s="32"/>
      <c r="C13" s="32"/>
      <c r="D13" s="32"/>
      <c r="E13" s="32"/>
      <c r="F13" s="32"/>
      <c r="G13" s="32"/>
      <c r="H13" s="32"/>
    </row>
    <row r="14" spans="1:8" ht="9.75" customHeight="1" x14ac:dyDescent="0.3">
      <c r="A14" s="36" t="s">
        <v>106</v>
      </c>
      <c r="B14" s="36" t="s">
        <v>107</v>
      </c>
      <c r="C14" s="36" t="s">
        <v>108</v>
      </c>
      <c r="D14" s="36">
        <v>2024</v>
      </c>
      <c r="E14" s="36">
        <v>2023</v>
      </c>
      <c r="F14" s="36">
        <v>2022</v>
      </c>
      <c r="G14" s="36">
        <v>2021</v>
      </c>
      <c r="H14" s="36" t="s">
        <v>318</v>
      </c>
    </row>
    <row r="15" spans="1:8" ht="9.75" customHeight="1" x14ac:dyDescent="0.3">
      <c r="A15" s="57">
        <v>1122</v>
      </c>
      <c r="B15" s="34" t="s">
        <v>319</v>
      </c>
      <c r="C15" s="58">
        <v>1271656643.27</v>
      </c>
      <c r="D15" s="58">
        <v>1225017276.99</v>
      </c>
      <c r="E15" s="58">
        <v>1198690510.49</v>
      </c>
      <c r="F15" s="58">
        <v>1233697338.1900001</v>
      </c>
      <c r="G15" s="58">
        <v>986289914.78999996</v>
      </c>
      <c r="H15" s="34"/>
    </row>
    <row r="16" spans="1:8" ht="9.75" customHeight="1" x14ac:dyDescent="0.3">
      <c r="A16" s="57">
        <v>1124</v>
      </c>
      <c r="B16" s="34" t="s">
        <v>320</v>
      </c>
      <c r="C16" s="58">
        <v>0</v>
      </c>
      <c r="D16" s="58">
        <v>0</v>
      </c>
      <c r="E16" s="58">
        <v>0</v>
      </c>
      <c r="F16" s="58">
        <v>0</v>
      </c>
      <c r="G16" s="58">
        <v>0</v>
      </c>
      <c r="H16" s="34"/>
    </row>
    <row r="18" spans="1:8" ht="9.75" customHeight="1" x14ac:dyDescent="0.3">
      <c r="A18" s="32" t="s">
        <v>321</v>
      </c>
      <c r="B18" s="32"/>
      <c r="C18" s="32"/>
      <c r="D18" s="32"/>
      <c r="E18" s="32"/>
      <c r="F18" s="32"/>
      <c r="G18" s="32"/>
      <c r="H18" s="32"/>
    </row>
    <row r="19" spans="1:8" ht="9.75" customHeight="1" x14ac:dyDescent="0.3">
      <c r="A19" s="36" t="s">
        <v>106</v>
      </c>
      <c r="B19" s="36" t="s">
        <v>107</v>
      </c>
      <c r="C19" s="36" t="s">
        <v>108</v>
      </c>
      <c r="D19" s="36" t="s">
        <v>322</v>
      </c>
      <c r="E19" s="36" t="s">
        <v>323</v>
      </c>
      <c r="F19" s="36" t="s">
        <v>324</v>
      </c>
      <c r="G19" s="36" t="s">
        <v>325</v>
      </c>
      <c r="H19" s="36" t="s">
        <v>326</v>
      </c>
    </row>
    <row r="20" spans="1:8" ht="9.75" customHeight="1" x14ac:dyDescent="0.3">
      <c r="A20" s="57">
        <v>1123</v>
      </c>
      <c r="B20" s="34" t="s">
        <v>327</v>
      </c>
      <c r="C20" s="58">
        <v>86037013.569999993</v>
      </c>
      <c r="D20" s="58">
        <v>0</v>
      </c>
      <c r="E20" s="58">
        <v>0</v>
      </c>
      <c r="F20" s="58">
        <v>0</v>
      </c>
      <c r="G20" s="58">
        <v>0</v>
      </c>
      <c r="H20" s="34"/>
    </row>
    <row r="21" spans="1:8" ht="9.75" customHeight="1" x14ac:dyDescent="0.3">
      <c r="A21" s="55">
        <v>1125</v>
      </c>
      <c r="B21" s="144" t="s">
        <v>329</v>
      </c>
      <c r="C21" s="58">
        <v>0</v>
      </c>
      <c r="D21" s="145">
        <v>0</v>
      </c>
      <c r="E21" s="145">
        <v>0</v>
      </c>
      <c r="F21" s="145">
        <v>0</v>
      </c>
      <c r="G21" s="145">
        <v>0</v>
      </c>
      <c r="H21" s="144"/>
    </row>
    <row r="22" spans="1:8" ht="9.75" customHeight="1" x14ac:dyDescent="0.3">
      <c r="A22" s="55">
        <v>1126</v>
      </c>
      <c r="B22" s="44" t="s">
        <v>330</v>
      </c>
      <c r="C22" s="58">
        <v>0</v>
      </c>
      <c r="D22" s="58">
        <v>0</v>
      </c>
      <c r="E22" s="58">
        <v>0</v>
      </c>
      <c r="F22" s="58">
        <v>0</v>
      </c>
      <c r="G22" s="58">
        <v>0</v>
      </c>
      <c r="H22" s="34"/>
    </row>
    <row r="23" spans="1:8" ht="9.75" customHeight="1" x14ac:dyDescent="0.3">
      <c r="A23" s="55">
        <v>1129</v>
      </c>
      <c r="B23" s="44" t="s">
        <v>331</v>
      </c>
      <c r="C23" s="58">
        <v>18186385.280000001</v>
      </c>
      <c r="D23" s="58">
        <v>0</v>
      </c>
      <c r="E23" s="58">
        <v>0</v>
      </c>
      <c r="F23" s="58">
        <v>0</v>
      </c>
      <c r="G23" s="58">
        <v>0</v>
      </c>
      <c r="H23" s="34"/>
    </row>
    <row r="24" spans="1:8" ht="9.75" customHeight="1" x14ac:dyDescent="0.3">
      <c r="A24" s="57">
        <v>1131</v>
      </c>
      <c r="B24" s="34" t="s">
        <v>332</v>
      </c>
      <c r="C24" s="58">
        <v>19486595.969999999</v>
      </c>
      <c r="D24" s="58">
        <v>0</v>
      </c>
      <c r="E24" s="58">
        <v>0</v>
      </c>
      <c r="F24" s="58">
        <v>0</v>
      </c>
      <c r="G24" s="58">
        <v>0</v>
      </c>
      <c r="H24" s="34"/>
    </row>
    <row r="25" spans="1:8" ht="9.75" customHeight="1" x14ac:dyDescent="0.3">
      <c r="A25" s="57">
        <v>1132</v>
      </c>
      <c r="B25" s="34" t="s">
        <v>334</v>
      </c>
      <c r="C25" s="58">
        <v>0</v>
      </c>
      <c r="D25" s="58">
        <v>0</v>
      </c>
      <c r="E25" s="58">
        <v>0</v>
      </c>
      <c r="F25" s="58">
        <v>0</v>
      </c>
      <c r="G25" s="58">
        <v>0</v>
      </c>
      <c r="H25" s="34"/>
    </row>
    <row r="26" spans="1:8" ht="9.75" customHeight="1" x14ac:dyDescent="0.3">
      <c r="A26" s="57">
        <v>1133</v>
      </c>
      <c r="B26" s="34" t="s">
        <v>335</v>
      </c>
      <c r="C26" s="58">
        <v>0</v>
      </c>
      <c r="D26" s="58">
        <v>0</v>
      </c>
      <c r="E26" s="58">
        <v>0</v>
      </c>
      <c r="F26" s="58">
        <v>0</v>
      </c>
      <c r="G26" s="58">
        <v>0</v>
      </c>
      <c r="H26" s="34"/>
    </row>
    <row r="27" spans="1:8" ht="9.75" customHeight="1" x14ac:dyDescent="0.3">
      <c r="A27" s="57">
        <v>1134</v>
      </c>
      <c r="B27" s="34" t="s">
        <v>336</v>
      </c>
      <c r="C27" s="58">
        <v>65368595.579999998</v>
      </c>
      <c r="D27" s="58">
        <v>0</v>
      </c>
      <c r="E27" s="58">
        <v>0</v>
      </c>
      <c r="F27" s="58">
        <v>0</v>
      </c>
      <c r="G27" s="58">
        <v>0</v>
      </c>
      <c r="H27" s="34"/>
    </row>
    <row r="28" spans="1:8" ht="9.75" customHeight="1" x14ac:dyDescent="0.3">
      <c r="A28" s="57">
        <v>1139</v>
      </c>
      <c r="B28" s="34" t="s">
        <v>337</v>
      </c>
      <c r="C28" s="58">
        <v>2196223.66</v>
      </c>
      <c r="D28" s="58">
        <v>0</v>
      </c>
      <c r="E28" s="58">
        <v>0</v>
      </c>
      <c r="F28" s="58">
        <v>0</v>
      </c>
      <c r="G28" s="58">
        <v>0</v>
      </c>
      <c r="H28" s="34"/>
    </row>
    <row r="29" spans="1:8" ht="9.75" customHeight="1" x14ac:dyDescent="0.3">
      <c r="A29" s="34"/>
      <c r="B29" s="34"/>
      <c r="C29" s="34"/>
      <c r="D29" s="34"/>
      <c r="E29" s="34"/>
      <c r="F29" s="34"/>
      <c r="G29" s="34"/>
      <c r="H29" s="34"/>
    </row>
    <row r="30" spans="1:8" ht="9.75" customHeight="1" x14ac:dyDescent="0.3">
      <c r="A30" s="32" t="s">
        <v>338</v>
      </c>
      <c r="B30" s="32"/>
      <c r="C30" s="32"/>
      <c r="D30" s="32"/>
      <c r="E30" s="32"/>
      <c r="F30" s="32"/>
      <c r="G30" s="32"/>
      <c r="H30" s="32"/>
    </row>
    <row r="31" spans="1:8" ht="9.75" customHeight="1" x14ac:dyDescent="0.3">
      <c r="A31" s="36" t="s">
        <v>106</v>
      </c>
      <c r="B31" s="36" t="s">
        <v>107</v>
      </c>
      <c r="C31" s="36" t="s">
        <v>108</v>
      </c>
      <c r="D31" s="36" t="s">
        <v>339</v>
      </c>
      <c r="E31" s="36" t="s">
        <v>340</v>
      </c>
      <c r="F31" s="36" t="s">
        <v>341</v>
      </c>
      <c r="G31" s="36"/>
      <c r="H31" s="36"/>
    </row>
    <row r="32" spans="1:8" ht="9.75" customHeight="1" x14ac:dyDescent="0.3">
      <c r="A32" s="57">
        <v>1140</v>
      </c>
      <c r="B32" s="34" t="s">
        <v>342</v>
      </c>
      <c r="C32" s="58">
        <v>0</v>
      </c>
      <c r="D32" s="34"/>
      <c r="E32" s="34"/>
      <c r="F32" s="34"/>
      <c r="G32" s="34"/>
      <c r="H32" s="34"/>
    </row>
    <row r="33" spans="1:6" ht="9.75" customHeight="1" x14ac:dyDescent="0.3">
      <c r="A33" s="57">
        <v>1141</v>
      </c>
      <c r="B33" s="34" t="s">
        <v>343</v>
      </c>
      <c r="C33" s="58">
        <v>0</v>
      </c>
      <c r="D33" s="34"/>
      <c r="E33" s="34"/>
      <c r="F33" s="34"/>
    </row>
    <row r="34" spans="1:6" ht="9.75" customHeight="1" x14ac:dyDescent="0.3">
      <c r="A34" s="57">
        <v>1142</v>
      </c>
      <c r="B34" s="34" t="s">
        <v>344</v>
      </c>
      <c r="C34" s="58">
        <v>0</v>
      </c>
      <c r="D34" s="34"/>
      <c r="E34" s="34"/>
      <c r="F34" s="34"/>
    </row>
    <row r="35" spans="1:6" ht="9.75" customHeight="1" x14ac:dyDescent="0.3">
      <c r="A35" s="57">
        <v>1143</v>
      </c>
      <c r="B35" s="34" t="s">
        <v>345</v>
      </c>
      <c r="C35" s="58">
        <v>0</v>
      </c>
      <c r="D35" s="34"/>
      <c r="E35" s="34"/>
      <c r="F35" s="34"/>
    </row>
    <row r="36" spans="1:6" ht="9.75" customHeight="1" x14ac:dyDescent="0.3">
      <c r="A36" s="57">
        <v>1144</v>
      </c>
      <c r="B36" s="34" t="s">
        <v>346</v>
      </c>
      <c r="C36" s="58">
        <v>0</v>
      </c>
      <c r="D36" s="34"/>
      <c r="E36" s="34"/>
      <c r="F36" s="34"/>
    </row>
    <row r="37" spans="1:6" ht="9.75" customHeight="1" x14ac:dyDescent="0.3">
      <c r="A37" s="57">
        <v>1145</v>
      </c>
      <c r="B37" s="34" t="s">
        <v>347</v>
      </c>
      <c r="C37" s="58">
        <v>0</v>
      </c>
      <c r="D37" s="34"/>
      <c r="E37" s="34"/>
      <c r="F37" s="34"/>
    </row>
    <row r="38" spans="1:6" ht="9.75" customHeight="1" x14ac:dyDescent="0.3">
      <c r="A38" s="34"/>
      <c r="B38" s="34"/>
      <c r="C38" s="34"/>
      <c r="D38" s="34"/>
      <c r="E38" s="34"/>
      <c r="F38" s="34"/>
    </row>
    <row r="39" spans="1:6" ht="9.75" customHeight="1" x14ac:dyDescent="0.3">
      <c r="A39" s="32" t="s">
        <v>348</v>
      </c>
      <c r="B39" s="32"/>
      <c r="C39" s="32"/>
      <c r="D39" s="32"/>
      <c r="E39" s="32"/>
      <c r="F39" s="32"/>
    </row>
    <row r="40" spans="1:6" ht="9.75" customHeight="1" x14ac:dyDescent="0.3">
      <c r="A40" s="36" t="s">
        <v>106</v>
      </c>
      <c r="B40" s="36" t="s">
        <v>107</v>
      </c>
      <c r="C40" s="36" t="s">
        <v>108</v>
      </c>
      <c r="D40" s="36" t="s">
        <v>340</v>
      </c>
      <c r="E40" s="36" t="s">
        <v>349</v>
      </c>
      <c r="F40" s="36" t="s">
        <v>341</v>
      </c>
    </row>
    <row r="41" spans="1:6" ht="9.75" customHeight="1" x14ac:dyDescent="0.3">
      <c r="A41" s="57">
        <v>1150</v>
      </c>
      <c r="B41" s="34" t="s">
        <v>350</v>
      </c>
      <c r="C41" s="58">
        <v>42803299.18</v>
      </c>
      <c r="D41" s="34" t="s">
        <v>673</v>
      </c>
      <c r="E41" s="34"/>
      <c r="F41" s="34"/>
    </row>
    <row r="42" spans="1:6" ht="9.75" customHeight="1" x14ac:dyDescent="0.3">
      <c r="A42" s="57">
        <v>1151</v>
      </c>
      <c r="B42" s="34" t="s">
        <v>351</v>
      </c>
      <c r="C42" s="58">
        <v>42803299.18</v>
      </c>
      <c r="D42" s="34"/>
      <c r="E42" s="34"/>
      <c r="F42" s="34"/>
    </row>
    <row r="43" spans="1:6" ht="9.75" customHeight="1" x14ac:dyDescent="0.3">
      <c r="A43" s="34"/>
      <c r="B43" s="34"/>
      <c r="C43" s="34"/>
      <c r="D43" s="34"/>
      <c r="E43" s="34"/>
      <c r="F43" s="34"/>
    </row>
    <row r="44" spans="1:6" ht="9.75" customHeight="1" x14ac:dyDescent="0.3">
      <c r="A44" s="32" t="s">
        <v>354</v>
      </c>
      <c r="B44" s="32"/>
      <c r="C44" s="32"/>
      <c r="D44" s="32"/>
      <c r="E44" s="32"/>
      <c r="F44" s="32"/>
    </row>
    <row r="45" spans="1:6" ht="9.75" customHeight="1" x14ac:dyDescent="0.3">
      <c r="A45" s="36" t="s">
        <v>106</v>
      </c>
      <c r="B45" s="36" t="s">
        <v>107</v>
      </c>
      <c r="C45" s="36" t="s">
        <v>108</v>
      </c>
      <c r="D45" s="36" t="s">
        <v>313</v>
      </c>
      <c r="E45" s="36" t="s">
        <v>326</v>
      </c>
      <c r="F45" s="36"/>
    </row>
    <row r="46" spans="1:6" ht="9.75" customHeight="1" x14ac:dyDescent="0.3">
      <c r="A46" s="57">
        <v>1213</v>
      </c>
      <c r="B46" s="34" t="s">
        <v>355</v>
      </c>
      <c r="C46" s="58">
        <v>0</v>
      </c>
      <c r="D46" s="34"/>
      <c r="E46" s="34"/>
      <c r="F46" s="34"/>
    </row>
    <row r="47" spans="1:6" ht="9.75" customHeight="1" x14ac:dyDescent="0.3">
      <c r="A47" s="34"/>
      <c r="B47" s="34"/>
      <c r="C47" s="34"/>
      <c r="D47" s="34"/>
      <c r="E47" s="34"/>
      <c r="F47" s="34"/>
    </row>
    <row r="48" spans="1:6" ht="9.75" customHeight="1" x14ac:dyDescent="0.3">
      <c r="A48" s="32" t="s">
        <v>356</v>
      </c>
      <c r="B48" s="32"/>
      <c r="C48" s="32"/>
      <c r="D48" s="32"/>
      <c r="E48" s="32"/>
      <c r="F48" s="32"/>
    </row>
    <row r="49" spans="1:10" ht="9.75" customHeight="1" x14ac:dyDescent="0.3">
      <c r="A49" s="36" t="s">
        <v>106</v>
      </c>
      <c r="B49" s="36" t="s">
        <v>107</v>
      </c>
      <c r="C49" s="36" t="s">
        <v>108</v>
      </c>
      <c r="D49" s="36"/>
      <c r="E49" s="36"/>
      <c r="F49" s="36"/>
      <c r="G49" s="36"/>
      <c r="H49" s="36"/>
      <c r="I49" s="34"/>
      <c r="J49" s="34"/>
    </row>
    <row r="50" spans="1:10" ht="9.75" customHeight="1" x14ac:dyDescent="0.3">
      <c r="A50" s="57">
        <v>1211</v>
      </c>
      <c r="B50" s="34" t="s">
        <v>357</v>
      </c>
      <c r="C50" s="58">
        <v>0</v>
      </c>
      <c r="D50" s="34"/>
      <c r="E50" s="34"/>
      <c r="F50" s="34"/>
      <c r="G50" s="34"/>
      <c r="H50" s="34"/>
      <c r="I50" s="34"/>
      <c r="J50" s="34"/>
    </row>
    <row r="51" spans="1:10" ht="9.75" customHeight="1" x14ac:dyDescent="0.3">
      <c r="A51" s="57">
        <v>1212</v>
      </c>
      <c r="B51" s="34" t="s">
        <v>358</v>
      </c>
      <c r="C51" s="58">
        <v>0</v>
      </c>
      <c r="D51" s="34"/>
      <c r="E51" s="34"/>
      <c r="F51" s="34"/>
      <c r="G51" s="34"/>
      <c r="H51" s="34"/>
      <c r="I51" s="34"/>
      <c r="J51" s="34"/>
    </row>
    <row r="52" spans="1:10" ht="9.75" customHeight="1" x14ac:dyDescent="0.3">
      <c r="A52" s="57">
        <v>1214</v>
      </c>
      <c r="B52" s="34" t="s">
        <v>359</v>
      </c>
      <c r="C52" s="58">
        <v>0</v>
      </c>
      <c r="D52" s="34"/>
      <c r="E52" s="34"/>
      <c r="F52" s="34"/>
      <c r="G52" s="34"/>
      <c r="H52" s="34"/>
      <c r="I52" s="34"/>
      <c r="J52" s="34"/>
    </row>
    <row r="53" spans="1:10" ht="9.75" customHeight="1" x14ac:dyDescent="0.3">
      <c r="A53" s="34"/>
      <c r="B53" s="34"/>
      <c r="C53" s="34"/>
      <c r="D53" s="34"/>
      <c r="E53" s="34"/>
      <c r="F53" s="34"/>
      <c r="G53" s="34"/>
      <c r="H53" s="34"/>
      <c r="I53" s="34"/>
      <c r="J53" s="34"/>
    </row>
    <row r="54" spans="1:10" ht="9.75" customHeight="1" x14ac:dyDescent="0.3">
      <c r="A54" s="32" t="s">
        <v>360</v>
      </c>
      <c r="B54" s="32"/>
      <c r="C54" s="32"/>
      <c r="D54" s="32"/>
      <c r="E54" s="32"/>
      <c r="F54" s="32"/>
      <c r="G54" s="32"/>
      <c r="H54" s="32"/>
      <c r="I54" s="32"/>
      <c r="J54" s="32"/>
    </row>
    <row r="55" spans="1:10" ht="9.75" customHeight="1" x14ac:dyDescent="0.3">
      <c r="A55" s="36" t="s">
        <v>106</v>
      </c>
      <c r="B55" s="36" t="s">
        <v>107</v>
      </c>
      <c r="C55" s="36" t="s">
        <v>108</v>
      </c>
      <c r="D55" s="36" t="s">
        <v>361</v>
      </c>
      <c r="E55" s="36" t="s">
        <v>362</v>
      </c>
      <c r="F55" s="36" t="s">
        <v>363</v>
      </c>
      <c r="G55" s="36" t="s">
        <v>364</v>
      </c>
      <c r="H55" s="36" t="s">
        <v>365</v>
      </c>
      <c r="I55" s="36" t="s">
        <v>366</v>
      </c>
      <c r="J55" s="36" t="s">
        <v>367</v>
      </c>
    </row>
    <row r="56" spans="1:10" ht="9.75" customHeight="1" x14ac:dyDescent="0.3">
      <c r="A56" s="57">
        <v>1230</v>
      </c>
      <c r="B56" s="34" t="s">
        <v>368</v>
      </c>
      <c r="C56" s="58">
        <v>23174238554.420002</v>
      </c>
      <c r="D56" s="58">
        <v>727659427.27999997</v>
      </c>
      <c r="E56" s="58">
        <v>-10843868487.92</v>
      </c>
      <c r="F56" s="34"/>
      <c r="G56" s="34"/>
      <c r="H56" s="34"/>
      <c r="I56" s="34"/>
      <c r="J56" s="34"/>
    </row>
    <row r="57" spans="1:10" ht="9.75" customHeight="1" x14ac:dyDescent="0.3">
      <c r="A57" s="57">
        <v>1231</v>
      </c>
      <c r="B57" s="34" t="s">
        <v>369</v>
      </c>
      <c r="C57" s="58">
        <v>823963959.47000003</v>
      </c>
      <c r="D57" s="68"/>
      <c r="E57" s="68"/>
      <c r="F57" s="34"/>
      <c r="G57" s="34"/>
      <c r="H57" s="34"/>
      <c r="I57" s="34"/>
      <c r="J57" s="34"/>
    </row>
    <row r="58" spans="1:10" ht="9.75" customHeight="1" x14ac:dyDescent="0.3">
      <c r="A58" s="57">
        <v>1232</v>
      </c>
      <c r="B58" s="34" t="s">
        <v>370</v>
      </c>
      <c r="C58" s="58">
        <v>0</v>
      </c>
      <c r="D58" s="58">
        <v>0</v>
      </c>
      <c r="E58" s="58">
        <v>0</v>
      </c>
      <c r="F58" s="34"/>
      <c r="G58" s="34"/>
      <c r="H58" s="34"/>
      <c r="I58" s="34"/>
      <c r="J58" s="34"/>
    </row>
    <row r="59" spans="1:10" ht="9.75" customHeight="1" x14ac:dyDescent="0.3">
      <c r="A59" s="57">
        <v>1233</v>
      </c>
      <c r="B59" s="34" t="s">
        <v>371</v>
      </c>
      <c r="C59" s="58">
        <v>280215892.13999999</v>
      </c>
      <c r="D59" s="58">
        <v>11120344.23</v>
      </c>
      <c r="E59" s="58">
        <v>-112878318.97</v>
      </c>
      <c r="F59" s="34" t="s">
        <v>674</v>
      </c>
      <c r="G59" s="34" t="s">
        <v>675</v>
      </c>
      <c r="H59" s="34" t="s">
        <v>676</v>
      </c>
      <c r="I59" s="34"/>
      <c r="J59" s="34"/>
    </row>
    <row r="60" spans="1:10" ht="9.75" customHeight="1" x14ac:dyDescent="0.3">
      <c r="A60" s="57">
        <v>1234</v>
      </c>
      <c r="B60" s="34" t="s">
        <v>374</v>
      </c>
      <c r="C60" s="58">
        <v>20019612253.110001</v>
      </c>
      <c r="D60" s="58">
        <v>716539083.04999995</v>
      </c>
      <c r="E60" s="58">
        <v>-10730990168.950001</v>
      </c>
      <c r="F60" s="34" t="s">
        <v>674</v>
      </c>
      <c r="G60" s="34" t="s">
        <v>675</v>
      </c>
      <c r="H60" s="34" t="s">
        <v>676</v>
      </c>
      <c r="I60" s="34"/>
      <c r="J60" s="34"/>
    </row>
    <row r="61" spans="1:10" ht="9.75" customHeight="1" x14ac:dyDescent="0.3">
      <c r="A61" s="57">
        <v>1235</v>
      </c>
      <c r="B61" s="34" t="s">
        <v>375</v>
      </c>
      <c r="C61" s="58">
        <v>2025431962.0899999</v>
      </c>
      <c r="D61" s="58">
        <v>0</v>
      </c>
      <c r="E61" s="58">
        <v>0</v>
      </c>
      <c r="F61" s="34"/>
      <c r="G61" s="34"/>
      <c r="H61" s="34"/>
      <c r="I61" s="34"/>
      <c r="J61" s="34"/>
    </row>
    <row r="62" spans="1:10" ht="9.75" customHeight="1" x14ac:dyDescent="0.3">
      <c r="A62" s="57">
        <v>1236</v>
      </c>
      <c r="B62" s="34" t="s">
        <v>376</v>
      </c>
      <c r="C62" s="58">
        <v>25014487.609999999</v>
      </c>
      <c r="D62" s="58">
        <v>0</v>
      </c>
      <c r="E62" s="58">
        <v>0</v>
      </c>
      <c r="F62" s="34"/>
      <c r="G62" s="34"/>
      <c r="H62" s="34"/>
      <c r="I62" s="34"/>
      <c r="J62" s="34"/>
    </row>
    <row r="63" spans="1:10" ht="9.75" customHeight="1" x14ac:dyDescent="0.3">
      <c r="A63" s="57">
        <v>1239</v>
      </c>
      <c r="B63" s="34" t="s">
        <v>377</v>
      </c>
      <c r="C63" s="58">
        <v>0</v>
      </c>
      <c r="D63" s="58">
        <v>0</v>
      </c>
      <c r="E63" s="58">
        <v>0</v>
      </c>
      <c r="F63" s="34"/>
      <c r="G63" s="34"/>
      <c r="H63" s="34"/>
      <c r="I63" s="34"/>
      <c r="J63" s="34"/>
    </row>
    <row r="64" spans="1:10" ht="9.75" customHeight="1" x14ac:dyDescent="0.3">
      <c r="A64" s="57">
        <v>1240</v>
      </c>
      <c r="B64" s="34" t="s">
        <v>378</v>
      </c>
      <c r="C64" s="58">
        <v>823906952.04999995</v>
      </c>
      <c r="D64" s="58">
        <v>75738127.420000002</v>
      </c>
      <c r="E64" s="58">
        <v>-584610437.31999993</v>
      </c>
      <c r="F64" s="34"/>
      <c r="G64" s="34"/>
      <c r="H64" s="34"/>
      <c r="I64" s="34"/>
      <c r="J64" s="34"/>
    </row>
    <row r="65" spans="1:10" ht="9.75" customHeight="1" x14ac:dyDescent="0.3">
      <c r="A65" s="57">
        <v>1241</v>
      </c>
      <c r="B65" s="34" t="s">
        <v>379</v>
      </c>
      <c r="C65" s="58">
        <v>178831055.30000001</v>
      </c>
      <c r="D65" s="58">
        <v>17374987.850000001</v>
      </c>
      <c r="E65" s="58">
        <v>-127007625.19</v>
      </c>
      <c r="F65" s="34" t="s">
        <v>674</v>
      </c>
      <c r="G65" s="34" t="s">
        <v>677</v>
      </c>
      <c r="H65" s="34" t="s">
        <v>676</v>
      </c>
      <c r="I65" s="34"/>
      <c r="J65" s="34"/>
    </row>
    <row r="66" spans="1:10" ht="9.75" customHeight="1" x14ac:dyDescent="0.3">
      <c r="A66" s="57">
        <v>1242</v>
      </c>
      <c r="B66" s="34" t="s">
        <v>380</v>
      </c>
      <c r="C66" s="58">
        <v>0</v>
      </c>
      <c r="D66" s="58">
        <v>0</v>
      </c>
      <c r="E66" s="58">
        <v>0</v>
      </c>
      <c r="F66" s="34"/>
      <c r="G66" s="34"/>
      <c r="H66" s="34"/>
      <c r="I66" s="34"/>
      <c r="J66" s="34"/>
    </row>
    <row r="67" spans="1:10" ht="9.75" customHeight="1" x14ac:dyDescent="0.3">
      <c r="A67" s="57">
        <v>1243</v>
      </c>
      <c r="B67" s="34" t="s">
        <v>381</v>
      </c>
      <c r="C67" s="58">
        <v>74971</v>
      </c>
      <c r="D67" s="58">
        <v>7497.1</v>
      </c>
      <c r="E67" s="58">
        <v>-19748.95</v>
      </c>
      <c r="F67" s="34" t="s">
        <v>674</v>
      </c>
      <c r="G67" s="34" t="s">
        <v>678</v>
      </c>
      <c r="H67" s="34" t="s">
        <v>676</v>
      </c>
      <c r="I67" s="34"/>
      <c r="J67" s="34"/>
    </row>
    <row r="68" spans="1:10" ht="9.75" customHeight="1" x14ac:dyDescent="0.3">
      <c r="A68" s="57">
        <v>1244</v>
      </c>
      <c r="B68" s="34" t="s">
        <v>382</v>
      </c>
      <c r="C68" s="58">
        <v>207669033.19</v>
      </c>
      <c r="D68" s="58">
        <v>23680187.649999999</v>
      </c>
      <c r="E68" s="58">
        <v>-180826261.38</v>
      </c>
      <c r="F68" s="34" t="s">
        <v>674</v>
      </c>
      <c r="G68" s="34" t="s">
        <v>679</v>
      </c>
      <c r="H68" s="34" t="s">
        <v>676</v>
      </c>
      <c r="I68" s="34"/>
      <c r="J68" s="34"/>
    </row>
    <row r="69" spans="1:10" ht="9.75" customHeight="1" x14ac:dyDescent="0.3">
      <c r="A69" s="57">
        <v>1245</v>
      </c>
      <c r="B69" s="34" t="s">
        <v>384</v>
      </c>
      <c r="C69" s="58">
        <v>0</v>
      </c>
      <c r="D69" s="58">
        <v>0</v>
      </c>
      <c r="E69" s="58">
        <v>0</v>
      </c>
      <c r="F69" s="34"/>
      <c r="G69" s="34"/>
      <c r="H69" s="34"/>
      <c r="I69" s="34"/>
      <c r="J69" s="34"/>
    </row>
    <row r="70" spans="1:10" ht="9.75" customHeight="1" x14ac:dyDescent="0.3">
      <c r="A70" s="57">
        <v>1246</v>
      </c>
      <c r="B70" s="34" t="s">
        <v>385</v>
      </c>
      <c r="C70" s="58">
        <v>437331892.56</v>
      </c>
      <c r="D70" s="58">
        <v>34675454.82</v>
      </c>
      <c r="E70" s="58">
        <v>-276756801.80000001</v>
      </c>
      <c r="F70" s="34" t="s">
        <v>674</v>
      </c>
      <c r="G70" s="34" t="s">
        <v>680</v>
      </c>
      <c r="H70" s="34" t="s">
        <v>676</v>
      </c>
      <c r="I70" s="34"/>
      <c r="J70" s="34"/>
    </row>
    <row r="71" spans="1:10" ht="9.75" customHeight="1" x14ac:dyDescent="0.3">
      <c r="A71" s="57">
        <v>1247</v>
      </c>
      <c r="B71" s="34" t="s">
        <v>386</v>
      </c>
      <c r="C71" s="58">
        <v>0</v>
      </c>
      <c r="D71" s="58">
        <v>0</v>
      </c>
      <c r="E71" s="58">
        <v>0</v>
      </c>
      <c r="F71" s="34"/>
      <c r="G71" s="34"/>
      <c r="H71" s="34"/>
      <c r="I71" s="34"/>
      <c r="J71" s="34"/>
    </row>
    <row r="72" spans="1:10" ht="9.75" customHeight="1" x14ac:dyDescent="0.3">
      <c r="A72" s="57">
        <v>1248</v>
      </c>
      <c r="B72" s="34" t="s">
        <v>387</v>
      </c>
      <c r="C72" s="58">
        <v>0</v>
      </c>
      <c r="D72" s="58">
        <v>0</v>
      </c>
      <c r="E72" s="58">
        <v>0</v>
      </c>
      <c r="F72" s="34"/>
      <c r="G72" s="34"/>
      <c r="H72" s="34"/>
      <c r="I72" s="34"/>
      <c r="J72" s="34"/>
    </row>
    <row r="73" spans="1:10" ht="9.75" customHeight="1" x14ac:dyDescent="0.3">
      <c r="A73" s="34"/>
      <c r="B73" s="34"/>
      <c r="C73" s="34"/>
      <c r="D73" s="34"/>
      <c r="E73" s="34"/>
      <c r="F73" s="34"/>
      <c r="G73" s="34"/>
      <c r="H73" s="34"/>
      <c r="I73" s="34"/>
      <c r="J73" s="34"/>
    </row>
    <row r="74" spans="1:10" ht="9.75" customHeight="1" x14ac:dyDescent="0.3">
      <c r="A74" s="32" t="s">
        <v>388</v>
      </c>
      <c r="B74" s="32"/>
      <c r="C74" s="32"/>
      <c r="D74" s="32"/>
      <c r="E74" s="32"/>
      <c r="F74" s="32"/>
      <c r="G74" s="32"/>
      <c r="H74" s="34"/>
      <c r="I74" s="34"/>
      <c r="J74" s="34"/>
    </row>
    <row r="75" spans="1:10" ht="9.75" customHeight="1" x14ac:dyDescent="0.3">
      <c r="A75" s="36" t="s">
        <v>106</v>
      </c>
      <c r="B75" s="36" t="s">
        <v>107</v>
      </c>
      <c r="C75" s="36" t="s">
        <v>108</v>
      </c>
      <c r="D75" s="36" t="s">
        <v>389</v>
      </c>
      <c r="E75" s="36" t="s">
        <v>390</v>
      </c>
      <c r="F75" s="36" t="s">
        <v>391</v>
      </c>
      <c r="G75" s="36" t="s">
        <v>392</v>
      </c>
      <c r="H75" s="34"/>
      <c r="I75" s="34"/>
      <c r="J75" s="34"/>
    </row>
    <row r="76" spans="1:10" ht="9.75" customHeight="1" x14ac:dyDescent="0.3">
      <c r="A76" s="57">
        <v>1250</v>
      </c>
      <c r="B76" s="34" t="s">
        <v>393</v>
      </c>
      <c r="C76" s="58">
        <v>143183289.11000001</v>
      </c>
      <c r="D76" s="58">
        <v>12903620.469999999</v>
      </c>
      <c r="E76" s="58">
        <v>-132098014.73</v>
      </c>
      <c r="F76" s="34"/>
      <c r="G76" s="34"/>
      <c r="H76" s="34"/>
      <c r="I76" s="34"/>
      <c r="J76" s="34"/>
    </row>
    <row r="77" spans="1:10" ht="9.75" customHeight="1" x14ac:dyDescent="0.3">
      <c r="A77" s="57">
        <v>1251</v>
      </c>
      <c r="B77" s="34" t="s">
        <v>394</v>
      </c>
      <c r="C77" s="58">
        <v>23304117.719999999</v>
      </c>
      <c r="D77" s="58">
        <v>285494.78999999998</v>
      </c>
      <c r="E77" s="58">
        <v>-21661238.170000002</v>
      </c>
      <c r="F77" s="34"/>
      <c r="G77" s="34" t="s">
        <v>681</v>
      </c>
      <c r="H77" s="34"/>
      <c r="I77" s="34"/>
      <c r="J77" s="34"/>
    </row>
    <row r="78" spans="1:10" ht="9.75" customHeight="1" x14ac:dyDescent="0.3">
      <c r="A78" s="57">
        <v>1252</v>
      </c>
      <c r="B78" s="34" t="s">
        <v>396</v>
      </c>
      <c r="C78" s="58">
        <v>89114.97</v>
      </c>
      <c r="D78" s="58">
        <v>0</v>
      </c>
      <c r="E78" s="58">
        <v>0</v>
      </c>
      <c r="F78" s="34"/>
      <c r="G78" s="34"/>
      <c r="H78" s="34"/>
      <c r="I78" s="34"/>
      <c r="J78" s="34"/>
    </row>
    <row r="79" spans="1:10" ht="9.75" customHeight="1" x14ac:dyDescent="0.3">
      <c r="A79" s="57">
        <v>1253</v>
      </c>
      <c r="B79" s="34" t="s">
        <v>397</v>
      </c>
      <c r="C79" s="58">
        <v>0</v>
      </c>
      <c r="D79" s="58">
        <v>0</v>
      </c>
      <c r="E79" s="58">
        <v>0</v>
      </c>
      <c r="F79" s="34"/>
      <c r="G79" s="34"/>
      <c r="H79" s="34"/>
      <c r="I79" s="34"/>
      <c r="J79" s="34"/>
    </row>
    <row r="80" spans="1:10" ht="9.75" customHeight="1" x14ac:dyDescent="0.3">
      <c r="A80" s="57">
        <v>1254</v>
      </c>
      <c r="B80" s="34" t="s">
        <v>398</v>
      </c>
      <c r="C80" s="58">
        <v>119790056.42</v>
      </c>
      <c r="D80" s="58">
        <v>12618125.68</v>
      </c>
      <c r="E80" s="58">
        <v>-110436776.56</v>
      </c>
      <c r="F80" s="34"/>
      <c r="G80" s="34" t="s">
        <v>681</v>
      </c>
      <c r="H80" s="34"/>
      <c r="I80" s="34"/>
      <c r="J80" s="34"/>
    </row>
    <row r="81" spans="1:7" ht="9.75" customHeight="1" x14ac:dyDescent="0.3">
      <c r="A81" s="57">
        <v>1259</v>
      </c>
      <c r="B81" s="34" t="s">
        <v>399</v>
      </c>
      <c r="C81" s="58">
        <v>0</v>
      </c>
      <c r="D81" s="58">
        <v>0</v>
      </c>
      <c r="E81" s="58">
        <v>0</v>
      </c>
      <c r="F81" s="34"/>
      <c r="G81" s="34"/>
    </row>
    <row r="82" spans="1:7" ht="9.75" customHeight="1" x14ac:dyDescent="0.3">
      <c r="A82" s="57">
        <v>1270</v>
      </c>
      <c r="B82" s="34" t="s">
        <v>400</v>
      </c>
      <c r="C82" s="58">
        <v>60910802.479999997</v>
      </c>
      <c r="D82" s="68"/>
      <c r="E82" s="68"/>
      <c r="F82" s="34"/>
      <c r="G82" s="34"/>
    </row>
    <row r="83" spans="1:7" ht="9.75" customHeight="1" x14ac:dyDescent="0.3">
      <c r="A83" s="57">
        <v>1271</v>
      </c>
      <c r="B83" s="34" t="s">
        <v>401</v>
      </c>
      <c r="C83" s="58">
        <v>0</v>
      </c>
      <c r="D83" s="68"/>
      <c r="E83" s="68"/>
      <c r="F83" s="34"/>
      <c r="G83" s="34"/>
    </row>
    <row r="84" spans="1:7" ht="9.75" customHeight="1" x14ac:dyDescent="0.3">
      <c r="A84" s="57">
        <v>1272</v>
      </c>
      <c r="B84" s="34" t="s">
        <v>402</v>
      </c>
      <c r="C84" s="58">
        <v>0</v>
      </c>
      <c r="D84" s="68"/>
      <c r="E84" s="68"/>
      <c r="F84" s="34"/>
      <c r="G84" s="34"/>
    </row>
    <row r="85" spans="1:7" ht="9.75" customHeight="1" x14ac:dyDescent="0.3">
      <c r="A85" s="57">
        <v>1273</v>
      </c>
      <c r="B85" s="34" t="s">
        <v>403</v>
      </c>
      <c r="C85" s="58">
        <v>0</v>
      </c>
      <c r="D85" s="68"/>
      <c r="E85" s="68"/>
      <c r="F85" s="34"/>
      <c r="G85" s="34"/>
    </row>
    <row r="86" spans="1:7" ht="9.75" customHeight="1" x14ac:dyDescent="0.3">
      <c r="A86" s="57">
        <v>1274</v>
      </c>
      <c r="B86" s="34" t="s">
        <v>404</v>
      </c>
      <c r="C86" s="58">
        <v>60910802.479999997</v>
      </c>
      <c r="D86" s="68"/>
      <c r="E86" s="68"/>
      <c r="F86" s="34"/>
      <c r="G86" s="34"/>
    </row>
    <row r="87" spans="1:7" ht="9.75" customHeight="1" x14ac:dyDescent="0.3">
      <c r="A87" s="57">
        <v>1275</v>
      </c>
      <c r="B87" s="34" t="s">
        <v>405</v>
      </c>
      <c r="C87" s="58">
        <v>0</v>
      </c>
      <c r="D87" s="68"/>
      <c r="E87" s="68"/>
      <c r="F87" s="34"/>
      <c r="G87" s="34"/>
    </row>
    <row r="88" spans="1:7" ht="9.75" customHeight="1" x14ac:dyDescent="0.3">
      <c r="A88" s="57">
        <v>1279</v>
      </c>
      <c r="B88" s="34" t="s">
        <v>406</v>
      </c>
      <c r="C88" s="58">
        <v>0</v>
      </c>
      <c r="D88" s="68"/>
      <c r="E88" s="68"/>
      <c r="F88" s="34"/>
      <c r="G88" s="34"/>
    </row>
    <row r="89" spans="1:7" ht="9.75" customHeight="1" x14ac:dyDescent="0.3">
      <c r="A89" s="34"/>
      <c r="B89" s="34"/>
      <c r="C89" s="34"/>
      <c r="D89" s="34"/>
      <c r="E89" s="34"/>
      <c r="F89" s="34"/>
      <c r="G89" s="34"/>
    </row>
    <row r="90" spans="1:7" ht="9.75" customHeight="1" x14ac:dyDescent="0.3">
      <c r="A90" s="32" t="s">
        <v>407</v>
      </c>
      <c r="B90" s="32"/>
      <c r="C90" s="32"/>
      <c r="D90" s="32"/>
      <c r="E90" s="32"/>
      <c r="F90" s="32"/>
      <c r="G90" s="32"/>
    </row>
    <row r="91" spans="1:7" ht="9.75" customHeight="1" x14ac:dyDescent="0.3">
      <c r="A91" s="36" t="s">
        <v>106</v>
      </c>
      <c r="B91" s="36" t="s">
        <v>107</v>
      </c>
      <c r="C91" s="36" t="s">
        <v>108</v>
      </c>
      <c r="D91" s="36" t="s">
        <v>365</v>
      </c>
      <c r="E91" s="36"/>
      <c r="F91" s="36"/>
      <c r="G91" s="36"/>
    </row>
    <row r="92" spans="1:7" ht="9.75" customHeight="1" x14ac:dyDescent="0.3">
      <c r="A92" s="57">
        <v>1160</v>
      </c>
      <c r="B92" s="34" t="s">
        <v>408</v>
      </c>
      <c r="C92" s="58">
        <v>-443482967.12</v>
      </c>
      <c r="D92" s="34"/>
      <c r="E92" s="34"/>
      <c r="F92" s="34"/>
      <c r="G92" s="34"/>
    </row>
    <row r="93" spans="1:7" ht="9.75" customHeight="1" x14ac:dyDescent="0.3">
      <c r="A93" s="57">
        <v>1161</v>
      </c>
      <c r="B93" s="34" t="s">
        <v>409</v>
      </c>
      <c r="C93" s="58">
        <v>-442626901.13999999</v>
      </c>
      <c r="D93" s="34" t="s">
        <v>682</v>
      </c>
      <c r="E93" s="34"/>
      <c r="F93" s="34"/>
      <c r="G93" s="34"/>
    </row>
    <row r="94" spans="1:7" ht="9.75" customHeight="1" x14ac:dyDescent="0.3">
      <c r="A94" s="57">
        <v>1162</v>
      </c>
      <c r="B94" s="34" t="s">
        <v>410</v>
      </c>
      <c r="C94" s="58">
        <v>-856065.98</v>
      </c>
      <c r="D94" s="34" t="s">
        <v>683</v>
      </c>
      <c r="E94" s="34"/>
      <c r="F94" s="34"/>
      <c r="G94" s="34"/>
    </row>
    <row r="95" spans="1:7" ht="9.75" customHeight="1" x14ac:dyDescent="0.3">
      <c r="A95" s="34"/>
      <c r="B95" s="34"/>
      <c r="C95" s="34"/>
      <c r="D95" s="34"/>
      <c r="E95" s="34"/>
      <c r="F95" s="34"/>
      <c r="G95" s="34"/>
    </row>
    <row r="96" spans="1:7" ht="9.75" customHeight="1" x14ac:dyDescent="0.3">
      <c r="A96" s="32" t="s">
        <v>411</v>
      </c>
      <c r="B96" s="32"/>
      <c r="C96" s="32"/>
      <c r="D96" s="32"/>
      <c r="E96" s="32"/>
      <c r="F96" s="32"/>
      <c r="G96" s="32"/>
    </row>
    <row r="97" spans="1:8" ht="9.75" customHeight="1" x14ac:dyDescent="0.3">
      <c r="A97" s="36" t="s">
        <v>106</v>
      </c>
      <c r="B97" s="36" t="s">
        <v>107</v>
      </c>
      <c r="C97" s="36" t="s">
        <v>108</v>
      </c>
      <c r="D97" s="36" t="s">
        <v>326</v>
      </c>
      <c r="E97" s="36"/>
      <c r="F97" s="36"/>
      <c r="G97" s="36"/>
      <c r="H97" s="36"/>
    </row>
    <row r="98" spans="1:8" ht="9.75" customHeight="1" x14ac:dyDescent="0.3">
      <c r="A98" s="57">
        <v>1190</v>
      </c>
      <c r="B98" s="34" t="s">
        <v>412</v>
      </c>
      <c r="C98" s="58">
        <v>12558843.869999999</v>
      </c>
      <c r="D98" s="34"/>
      <c r="E98" s="34"/>
      <c r="F98" s="34"/>
      <c r="G98" s="34"/>
      <c r="H98" s="34"/>
    </row>
    <row r="99" spans="1:8" ht="9.75" customHeight="1" x14ac:dyDescent="0.3">
      <c r="A99" s="57">
        <v>1191</v>
      </c>
      <c r="B99" s="34" t="s">
        <v>413</v>
      </c>
      <c r="C99" s="58">
        <v>12558843.869999999</v>
      </c>
      <c r="D99" s="34" t="s">
        <v>684</v>
      </c>
      <c r="E99" s="34"/>
      <c r="F99" s="34"/>
      <c r="G99" s="34"/>
      <c r="H99" s="34"/>
    </row>
    <row r="100" spans="1:8" ht="9.75" customHeight="1" x14ac:dyDescent="0.3">
      <c r="A100" s="57">
        <v>1192</v>
      </c>
      <c r="B100" s="34" t="s">
        <v>414</v>
      </c>
      <c r="C100" s="58">
        <v>0</v>
      </c>
      <c r="D100" s="34"/>
      <c r="E100" s="34"/>
      <c r="F100" s="34"/>
      <c r="G100" s="34"/>
      <c r="H100" s="34"/>
    </row>
    <row r="101" spans="1:8" ht="9.75" customHeight="1" x14ac:dyDescent="0.3">
      <c r="A101" s="57">
        <v>1193</v>
      </c>
      <c r="B101" s="34" t="s">
        <v>415</v>
      </c>
      <c r="C101" s="58">
        <v>0</v>
      </c>
      <c r="D101" s="34"/>
      <c r="E101" s="34"/>
      <c r="F101" s="34"/>
      <c r="G101" s="34"/>
      <c r="H101" s="34"/>
    </row>
    <row r="102" spans="1:8" ht="9.75" customHeight="1" x14ac:dyDescent="0.3">
      <c r="A102" s="57">
        <v>1194</v>
      </c>
      <c r="B102" s="34" t="s">
        <v>416</v>
      </c>
      <c r="C102" s="58">
        <v>0</v>
      </c>
      <c r="D102" s="34"/>
      <c r="E102" s="34"/>
      <c r="F102" s="34"/>
      <c r="G102" s="34"/>
      <c r="H102" s="34"/>
    </row>
    <row r="103" spans="1:8" ht="9.75" customHeight="1" x14ac:dyDescent="0.3">
      <c r="A103" s="57">
        <v>1290</v>
      </c>
      <c r="B103" s="34" t="s">
        <v>417</v>
      </c>
      <c r="C103" s="58">
        <v>0</v>
      </c>
      <c r="D103" s="34"/>
      <c r="E103" s="34"/>
      <c r="F103" s="34"/>
      <c r="G103" s="34"/>
      <c r="H103" s="34"/>
    </row>
    <row r="104" spans="1:8" ht="9.75" customHeight="1" x14ac:dyDescent="0.3">
      <c r="A104" s="57">
        <v>1291</v>
      </c>
      <c r="B104" s="34" t="s">
        <v>418</v>
      </c>
      <c r="C104" s="58">
        <v>0</v>
      </c>
      <c r="D104" s="34"/>
      <c r="E104" s="34"/>
      <c r="F104" s="34"/>
      <c r="G104" s="34"/>
      <c r="H104" s="34"/>
    </row>
    <row r="105" spans="1:8" ht="9.75" customHeight="1" x14ac:dyDescent="0.3">
      <c r="A105" s="57">
        <v>1292</v>
      </c>
      <c r="B105" s="34" t="s">
        <v>419</v>
      </c>
      <c r="C105" s="58">
        <v>0</v>
      </c>
      <c r="D105" s="34"/>
      <c r="E105" s="34"/>
      <c r="F105" s="34"/>
      <c r="G105" s="34"/>
      <c r="H105" s="34"/>
    </row>
    <row r="106" spans="1:8" ht="9.75" customHeight="1" x14ac:dyDescent="0.3">
      <c r="A106" s="57">
        <v>1293</v>
      </c>
      <c r="B106" s="34" t="s">
        <v>420</v>
      </c>
      <c r="C106" s="58">
        <v>0</v>
      </c>
      <c r="D106" s="34"/>
      <c r="E106" s="34"/>
      <c r="F106" s="34"/>
      <c r="G106" s="34"/>
      <c r="H106" s="34"/>
    </row>
    <row r="107" spans="1:8" ht="9.75" customHeight="1" x14ac:dyDescent="0.3">
      <c r="A107" s="34"/>
      <c r="B107" s="34"/>
      <c r="C107" s="34"/>
      <c r="D107" s="34"/>
      <c r="E107" s="34"/>
      <c r="F107" s="34"/>
      <c r="G107" s="34"/>
      <c r="H107" s="34"/>
    </row>
    <row r="108" spans="1:8" ht="9.75" customHeight="1" x14ac:dyDescent="0.3">
      <c r="A108" s="32" t="s">
        <v>422</v>
      </c>
      <c r="B108" s="32"/>
      <c r="C108" s="32"/>
      <c r="D108" s="32"/>
      <c r="E108" s="32"/>
      <c r="F108" s="32"/>
      <c r="G108" s="32"/>
      <c r="H108" s="32"/>
    </row>
    <row r="109" spans="1:8" ht="9.75" customHeight="1" x14ac:dyDescent="0.3">
      <c r="A109" s="36" t="s">
        <v>106</v>
      </c>
      <c r="B109" s="36" t="s">
        <v>107</v>
      </c>
      <c r="C109" s="36" t="s">
        <v>108</v>
      </c>
      <c r="D109" s="36" t="s">
        <v>322</v>
      </c>
      <c r="E109" s="36" t="s">
        <v>323</v>
      </c>
      <c r="F109" s="36" t="s">
        <v>324</v>
      </c>
      <c r="G109" s="36" t="s">
        <v>423</v>
      </c>
      <c r="H109" s="36" t="s">
        <v>424</v>
      </c>
    </row>
    <row r="110" spans="1:8" ht="9.75" customHeight="1" x14ac:dyDescent="0.3">
      <c r="A110" s="57">
        <v>2110</v>
      </c>
      <c r="B110" s="34" t="s">
        <v>425</v>
      </c>
      <c r="C110" s="58">
        <v>316977044.51999998</v>
      </c>
      <c r="D110" s="58">
        <v>0</v>
      </c>
      <c r="E110" s="58">
        <v>0</v>
      </c>
      <c r="F110" s="58">
        <v>0</v>
      </c>
      <c r="G110" s="58">
        <v>0</v>
      </c>
      <c r="H110" s="34"/>
    </row>
    <row r="111" spans="1:8" ht="9.75" customHeight="1" x14ac:dyDescent="0.3">
      <c r="A111" s="57">
        <v>2111</v>
      </c>
      <c r="B111" s="34" t="s">
        <v>426</v>
      </c>
      <c r="C111" s="58">
        <v>0</v>
      </c>
      <c r="D111" s="58">
        <v>0</v>
      </c>
      <c r="E111" s="58">
        <v>0</v>
      </c>
      <c r="F111" s="58">
        <v>0</v>
      </c>
      <c r="G111" s="58">
        <v>0</v>
      </c>
      <c r="H111" s="34"/>
    </row>
    <row r="112" spans="1:8" ht="9.75" customHeight="1" x14ac:dyDescent="0.3">
      <c r="A112" s="57">
        <v>2112</v>
      </c>
      <c r="B112" s="34" t="s">
        <v>428</v>
      </c>
      <c r="C112" s="58">
        <v>125357157.66</v>
      </c>
      <c r="D112" s="58">
        <v>0</v>
      </c>
      <c r="E112" s="58">
        <v>0</v>
      </c>
      <c r="F112" s="58">
        <v>0</v>
      </c>
      <c r="G112" s="58">
        <v>0</v>
      </c>
      <c r="H112" s="34"/>
    </row>
    <row r="113" spans="1:8" ht="9.75" customHeight="1" x14ac:dyDescent="0.3">
      <c r="A113" s="57">
        <v>2113</v>
      </c>
      <c r="B113" s="34" t="s">
        <v>429</v>
      </c>
      <c r="C113" s="58">
        <v>253479.89</v>
      </c>
      <c r="D113" s="58">
        <v>0</v>
      </c>
      <c r="E113" s="58">
        <v>0</v>
      </c>
      <c r="F113" s="58">
        <v>0</v>
      </c>
      <c r="G113" s="58">
        <v>0</v>
      </c>
      <c r="H113" s="34"/>
    </row>
    <row r="114" spans="1:8" ht="9.75" customHeight="1" x14ac:dyDescent="0.3">
      <c r="A114" s="57">
        <v>2114</v>
      </c>
      <c r="B114" s="34" t="s">
        <v>430</v>
      </c>
      <c r="C114" s="58">
        <v>56825341.119999997</v>
      </c>
      <c r="D114" s="58">
        <v>0</v>
      </c>
      <c r="E114" s="58">
        <v>0</v>
      </c>
      <c r="F114" s="58">
        <v>0</v>
      </c>
      <c r="G114" s="58">
        <v>0</v>
      </c>
      <c r="H114" s="34"/>
    </row>
    <row r="115" spans="1:8" ht="9.75" customHeight="1" x14ac:dyDescent="0.3">
      <c r="A115" s="57">
        <v>2115</v>
      </c>
      <c r="B115" s="34" t="s">
        <v>431</v>
      </c>
      <c r="C115" s="58">
        <v>0</v>
      </c>
      <c r="D115" s="58">
        <v>0</v>
      </c>
      <c r="E115" s="58">
        <v>0</v>
      </c>
      <c r="F115" s="58">
        <v>0</v>
      </c>
      <c r="G115" s="58">
        <v>0</v>
      </c>
      <c r="H115" s="34"/>
    </row>
    <row r="116" spans="1:8" ht="9.75" customHeight="1" x14ac:dyDescent="0.3">
      <c r="A116" s="57">
        <v>2116</v>
      </c>
      <c r="B116" s="34" t="s">
        <v>432</v>
      </c>
      <c r="C116" s="58">
        <v>0</v>
      </c>
      <c r="D116" s="58">
        <v>0</v>
      </c>
      <c r="E116" s="58">
        <v>0</v>
      </c>
      <c r="F116" s="58">
        <v>0</v>
      </c>
      <c r="G116" s="58">
        <v>0</v>
      </c>
      <c r="H116" s="34"/>
    </row>
    <row r="117" spans="1:8" ht="9.75" customHeight="1" x14ac:dyDescent="0.3">
      <c r="A117" s="57">
        <v>2117</v>
      </c>
      <c r="B117" s="34" t="s">
        <v>433</v>
      </c>
      <c r="C117" s="58">
        <v>120235173.39</v>
      </c>
      <c r="D117" s="58">
        <v>0</v>
      </c>
      <c r="E117" s="58">
        <v>0</v>
      </c>
      <c r="F117" s="58">
        <v>0</v>
      </c>
      <c r="G117" s="58">
        <v>0</v>
      </c>
      <c r="H117" s="34"/>
    </row>
    <row r="118" spans="1:8" ht="9.75" customHeight="1" x14ac:dyDescent="0.3">
      <c r="A118" s="57">
        <v>2118</v>
      </c>
      <c r="B118" s="34" t="s">
        <v>434</v>
      </c>
      <c r="C118" s="58">
        <v>0</v>
      </c>
      <c r="D118" s="58">
        <v>0</v>
      </c>
      <c r="E118" s="58">
        <v>0</v>
      </c>
      <c r="F118" s="58">
        <v>0</v>
      </c>
      <c r="G118" s="58">
        <v>0</v>
      </c>
      <c r="H118" s="34"/>
    </row>
    <row r="119" spans="1:8" ht="9.75" customHeight="1" x14ac:dyDescent="0.3">
      <c r="A119" s="57">
        <v>2119</v>
      </c>
      <c r="B119" s="34" t="s">
        <v>435</v>
      </c>
      <c r="C119" s="58">
        <v>14305892.460000001</v>
      </c>
      <c r="D119" s="58">
        <v>0</v>
      </c>
      <c r="E119" s="58">
        <v>0</v>
      </c>
      <c r="F119" s="58">
        <v>0</v>
      </c>
      <c r="G119" s="58">
        <v>0</v>
      </c>
      <c r="H119" s="34"/>
    </row>
    <row r="120" spans="1:8" ht="9.75" customHeight="1" x14ac:dyDescent="0.3">
      <c r="A120" s="57">
        <v>2120</v>
      </c>
      <c r="B120" s="34" t="s">
        <v>436</v>
      </c>
      <c r="C120" s="58">
        <v>0</v>
      </c>
      <c r="D120" s="58">
        <v>0</v>
      </c>
      <c r="E120" s="58">
        <v>0</v>
      </c>
      <c r="F120" s="58">
        <v>0</v>
      </c>
      <c r="G120" s="58">
        <v>0</v>
      </c>
      <c r="H120" s="34"/>
    </row>
    <row r="121" spans="1:8" ht="9.75" customHeight="1" x14ac:dyDescent="0.3">
      <c r="A121" s="57">
        <v>2121</v>
      </c>
      <c r="B121" s="34" t="s">
        <v>437</v>
      </c>
      <c r="C121" s="58">
        <v>0</v>
      </c>
      <c r="D121" s="58">
        <v>0</v>
      </c>
      <c r="E121" s="58">
        <v>0</v>
      </c>
      <c r="F121" s="58">
        <v>0</v>
      </c>
      <c r="G121" s="58">
        <v>0</v>
      </c>
      <c r="H121" s="34"/>
    </row>
    <row r="122" spans="1:8" ht="9.75" customHeight="1" x14ac:dyDescent="0.3">
      <c r="A122" s="57">
        <v>2122</v>
      </c>
      <c r="B122" s="34" t="s">
        <v>438</v>
      </c>
      <c r="C122" s="58">
        <v>0</v>
      </c>
      <c r="D122" s="58">
        <v>0</v>
      </c>
      <c r="E122" s="58">
        <v>0</v>
      </c>
      <c r="F122" s="58">
        <v>0</v>
      </c>
      <c r="G122" s="58">
        <v>0</v>
      </c>
      <c r="H122" s="34"/>
    </row>
    <row r="123" spans="1:8" ht="9.75" customHeight="1" x14ac:dyDescent="0.3">
      <c r="A123" s="57">
        <v>2129</v>
      </c>
      <c r="B123" s="34" t="s">
        <v>439</v>
      </c>
      <c r="C123" s="58">
        <v>0</v>
      </c>
      <c r="D123" s="58">
        <v>0</v>
      </c>
      <c r="E123" s="58">
        <v>0</v>
      </c>
      <c r="F123" s="58">
        <v>0</v>
      </c>
      <c r="G123" s="58">
        <v>0</v>
      </c>
      <c r="H123" s="34"/>
    </row>
    <row r="124" spans="1:8" ht="9.75" customHeight="1" x14ac:dyDescent="0.3">
      <c r="A124" s="34"/>
      <c r="B124" s="34"/>
      <c r="C124" s="34"/>
      <c r="D124" s="34"/>
      <c r="E124" s="34"/>
      <c r="F124" s="34"/>
      <c r="G124" s="34"/>
      <c r="H124" s="34"/>
    </row>
    <row r="125" spans="1:8" ht="9.75" customHeight="1" x14ac:dyDescent="0.3">
      <c r="A125" s="32" t="s">
        <v>440</v>
      </c>
      <c r="B125" s="32"/>
      <c r="C125" s="32"/>
      <c r="D125" s="32"/>
      <c r="E125" s="32"/>
      <c r="F125" s="32"/>
      <c r="G125" s="32"/>
      <c r="H125" s="32"/>
    </row>
    <row r="126" spans="1:8" ht="9.75" customHeight="1" x14ac:dyDescent="0.3">
      <c r="A126" s="36" t="s">
        <v>106</v>
      </c>
      <c r="B126" s="36" t="s">
        <v>107</v>
      </c>
      <c r="C126" s="36" t="s">
        <v>108</v>
      </c>
      <c r="D126" s="36" t="s">
        <v>441</v>
      </c>
      <c r="E126" s="36" t="s">
        <v>326</v>
      </c>
      <c r="F126" s="36"/>
      <c r="G126" s="36"/>
      <c r="H126" s="36"/>
    </row>
    <row r="127" spans="1:8" ht="9.75" customHeight="1" x14ac:dyDescent="0.3">
      <c r="A127" s="57">
        <v>2160</v>
      </c>
      <c r="B127" s="34" t="s">
        <v>442</v>
      </c>
      <c r="C127" s="58">
        <v>55230.1</v>
      </c>
      <c r="D127" s="34"/>
      <c r="E127" s="34"/>
      <c r="F127" s="34"/>
      <c r="G127" s="34"/>
      <c r="H127" s="34"/>
    </row>
    <row r="128" spans="1:8" ht="9.75" customHeight="1" x14ac:dyDescent="0.3">
      <c r="A128" s="57">
        <v>2161</v>
      </c>
      <c r="B128" s="34" t="s">
        <v>443</v>
      </c>
      <c r="C128" s="58">
        <v>55230.1</v>
      </c>
      <c r="D128" s="34"/>
      <c r="E128" s="34" t="s">
        <v>685</v>
      </c>
      <c r="F128" s="34"/>
      <c r="G128" s="34"/>
      <c r="H128" s="34"/>
    </row>
    <row r="129" spans="1:5" ht="9.75" customHeight="1" x14ac:dyDescent="0.3">
      <c r="A129" s="57">
        <v>2162</v>
      </c>
      <c r="B129" s="34" t="s">
        <v>444</v>
      </c>
      <c r="C129" s="58">
        <v>0</v>
      </c>
      <c r="D129" s="34"/>
      <c r="E129" s="34"/>
    </row>
    <row r="130" spans="1:5" ht="9.75" customHeight="1" x14ac:dyDescent="0.3">
      <c r="A130" s="57">
        <v>2163</v>
      </c>
      <c r="B130" s="34" t="s">
        <v>445</v>
      </c>
      <c r="C130" s="58">
        <v>0</v>
      </c>
      <c r="D130" s="34"/>
      <c r="E130" s="34"/>
    </row>
    <row r="131" spans="1:5" ht="9.75" customHeight="1" x14ac:dyDescent="0.3">
      <c r="A131" s="57">
        <v>2164</v>
      </c>
      <c r="B131" s="34" t="s">
        <v>446</v>
      </c>
      <c r="C131" s="58">
        <v>0</v>
      </c>
      <c r="D131" s="34"/>
      <c r="E131" s="34"/>
    </row>
    <row r="132" spans="1:5" ht="9.75" customHeight="1" x14ac:dyDescent="0.3">
      <c r="A132" s="57">
        <v>2165</v>
      </c>
      <c r="B132" s="34" t="s">
        <v>447</v>
      </c>
      <c r="C132" s="58">
        <v>0</v>
      </c>
      <c r="D132" s="34"/>
      <c r="E132" s="34"/>
    </row>
    <row r="133" spans="1:5" ht="9.75" customHeight="1" x14ac:dyDescent="0.3">
      <c r="A133" s="57">
        <v>2166</v>
      </c>
      <c r="B133" s="34" t="s">
        <v>448</v>
      </c>
      <c r="C133" s="58">
        <v>0</v>
      </c>
      <c r="D133" s="34"/>
      <c r="E133" s="34"/>
    </row>
    <row r="134" spans="1:5" ht="9.75" customHeight="1" x14ac:dyDescent="0.3">
      <c r="A134" s="57">
        <v>2250</v>
      </c>
      <c r="B134" s="34" t="s">
        <v>449</v>
      </c>
      <c r="C134" s="58">
        <v>0</v>
      </c>
      <c r="D134" s="34"/>
      <c r="E134" s="34"/>
    </row>
    <row r="135" spans="1:5" ht="9.75" customHeight="1" x14ac:dyDescent="0.3">
      <c r="A135" s="57">
        <v>2251</v>
      </c>
      <c r="B135" s="34" t="s">
        <v>450</v>
      </c>
      <c r="C135" s="58">
        <v>0</v>
      </c>
      <c r="D135" s="34"/>
      <c r="E135" s="34"/>
    </row>
    <row r="136" spans="1:5" ht="9.75" customHeight="1" x14ac:dyDescent="0.3">
      <c r="A136" s="57">
        <v>2252</v>
      </c>
      <c r="B136" s="34" t="s">
        <v>451</v>
      </c>
      <c r="C136" s="58">
        <v>0</v>
      </c>
      <c r="D136" s="34"/>
      <c r="E136" s="34"/>
    </row>
    <row r="137" spans="1:5" ht="9.75" customHeight="1" x14ac:dyDescent="0.3">
      <c r="A137" s="57">
        <v>2253</v>
      </c>
      <c r="B137" s="34" t="s">
        <v>452</v>
      </c>
      <c r="C137" s="58">
        <v>0</v>
      </c>
      <c r="D137" s="34"/>
      <c r="E137" s="34"/>
    </row>
    <row r="138" spans="1:5" ht="9.75" customHeight="1" x14ac:dyDescent="0.3">
      <c r="A138" s="57">
        <v>2254</v>
      </c>
      <c r="B138" s="34" t="s">
        <v>453</v>
      </c>
      <c r="C138" s="58">
        <v>0</v>
      </c>
      <c r="D138" s="34"/>
      <c r="E138" s="34"/>
    </row>
    <row r="139" spans="1:5" ht="9.75" customHeight="1" x14ac:dyDescent="0.3">
      <c r="A139" s="57">
        <v>2255</v>
      </c>
      <c r="B139" s="34" t="s">
        <v>454</v>
      </c>
      <c r="C139" s="58">
        <v>0</v>
      </c>
      <c r="D139" s="34"/>
      <c r="E139" s="34"/>
    </row>
    <row r="140" spans="1:5" ht="9.75" customHeight="1" x14ac:dyDescent="0.3">
      <c r="A140" s="57">
        <v>2256</v>
      </c>
      <c r="B140" s="34" t="s">
        <v>455</v>
      </c>
      <c r="C140" s="58">
        <v>0</v>
      </c>
      <c r="D140" s="34"/>
      <c r="E140" s="34"/>
    </row>
    <row r="141" spans="1:5" ht="9.75" customHeight="1" x14ac:dyDescent="0.3">
      <c r="A141" s="34"/>
      <c r="B141" s="34"/>
      <c r="C141" s="34"/>
      <c r="D141" s="34"/>
      <c r="E141" s="34"/>
    </row>
    <row r="142" spans="1:5" ht="9.75" customHeight="1" x14ac:dyDescent="0.3">
      <c r="A142" s="32" t="s">
        <v>456</v>
      </c>
      <c r="B142" s="32"/>
      <c r="C142" s="32"/>
      <c r="D142" s="32"/>
      <c r="E142" s="32"/>
    </row>
    <row r="143" spans="1:5" ht="9.75" customHeight="1" x14ac:dyDescent="0.3">
      <c r="A143" s="69" t="s">
        <v>106</v>
      </c>
      <c r="B143" s="69" t="s">
        <v>107</v>
      </c>
      <c r="C143" s="69" t="s">
        <v>108</v>
      </c>
      <c r="D143" s="36" t="s">
        <v>441</v>
      </c>
      <c r="E143" s="36" t="s">
        <v>326</v>
      </c>
    </row>
    <row r="144" spans="1:5" ht="9.75" customHeight="1" x14ac:dyDescent="0.3">
      <c r="A144" s="57">
        <v>2150</v>
      </c>
      <c r="B144" s="34" t="s">
        <v>457</v>
      </c>
      <c r="C144" s="58">
        <v>3971195.27</v>
      </c>
      <c r="D144" s="34"/>
      <c r="E144" s="34"/>
    </row>
    <row r="145" spans="1:5" ht="9.75" customHeight="1" x14ac:dyDescent="0.3">
      <c r="A145" s="57">
        <v>2151</v>
      </c>
      <c r="B145" s="34" t="s">
        <v>458</v>
      </c>
      <c r="C145" s="58">
        <v>3971195.27</v>
      </c>
      <c r="D145" s="34"/>
      <c r="E145" s="34" t="s">
        <v>686</v>
      </c>
    </row>
    <row r="146" spans="1:5" ht="9.75" customHeight="1" x14ac:dyDescent="0.3">
      <c r="A146" s="57">
        <v>2152</v>
      </c>
      <c r="B146" s="34" t="s">
        <v>459</v>
      </c>
      <c r="C146" s="58">
        <v>0</v>
      </c>
      <c r="D146" s="34"/>
      <c r="E146" s="34"/>
    </row>
    <row r="147" spans="1:5" ht="9.75" customHeight="1" x14ac:dyDescent="0.3">
      <c r="A147" s="57">
        <v>2159</v>
      </c>
      <c r="B147" s="34" t="s">
        <v>460</v>
      </c>
      <c r="C147" s="58">
        <v>0</v>
      </c>
      <c r="D147" s="34"/>
      <c r="E147" s="34"/>
    </row>
    <row r="148" spans="1:5" ht="9.75" customHeight="1" x14ac:dyDescent="0.3">
      <c r="A148" s="57">
        <v>2240</v>
      </c>
      <c r="B148" s="34" t="s">
        <v>461</v>
      </c>
      <c r="C148" s="58">
        <v>33662224.460000001</v>
      </c>
      <c r="D148" s="34"/>
      <c r="E148" s="34"/>
    </row>
    <row r="149" spans="1:5" ht="9.75" customHeight="1" x14ac:dyDescent="0.3">
      <c r="A149" s="57">
        <v>2241</v>
      </c>
      <c r="B149" s="34" t="s">
        <v>462</v>
      </c>
      <c r="C149" s="58">
        <v>0</v>
      </c>
      <c r="D149" s="34"/>
      <c r="E149" s="34"/>
    </row>
    <row r="150" spans="1:5" ht="9.75" customHeight="1" x14ac:dyDescent="0.3">
      <c r="A150" s="57">
        <v>2242</v>
      </c>
      <c r="B150" s="34" t="s">
        <v>463</v>
      </c>
      <c r="C150" s="58">
        <v>0</v>
      </c>
      <c r="D150" s="34"/>
      <c r="E150" s="34"/>
    </row>
    <row r="151" spans="1:5" ht="9.75" customHeight="1" x14ac:dyDescent="0.3">
      <c r="A151" s="57">
        <v>2249</v>
      </c>
      <c r="B151" s="34" t="s">
        <v>464</v>
      </c>
      <c r="C151" s="58">
        <v>33662224.460000001</v>
      </c>
      <c r="D151" s="34"/>
      <c r="E151" s="34" t="s">
        <v>687</v>
      </c>
    </row>
    <row r="152" spans="1:5" ht="9.75" customHeight="1" x14ac:dyDescent="0.3">
      <c r="A152" s="57"/>
      <c r="B152" s="34"/>
      <c r="C152" s="58"/>
      <c r="D152" s="34"/>
      <c r="E152" s="34"/>
    </row>
    <row r="153" spans="1:5" ht="9.75" customHeight="1" x14ac:dyDescent="0.3">
      <c r="A153" s="32" t="s">
        <v>465</v>
      </c>
      <c r="B153" s="32"/>
      <c r="C153" s="32"/>
      <c r="D153" s="32"/>
      <c r="E153" s="32"/>
    </row>
    <row r="154" spans="1:5" ht="9.75" customHeight="1" x14ac:dyDescent="0.3">
      <c r="A154" s="69" t="s">
        <v>106</v>
      </c>
      <c r="B154" s="69" t="s">
        <v>107</v>
      </c>
      <c r="C154" s="69" t="s">
        <v>108</v>
      </c>
      <c r="D154" s="36" t="s">
        <v>441</v>
      </c>
      <c r="E154" s="36" t="s">
        <v>326</v>
      </c>
    </row>
    <row r="155" spans="1:5" ht="9.75" customHeight="1" x14ac:dyDescent="0.3">
      <c r="A155" s="57">
        <v>2170</v>
      </c>
      <c r="B155" s="34" t="s">
        <v>466</v>
      </c>
      <c r="C155" s="58">
        <v>26097436.66</v>
      </c>
      <c r="D155" s="34"/>
      <c r="E155" s="34"/>
    </row>
    <row r="156" spans="1:5" ht="9.75" customHeight="1" x14ac:dyDescent="0.3">
      <c r="A156" s="57">
        <v>2171</v>
      </c>
      <c r="B156" s="34" t="s">
        <v>467</v>
      </c>
      <c r="C156" s="58">
        <v>8077471.7300000004</v>
      </c>
      <c r="D156" s="34"/>
      <c r="E156" s="34" t="s">
        <v>688</v>
      </c>
    </row>
    <row r="157" spans="1:5" ht="9.75" customHeight="1" x14ac:dyDescent="0.3">
      <c r="A157" s="57">
        <v>2172</v>
      </c>
      <c r="B157" s="34" t="s">
        <v>468</v>
      </c>
      <c r="C157" s="58">
        <v>0</v>
      </c>
      <c r="D157" s="34"/>
      <c r="E157" s="34"/>
    </row>
    <row r="158" spans="1:5" ht="9.75" customHeight="1" x14ac:dyDescent="0.3">
      <c r="A158" s="57">
        <v>2179</v>
      </c>
      <c r="B158" s="34" t="s">
        <v>469</v>
      </c>
      <c r="C158" s="58">
        <v>18019964.93</v>
      </c>
      <c r="D158" s="34"/>
      <c r="E158" s="34" t="s">
        <v>689</v>
      </c>
    </row>
    <row r="159" spans="1:5" ht="9.75" customHeight="1" x14ac:dyDescent="0.3">
      <c r="A159" s="57">
        <v>2260</v>
      </c>
      <c r="B159" s="34" t="s">
        <v>470</v>
      </c>
      <c r="C159" s="58">
        <v>726244593.18000007</v>
      </c>
      <c r="D159" s="34"/>
      <c r="E159" s="34"/>
    </row>
    <row r="160" spans="1:5" ht="9.75" customHeight="1" x14ac:dyDescent="0.3">
      <c r="A160" s="57">
        <v>2261</v>
      </c>
      <c r="B160" s="34" t="s">
        <v>471</v>
      </c>
      <c r="C160" s="58">
        <v>25618907.510000002</v>
      </c>
      <c r="D160" s="34"/>
      <c r="E160" s="34" t="s">
        <v>690</v>
      </c>
    </row>
    <row r="161" spans="1:5" ht="9.75" customHeight="1" x14ac:dyDescent="0.3">
      <c r="A161" s="57">
        <v>2262</v>
      </c>
      <c r="B161" s="34" t="s">
        <v>472</v>
      </c>
      <c r="C161" s="58">
        <v>360220748</v>
      </c>
      <c r="D161" s="34"/>
      <c r="E161" s="34" t="s">
        <v>691</v>
      </c>
    </row>
    <row r="162" spans="1:5" ht="9.75" customHeight="1" x14ac:dyDescent="0.3">
      <c r="A162" s="57">
        <v>2263</v>
      </c>
      <c r="B162" s="34" t="s">
        <v>473</v>
      </c>
      <c r="C162" s="58">
        <v>0</v>
      </c>
      <c r="D162" s="34"/>
      <c r="E162" s="34"/>
    </row>
    <row r="163" spans="1:5" ht="9.75" customHeight="1" x14ac:dyDescent="0.3">
      <c r="A163" s="57">
        <v>2269</v>
      </c>
      <c r="B163" s="34" t="s">
        <v>474</v>
      </c>
      <c r="C163" s="58">
        <v>340404937.67000002</v>
      </c>
      <c r="D163" s="34"/>
      <c r="E163" s="34" t="s">
        <v>692</v>
      </c>
    </row>
    <row r="164" spans="1:5" ht="9.75" customHeight="1" x14ac:dyDescent="0.3">
      <c r="A164" s="34"/>
      <c r="B164" s="34"/>
      <c r="C164" s="34"/>
      <c r="D164" s="34"/>
      <c r="E164" s="34"/>
    </row>
    <row r="165" spans="1:5" ht="9.75" customHeight="1" x14ac:dyDescent="0.3">
      <c r="A165" s="32" t="s">
        <v>475</v>
      </c>
      <c r="B165" s="32"/>
      <c r="C165" s="32"/>
      <c r="D165" s="32"/>
      <c r="E165" s="32"/>
    </row>
    <row r="166" spans="1:5" ht="9.75" customHeight="1" x14ac:dyDescent="0.3">
      <c r="A166" s="69" t="s">
        <v>106</v>
      </c>
      <c r="B166" s="69" t="s">
        <v>107</v>
      </c>
      <c r="C166" s="69" t="s">
        <v>108</v>
      </c>
      <c r="D166" s="36" t="s">
        <v>441</v>
      </c>
      <c r="E166" s="36" t="s">
        <v>326</v>
      </c>
    </row>
    <row r="167" spans="1:5" ht="9.75" customHeight="1" x14ac:dyDescent="0.3">
      <c r="A167" s="57">
        <v>2190</v>
      </c>
      <c r="B167" s="34" t="s">
        <v>476</v>
      </c>
      <c r="C167" s="58">
        <v>0</v>
      </c>
      <c r="D167" s="34"/>
      <c r="E167" s="34"/>
    </row>
    <row r="168" spans="1:5" ht="9.75" customHeight="1" x14ac:dyDescent="0.3">
      <c r="A168" s="57">
        <v>2191</v>
      </c>
      <c r="B168" s="34" t="s">
        <v>477</v>
      </c>
      <c r="C168" s="58">
        <v>0</v>
      </c>
      <c r="D168" s="34"/>
      <c r="E168" s="34"/>
    </row>
    <row r="169" spans="1:5" ht="9.75" customHeight="1" x14ac:dyDescent="0.3">
      <c r="A169" s="57">
        <v>2192</v>
      </c>
      <c r="B169" s="34" t="s">
        <v>478</v>
      </c>
      <c r="C169" s="58">
        <v>0</v>
      </c>
      <c r="D169" s="34"/>
      <c r="E169" s="34"/>
    </row>
    <row r="170" spans="1:5" ht="9.75" customHeight="1" x14ac:dyDescent="0.3">
      <c r="A170" s="57">
        <v>2199</v>
      </c>
      <c r="B170" s="34" t="s">
        <v>479</v>
      </c>
      <c r="C170" s="58">
        <v>0</v>
      </c>
      <c r="D170" s="34"/>
      <c r="E170" s="34"/>
    </row>
    <row r="171" spans="1:5" ht="9.75" customHeight="1" x14ac:dyDescent="0.3">
      <c r="A171" s="34"/>
      <c r="B171" s="34"/>
      <c r="C171" s="34"/>
      <c r="D171" s="34"/>
      <c r="E171" s="34"/>
    </row>
    <row r="172" spans="1:5" ht="9.75" customHeight="1" x14ac:dyDescent="0.3">
      <c r="A172" s="34"/>
      <c r="B172" s="34"/>
      <c r="C172" s="34"/>
      <c r="D172" s="34"/>
      <c r="E172" s="34"/>
    </row>
    <row r="173" spans="1:5" ht="9.75" customHeight="1" x14ac:dyDescent="0.3">
      <c r="A173" s="34"/>
      <c r="B173" s="34" t="s">
        <v>310</v>
      </c>
      <c r="C173" s="34"/>
      <c r="D173" s="34"/>
      <c r="E173" s="34"/>
    </row>
  </sheetData>
  <mergeCells count="4">
    <mergeCell ref="A1:F1"/>
    <mergeCell ref="A2:F2"/>
    <mergeCell ref="A3:F3"/>
    <mergeCell ref="A4:F4"/>
  </mergeCells>
  <pageMargins left="0.7" right="0.7" top="0.75" bottom="0.75" header="0" footer="0"/>
  <pageSetup scale="4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E31"/>
  <sheetViews>
    <sheetView view="pageBreakPreview" zoomScale="60" zoomScaleNormal="130" workbookViewId="0">
      <selection activeCell="A4" sqref="A4:C4"/>
    </sheetView>
  </sheetViews>
  <sheetFormatPr baseColWidth="10" defaultColWidth="14.44140625" defaultRowHeight="15" customHeight="1" x14ac:dyDescent="0.3"/>
  <cols>
    <col min="1" max="1" width="10" style="29" customWidth="1"/>
    <col min="2" max="2" width="48.109375" style="29" customWidth="1"/>
    <col min="3" max="3" width="22.88671875" style="29" customWidth="1"/>
    <col min="4" max="5" width="16.88671875" style="29" customWidth="1"/>
    <col min="6" max="7" width="9.109375" style="29" customWidth="1"/>
    <col min="8" max="8" width="11.88671875" style="29" bestFit="1" customWidth="1"/>
    <col min="9" max="26" width="9.109375" style="29" customWidth="1"/>
    <col min="27" max="16384" width="14.44140625" style="29"/>
  </cols>
  <sheetData>
    <row r="1" spans="1:5" s="148" customFormat="1" ht="10.95" customHeight="1" x14ac:dyDescent="0.2">
      <c r="A1" s="530" t="s">
        <v>656</v>
      </c>
      <c r="B1" s="530"/>
      <c r="C1" s="530"/>
      <c r="D1" s="146" t="s">
        <v>99</v>
      </c>
      <c r="E1" s="147">
        <v>2025</v>
      </c>
    </row>
    <row r="2" spans="1:5" s="148" customFormat="1" ht="11.25" customHeight="1" x14ac:dyDescent="0.2">
      <c r="A2" s="530" t="s">
        <v>480</v>
      </c>
      <c r="B2" s="530"/>
      <c r="C2" s="530"/>
      <c r="D2" s="146" t="s">
        <v>101</v>
      </c>
      <c r="E2" s="147" t="s">
        <v>648</v>
      </c>
    </row>
    <row r="3" spans="1:5" s="148" customFormat="1" ht="11.25" customHeight="1" x14ac:dyDescent="0.2">
      <c r="A3" s="530" t="s">
        <v>657</v>
      </c>
      <c r="B3" s="530"/>
      <c r="C3" s="530"/>
      <c r="D3" s="146" t="s">
        <v>102</v>
      </c>
      <c r="E3" s="147" t="s">
        <v>651</v>
      </c>
    </row>
    <row r="4" spans="1:5" s="148" customFormat="1" ht="11.25" customHeight="1" x14ac:dyDescent="0.2">
      <c r="A4" s="530" t="s">
        <v>103</v>
      </c>
      <c r="B4" s="530"/>
      <c r="C4" s="530"/>
      <c r="D4" s="146"/>
      <c r="E4" s="147"/>
    </row>
    <row r="5" spans="1:5" ht="9.75" customHeight="1" x14ac:dyDescent="0.3">
      <c r="A5" s="31" t="s">
        <v>104</v>
      </c>
      <c r="B5" s="32"/>
      <c r="C5" s="32"/>
      <c r="D5" s="32"/>
      <c r="E5" s="32"/>
    </row>
    <row r="6" spans="1:5" ht="9.75" customHeight="1" x14ac:dyDescent="0.3">
      <c r="A6" s="34"/>
      <c r="B6" s="34"/>
      <c r="C6" s="34"/>
      <c r="D6" s="34"/>
      <c r="E6" s="34"/>
    </row>
    <row r="7" spans="1:5" ht="9.75" customHeight="1" x14ac:dyDescent="0.3">
      <c r="A7" s="32" t="s">
        <v>481</v>
      </c>
      <c r="B7" s="32"/>
      <c r="C7" s="32"/>
      <c r="D7" s="32"/>
      <c r="E7" s="32"/>
    </row>
    <row r="8" spans="1:5" ht="9.75" customHeight="1" x14ac:dyDescent="0.3">
      <c r="A8" s="36" t="s">
        <v>106</v>
      </c>
      <c r="B8" s="36" t="s">
        <v>107</v>
      </c>
      <c r="C8" s="36" t="s">
        <v>108</v>
      </c>
      <c r="D8" s="36" t="s">
        <v>313</v>
      </c>
      <c r="E8" s="36" t="s">
        <v>441</v>
      </c>
    </row>
    <row r="9" spans="1:5" ht="9.75" customHeight="1" x14ac:dyDescent="0.3">
      <c r="A9" s="57">
        <v>3110</v>
      </c>
      <c r="B9" s="34" t="s">
        <v>163</v>
      </c>
      <c r="C9" s="58">
        <v>3303215873.1799998</v>
      </c>
      <c r="D9" s="34"/>
      <c r="E9" s="34"/>
    </row>
    <row r="10" spans="1:5" ht="9.75" customHeight="1" x14ac:dyDescent="0.3">
      <c r="A10" s="57">
        <v>3120</v>
      </c>
      <c r="B10" s="34" t="s">
        <v>482</v>
      </c>
      <c r="C10" s="58">
        <v>4312383894.3199997</v>
      </c>
      <c r="D10" s="34"/>
      <c r="E10" s="34"/>
    </row>
    <row r="11" spans="1:5" ht="9.75" customHeight="1" x14ac:dyDescent="0.3">
      <c r="A11" s="57">
        <v>3130</v>
      </c>
      <c r="B11" s="34" t="s">
        <v>485</v>
      </c>
      <c r="C11" s="58">
        <v>3131562469.1799998</v>
      </c>
      <c r="D11" s="34"/>
      <c r="E11" s="34"/>
    </row>
    <row r="12" spans="1:5" ht="9.75" customHeight="1" x14ac:dyDescent="0.3">
      <c r="A12" s="34"/>
      <c r="B12" s="34"/>
      <c r="C12" s="34"/>
      <c r="D12" s="34"/>
      <c r="E12" s="34"/>
    </row>
    <row r="13" spans="1:5" ht="9.75" customHeight="1" x14ac:dyDescent="0.3">
      <c r="A13" s="32" t="s">
        <v>486</v>
      </c>
      <c r="B13" s="32"/>
      <c r="C13" s="32"/>
      <c r="D13" s="32"/>
      <c r="E13" s="32"/>
    </row>
    <row r="14" spans="1:5" ht="9.75" customHeight="1" x14ac:dyDescent="0.3">
      <c r="A14" s="36" t="s">
        <v>106</v>
      </c>
      <c r="B14" s="36" t="s">
        <v>107</v>
      </c>
      <c r="C14" s="36" t="s">
        <v>108</v>
      </c>
      <c r="D14" s="36" t="s">
        <v>487</v>
      </c>
      <c r="E14" s="36"/>
    </row>
    <row r="15" spans="1:5" ht="9.75" customHeight="1" x14ac:dyDescent="0.3">
      <c r="A15" s="57">
        <v>3210</v>
      </c>
      <c r="B15" s="34" t="s">
        <v>488</v>
      </c>
      <c r="C15" s="58">
        <v>656153129.48000002</v>
      </c>
      <c r="D15" s="34"/>
      <c r="E15" s="34"/>
    </row>
    <row r="16" spans="1:5" ht="9.75" customHeight="1" x14ac:dyDescent="0.3">
      <c r="A16" s="57">
        <v>3220</v>
      </c>
      <c r="B16" s="34" t="s">
        <v>489</v>
      </c>
      <c r="C16" s="58">
        <v>6345608481.25</v>
      </c>
      <c r="D16" s="34"/>
      <c r="E16" s="34"/>
    </row>
    <row r="17" spans="1:4" ht="9.75" customHeight="1" x14ac:dyDescent="0.3">
      <c r="A17" s="57">
        <v>3230</v>
      </c>
      <c r="B17" s="34" t="s">
        <v>490</v>
      </c>
      <c r="C17" s="58">
        <v>17907796.920000002</v>
      </c>
      <c r="D17" s="34"/>
    </row>
    <row r="18" spans="1:4" ht="9.75" customHeight="1" x14ac:dyDescent="0.3">
      <c r="A18" s="57">
        <v>3231</v>
      </c>
      <c r="B18" s="34" t="s">
        <v>491</v>
      </c>
      <c r="C18" s="58">
        <v>17897796.920000002</v>
      </c>
      <c r="D18" s="34"/>
    </row>
    <row r="19" spans="1:4" ht="9.75" customHeight="1" x14ac:dyDescent="0.3">
      <c r="A19" s="57">
        <v>3232</v>
      </c>
      <c r="B19" s="34" t="s">
        <v>493</v>
      </c>
      <c r="C19" s="58">
        <v>10000</v>
      </c>
      <c r="D19" s="34"/>
    </row>
    <row r="20" spans="1:4" ht="9.75" customHeight="1" x14ac:dyDescent="0.3">
      <c r="A20" s="57">
        <v>3233</v>
      </c>
      <c r="B20" s="34" t="s">
        <v>494</v>
      </c>
      <c r="C20" s="58">
        <v>0</v>
      </c>
      <c r="D20" s="34"/>
    </row>
    <row r="21" spans="1:4" ht="9.75" customHeight="1" x14ac:dyDescent="0.3">
      <c r="A21" s="57">
        <v>3239</v>
      </c>
      <c r="B21" s="148" t="s">
        <v>495</v>
      </c>
      <c r="C21" s="58">
        <v>0</v>
      </c>
      <c r="D21" s="34"/>
    </row>
    <row r="22" spans="1:4" ht="9.75" customHeight="1" x14ac:dyDescent="0.3">
      <c r="A22" s="57">
        <v>3240</v>
      </c>
      <c r="B22" s="34" t="s">
        <v>496</v>
      </c>
      <c r="C22" s="58">
        <v>0</v>
      </c>
      <c r="D22" s="34"/>
    </row>
    <row r="23" spans="1:4" ht="9.75" customHeight="1" x14ac:dyDescent="0.3">
      <c r="A23" s="57">
        <v>3241</v>
      </c>
      <c r="B23" s="34" t="s">
        <v>497</v>
      </c>
      <c r="C23" s="58">
        <v>0</v>
      </c>
      <c r="D23" s="34"/>
    </row>
    <row r="24" spans="1:4" ht="9.75" customHeight="1" x14ac:dyDescent="0.3">
      <c r="A24" s="57">
        <v>3242</v>
      </c>
      <c r="B24" s="34" t="s">
        <v>498</v>
      </c>
      <c r="C24" s="58">
        <v>0</v>
      </c>
      <c r="D24" s="34"/>
    </row>
    <row r="25" spans="1:4" ht="9.75" customHeight="1" x14ac:dyDescent="0.3">
      <c r="A25" s="57">
        <v>3243</v>
      </c>
      <c r="B25" s="34" t="s">
        <v>499</v>
      </c>
      <c r="C25" s="58">
        <v>0</v>
      </c>
      <c r="D25" s="34"/>
    </row>
    <row r="26" spans="1:4" ht="9.75" customHeight="1" x14ac:dyDescent="0.3">
      <c r="A26" s="57">
        <v>3250</v>
      </c>
      <c r="B26" s="34" t="s">
        <v>500</v>
      </c>
      <c r="C26" s="58">
        <v>0</v>
      </c>
      <c r="D26" s="34"/>
    </row>
    <row r="27" spans="1:4" ht="9.75" customHeight="1" x14ac:dyDescent="0.3">
      <c r="A27" s="57">
        <v>3251</v>
      </c>
      <c r="B27" s="34" t="s">
        <v>501</v>
      </c>
      <c r="C27" s="58">
        <v>0</v>
      </c>
      <c r="D27" s="34"/>
    </row>
    <row r="28" spans="1:4" ht="9.75" customHeight="1" x14ac:dyDescent="0.3">
      <c r="A28" s="57">
        <v>3252</v>
      </c>
      <c r="B28" s="34" t="s">
        <v>502</v>
      </c>
      <c r="C28" s="58">
        <v>0</v>
      </c>
      <c r="D28" s="34"/>
    </row>
    <row r="29" spans="1:4" ht="9.75" customHeight="1" x14ac:dyDescent="0.3">
      <c r="A29" s="57">
        <v>3253</v>
      </c>
      <c r="B29" s="34" t="s">
        <v>503</v>
      </c>
      <c r="C29" s="34"/>
      <c r="D29" s="34"/>
    </row>
    <row r="30" spans="1:4" ht="9.75" customHeight="1" x14ac:dyDescent="0.3">
      <c r="A30" s="34"/>
      <c r="B30" s="34"/>
      <c r="C30" s="34"/>
      <c r="D30" s="34"/>
    </row>
    <row r="31" spans="1:4" ht="15" customHeight="1" x14ac:dyDescent="0.3">
      <c r="B31" s="34" t="s">
        <v>310</v>
      </c>
    </row>
  </sheetData>
  <mergeCells count="4">
    <mergeCell ref="A1:C1"/>
    <mergeCell ref="A2:C2"/>
    <mergeCell ref="A3:C3"/>
    <mergeCell ref="A4:C4"/>
  </mergeCells>
  <pageMargins left="0.7" right="0.7" top="0.75" bottom="0.75" header="0" footer="0"/>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39"/>
  <sheetViews>
    <sheetView showGridLines="0" view="pageBreakPreview" zoomScaleNormal="100" zoomScaleSheetLayoutView="100" workbookViewId="0">
      <pane ySplit="4" topLeftCell="A5" activePane="bottomLeft" state="frozen"/>
      <selection activeCell="A14" sqref="A14:B14"/>
      <selection pane="bottomLeft"/>
    </sheetView>
  </sheetViews>
  <sheetFormatPr baseColWidth="10" defaultColWidth="12.6640625" defaultRowHeight="10.199999999999999" x14ac:dyDescent="0.2"/>
  <cols>
    <col min="1" max="1" width="14.6640625" style="17" customWidth="1"/>
    <col min="2" max="2" width="69.6640625" style="17" customWidth="1"/>
    <col min="3" max="16384" width="12.6640625" style="17"/>
  </cols>
  <sheetData>
    <row r="1" spans="1:2" ht="20.399999999999999" x14ac:dyDescent="0.2">
      <c r="A1" s="15" t="s">
        <v>39</v>
      </c>
      <c r="B1" s="16"/>
    </row>
    <row r="2" spans="1:2" x14ac:dyDescent="0.2">
      <c r="A2" s="18" t="s">
        <v>40</v>
      </c>
      <c r="B2" s="19"/>
    </row>
    <row r="3" spans="1:2" x14ac:dyDescent="0.2">
      <c r="A3" s="18" t="s">
        <v>647</v>
      </c>
      <c r="B3" s="19"/>
    </row>
    <row r="4" spans="1:2" ht="15" customHeight="1" x14ac:dyDescent="0.2">
      <c r="A4" s="20" t="s">
        <v>41</v>
      </c>
      <c r="B4" s="21" t="s">
        <v>42</v>
      </c>
    </row>
    <row r="6" spans="1:2" x14ac:dyDescent="0.2">
      <c r="B6" s="22" t="s">
        <v>43</v>
      </c>
    </row>
    <row r="7" spans="1:2" x14ac:dyDescent="0.2">
      <c r="B7" s="22"/>
    </row>
    <row r="8" spans="1:2" x14ac:dyDescent="0.2">
      <c r="B8" s="23" t="s">
        <v>44</v>
      </c>
    </row>
    <row r="9" spans="1:2" x14ac:dyDescent="0.2">
      <c r="A9" s="24" t="s">
        <v>45</v>
      </c>
      <c r="B9" s="25" t="s">
        <v>46</v>
      </c>
    </row>
    <row r="10" spans="1:2" x14ac:dyDescent="0.2">
      <c r="A10" s="24" t="s">
        <v>47</v>
      </c>
      <c r="B10" s="25" t="s">
        <v>48</v>
      </c>
    </row>
    <row r="11" spans="1:2" x14ac:dyDescent="0.2">
      <c r="A11" s="24" t="s">
        <v>49</v>
      </c>
      <c r="B11" s="25" t="s">
        <v>50</v>
      </c>
    </row>
    <row r="12" spans="1:2" x14ac:dyDescent="0.2">
      <c r="A12" s="24" t="s">
        <v>51</v>
      </c>
      <c r="B12" s="25" t="s">
        <v>52</v>
      </c>
    </row>
    <row r="13" spans="1:2" x14ac:dyDescent="0.2">
      <c r="A13" s="24" t="s">
        <v>53</v>
      </c>
      <c r="B13" s="25" t="s">
        <v>54</v>
      </c>
    </row>
    <row r="14" spans="1:2" x14ac:dyDescent="0.2">
      <c r="A14" s="24" t="s">
        <v>55</v>
      </c>
      <c r="B14" s="25" t="s">
        <v>56</v>
      </c>
    </row>
    <row r="15" spans="1:2" x14ac:dyDescent="0.2">
      <c r="A15" s="24" t="s">
        <v>57</v>
      </c>
      <c r="B15" s="25" t="s">
        <v>58</v>
      </c>
    </row>
    <row r="16" spans="1:2" x14ac:dyDescent="0.2">
      <c r="A16" s="24" t="s">
        <v>59</v>
      </c>
      <c r="B16" s="25" t="s">
        <v>60</v>
      </c>
    </row>
    <row r="17" spans="1:2" x14ac:dyDescent="0.2">
      <c r="A17" s="24" t="s">
        <v>61</v>
      </c>
      <c r="B17" s="25" t="s">
        <v>62</v>
      </c>
    </row>
    <row r="18" spans="1:2" x14ac:dyDescent="0.2">
      <c r="A18" s="24" t="s">
        <v>63</v>
      </c>
      <c r="B18" s="25" t="s">
        <v>64</v>
      </c>
    </row>
    <row r="19" spans="1:2" x14ac:dyDescent="0.2">
      <c r="A19" s="24" t="s">
        <v>65</v>
      </c>
      <c r="B19" s="25" t="s">
        <v>66</v>
      </c>
    </row>
    <row r="20" spans="1:2" x14ac:dyDescent="0.2">
      <c r="A20" s="24" t="s">
        <v>67</v>
      </c>
      <c r="B20" s="25" t="s">
        <v>68</v>
      </c>
    </row>
    <row r="21" spans="1:2" x14ac:dyDescent="0.2">
      <c r="A21" s="24" t="s">
        <v>69</v>
      </c>
      <c r="B21" s="25" t="s">
        <v>70</v>
      </c>
    </row>
    <row r="22" spans="1:2" x14ac:dyDescent="0.2">
      <c r="A22" s="24" t="s">
        <v>71</v>
      </c>
      <c r="B22" s="25" t="s">
        <v>72</v>
      </c>
    </row>
    <row r="23" spans="1:2" x14ac:dyDescent="0.2">
      <c r="A23" s="24" t="s">
        <v>73</v>
      </c>
      <c r="B23" s="25" t="s">
        <v>74</v>
      </c>
    </row>
    <row r="24" spans="1:2" x14ac:dyDescent="0.2">
      <c r="A24" s="24" t="s">
        <v>75</v>
      </c>
      <c r="B24" s="25" t="s">
        <v>76</v>
      </c>
    </row>
    <row r="25" spans="1:2" x14ac:dyDescent="0.2">
      <c r="A25" s="24" t="s">
        <v>77</v>
      </c>
      <c r="B25" s="25" t="s">
        <v>78</v>
      </c>
    </row>
    <row r="26" spans="1:2" x14ac:dyDescent="0.2">
      <c r="A26" s="24" t="s">
        <v>79</v>
      </c>
      <c r="B26" s="25" t="s">
        <v>80</v>
      </c>
    </row>
    <row r="27" spans="1:2" x14ac:dyDescent="0.2">
      <c r="A27" s="24" t="s">
        <v>81</v>
      </c>
      <c r="B27" s="25" t="s">
        <v>82</v>
      </c>
    </row>
    <row r="28" spans="1:2" x14ac:dyDescent="0.2">
      <c r="A28" s="24" t="s">
        <v>83</v>
      </c>
      <c r="B28" s="25" t="s">
        <v>84</v>
      </c>
    </row>
    <row r="29" spans="1:2" x14ac:dyDescent="0.2">
      <c r="A29" s="24" t="s">
        <v>85</v>
      </c>
      <c r="B29" s="25" t="s">
        <v>86</v>
      </c>
    </row>
    <row r="30" spans="1:2" x14ac:dyDescent="0.2">
      <c r="A30" s="24" t="s">
        <v>87</v>
      </c>
      <c r="B30" s="25" t="s">
        <v>88</v>
      </c>
    </row>
    <row r="31" spans="1:2" x14ac:dyDescent="0.2">
      <c r="A31" s="24" t="s">
        <v>89</v>
      </c>
      <c r="B31" s="25" t="s">
        <v>90</v>
      </c>
    </row>
    <row r="34" spans="1:2" x14ac:dyDescent="0.2">
      <c r="A34" s="24" t="s">
        <v>91</v>
      </c>
      <c r="B34" s="17" t="s">
        <v>92</v>
      </c>
    </row>
    <row r="35" spans="1:2" x14ac:dyDescent="0.2">
      <c r="A35" s="24" t="s">
        <v>93</v>
      </c>
      <c r="B35" s="17" t="s">
        <v>94</v>
      </c>
    </row>
    <row r="36" spans="1:2" x14ac:dyDescent="0.2">
      <c r="A36" s="24"/>
    </row>
    <row r="37" spans="1:2" x14ac:dyDescent="0.2">
      <c r="A37" s="24"/>
      <c r="B37" s="26" t="s">
        <v>95</v>
      </c>
    </row>
    <row r="38" spans="1:2" x14ac:dyDescent="0.2">
      <c r="A38" s="24" t="s">
        <v>96</v>
      </c>
      <c r="B38" s="17" t="s">
        <v>97</v>
      </c>
    </row>
    <row r="39" spans="1:2" x14ac:dyDescent="0.2">
      <c r="B39" s="17" t="s">
        <v>98</v>
      </c>
    </row>
  </sheetData>
  <sheetProtection formatCells="0" formatColumns="0" formatRows="0" autoFilter="0" pivotTables="0"/>
  <pageMargins left="0.70866141732283472" right="0.70866141732283472" top="0.74803149606299213" bottom="0.74803149606299213" header="0.31496062992125984" footer="0.86"/>
  <pageSetup orientation="landscape" r:id="rId1"/>
  <headerFooter>
    <oddHeader>&amp;CNOTAS A LOS ESTADOS FINANCIEROS</oddHeader>
    <oddFooter>&amp;L&amp;F&amp;R&amp;A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140"/>
  <sheetViews>
    <sheetView view="pageBreakPreview" zoomScale="60" zoomScaleNormal="115" workbookViewId="0">
      <selection sqref="A1:C1"/>
    </sheetView>
  </sheetViews>
  <sheetFormatPr baseColWidth="10" defaultColWidth="14.44140625" defaultRowHeight="15" customHeight="1" x14ac:dyDescent="0.3"/>
  <cols>
    <col min="1" max="1" width="10" style="29" customWidth="1"/>
    <col min="2" max="2" width="63.44140625" style="29" customWidth="1"/>
    <col min="3" max="3" width="15.109375" style="29" customWidth="1"/>
    <col min="4" max="4" width="16.44140625" style="29" customWidth="1"/>
    <col min="5" max="5" width="19.109375" style="29" customWidth="1"/>
    <col min="6" max="9" width="9.109375" style="29" customWidth="1"/>
    <col min="10" max="10" width="11.88671875" style="29" bestFit="1" customWidth="1"/>
    <col min="11" max="26" width="9.109375" style="29" customWidth="1"/>
    <col min="27" max="16384" width="14.44140625" style="29"/>
  </cols>
  <sheetData>
    <row r="1" spans="1:5" s="149" customFormat="1" ht="11.25" customHeight="1" x14ac:dyDescent="0.3">
      <c r="A1" s="530" t="s">
        <v>656</v>
      </c>
      <c r="B1" s="530"/>
      <c r="C1" s="530"/>
      <c r="D1" s="146" t="s">
        <v>99</v>
      </c>
      <c r="E1" s="147">
        <v>2025</v>
      </c>
    </row>
    <row r="2" spans="1:5" s="149" customFormat="1" ht="11.25" customHeight="1" x14ac:dyDescent="0.3">
      <c r="A2" s="530" t="s">
        <v>504</v>
      </c>
      <c r="B2" s="530"/>
      <c r="C2" s="530"/>
      <c r="D2" s="146" t="s">
        <v>101</v>
      </c>
      <c r="E2" s="147" t="s">
        <v>648</v>
      </c>
    </row>
    <row r="3" spans="1:5" s="149" customFormat="1" ht="11.25" customHeight="1" x14ac:dyDescent="0.3">
      <c r="A3" s="530" t="s">
        <v>657</v>
      </c>
      <c r="B3" s="530"/>
      <c r="C3" s="530"/>
      <c r="D3" s="146" t="s">
        <v>102</v>
      </c>
      <c r="E3" s="147" t="s">
        <v>651</v>
      </c>
    </row>
    <row r="4" spans="1:5" s="149" customFormat="1" ht="11.25" customHeight="1" x14ac:dyDescent="0.3">
      <c r="A4" s="530" t="s">
        <v>103</v>
      </c>
      <c r="B4" s="530"/>
      <c r="C4" s="530"/>
      <c r="D4" s="146"/>
      <c r="E4" s="147"/>
    </row>
    <row r="5" spans="1:5" ht="9.75" customHeight="1" x14ac:dyDescent="0.3">
      <c r="A5" s="31" t="s">
        <v>104</v>
      </c>
      <c r="B5" s="32"/>
      <c r="C5" s="32"/>
      <c r="D5" s="32"/>
      <c r="E5" s="32"/>
    </row>
    <row r="6" spans="1:5" ht="9.75" customHeight="1" x14ac:dyDescent="0.3">
      <c r="A6" s="34"/>
      <c r="B6" s="34"/>
      <c r="C6" s="34"/>
      <c r="D6" s="34"/>
      <c r="E6" s="34"/>
    </row>
    <row r="7" spans="1:5" ht="9.75" customHeight="1" x14ac:dyDescent="0.3">
      <c r="A7" s="32" t="s">
        <v>505</v>
      </c>
      <c r="B7" s="32"/>
      <c r="C7" s="32"/>
      <c r="D7" s="32"/>
      <c r="E7" s="34"/>
    </row>
    <row r="8" spans="1:5" ht="9.75" customHeight="1" x14ac:dyDescent="0.3">
      <c r="A8" s="36" t="s">
        <v>106</v>
      </c>
      <c r="B8" s="36" t="s">
        <v>107</v>
      </c>
      <c r="C8" s="37">
        <v>2025</v>
      </c>
      <c r="D8" s="37">
        <v>2024</v>
      </c>
      <c r="E8" s="34"/>
    </row>
    <row r="9" spans="1:5" ht="9.75" customHeight="1" x14ac:dyDescent="0.3">
      <c r="A9" s="57">
        <v>1111</v>
      </c>
      <c r="B9" s="34" t="s">
        <v>506</v>
      </c>
      <c r="C9" s="58">
        <v>2343000</v>
      </c>
      <c r="D9" s="58">
        <v>2151000</v>
      </c>
      <c r="E9" s="34"/>
    </row>
    <row r="10" spans="1:5" ht="9.75" customHeight="1" x14ac:dyDescent="0.3">
      <c r="A10" s="57">
        <v>1112</v>
      </c>
      <c r="B10" s="34" t="s">
        <v>507</v>
      </c>
      <c r="C10" s="58">
        <v>811422015.80000007</v>
      </c>
      <c r="D10" s="58">
        <v>741891801.84999979</v>
      </c>
      <c r="E10" s="34"/>
    </row>
    <row r="11" spans="1:5" ht="9.75" customHeight="1" x14ac:dyDescent="0.3">
      <c r="A11" s="57">
        <v>1113</v>
      </c>
      <c r="B11" s="34" t="s">
        <v>508</v>
      </c>
      <c r="C11" s="58">
        <v>0</v>
      </c>
      <c r="D11" s="58">
        <v>0</v>
      </c>
      <c r="E11" s="34"/>
    </row>
    <row r="12" spans="1:5" ht="9.75" customHeight="1" x14ac:dyDescent="0.3">
      <c r="A12" s="57">
        <v>1114</v>
      </c>
      <c r="B12" s="34" t="s">
        <v>314</v>
      </c>
      <c r="C12" s="58">
        <v>903951597.22000003</v>
      </c>
      <c r="D12" s="58">
        <v>530000000</v>
      </c>
      <c r="E12" s="34"/>
    </row>
    <row r="13" spans="1:5" ht="9.75" customHeight="1" x14ac:dyDescent="0.3">
      <c r="A13" s="57">
        <v>1115</v>
      </c>
      <c r="B13" s="34" t="s">
        <v>315</v>
      </c>
      <c r="C13" s="58">
        <v>10510114.360000001</v>
      </c>
      <c r="D13" s="58">
        <v>535755746.41000003</v>
      </c>
      <c r="E13" s="34"/>
    </row>
    <row r="14" spans="1:5" ht="9.75" customHeight="1" x14ac:dyDescent="0.3">
      <c r="A14" s="57">
        <v>1116</v>
      </c>
      <c r="B14" s="34" t="s">
        <v>509</v>
      </c>
      <c r="C14" s="58">
        <v>0</v>
      </c>
      <c r="D14" s="58">
        <v>0</v>
      </c>
      <c r="E14" s="34"/>
    </row>
    <row r="15" spans="1:5" ht="9.75" customHeight="1" x14ac:dyDescent="0.3">
      <c r="A15" s="57">
        <v>1119</v>
      </c>
      <c r="B15" s="34" t="s">
        <v>510</v>
      </c>
      <c r="C15" s="58">
        <v>296181.7</v>
      </c>
      <c r="D15" s="58">
        <v>296181.7</v>
      </c>
      <c r="E15" s="34"/>
    </row>
    <row r="16" spans="1:5" ht="9.75" customHeight="1" x14ac:dyDescent="0.3">
      <c r="A16" s="72">
        <v>1110</v>
      </c>
      <c r="B16" s="73" t="s">
        <v>511</v>
      </c>
      <c r="C16" s="74">
        <v>1728522909.0799999</v>
      </c>
      <c r="D16" s="74">
        <v>1810094729.96</v>
      </c>
      <c r="E16" s="34"/>
    </row>
    <row r="19" spans="1:4" ht="9.75" customHeight="1" x14ac:dyDescent="0.3">
      <c r="A19" s="32" t="s">
        <v>512</v>
      </c>
      <c r="B19" s="32"/>
      <c r="C19" s="32"/>
      <c r="D19" s="32"/>
    </row>
    <row r="20" spans="1:4" ht="9.75" customHeight="1" x14ac:dyDescent="0.3">
      <c r="A20" s="36" t="s">
        <v>106</v>
      </c>
      <c r="B20" s="36" t="s">
        <v>107</v>
      </c>
      <c r="C20" s="37">
        <v>2025</v>
      </c>
      <c r="D20" s="37">
        <v>2024</v>
      </c>
    </row>
    <row r="21" spans="1:4" ht="9.75" customHeight="1" x14ac:dyDescent="0.3">
      <c r="A21" s="72">
        <v>1230</v>
      </c>
      <c r="B21" s="150" t="s">
        <v>368</v>
      </c>
      <c r="C21" s="74">
        <v>1908394732.1000023</v>
      </c>
      <c r="D21" s="74">
        <v>2191200216.8800001</v>
      </c>
    </row>
    <row r="22" spans="1:4" ht="9.75" customHeight="1" x14ac:dyDescent="0.3">
      <c r="A22" s="57">
        <v>1231</v>
      </c>
      <c r="B22" s="34" t="s">
        <v>369</v>
      </c>
      <c r="C22" s="58">
        <v>116548009.68000007</v>
      </c>
      <c r="D22" s="58">
        <v>106931569.73000002</v>
      </c>
    </row>
    <row r="23" spans="1:4" ht="9.75" customHeight="1" x14ac:dyDescent="0.3">
      <c r="A23" s="57">
        <v>1232</v>
      </c>
      <c r="B23" s="34" t="s">
        <v>370</v>
      </c>
      <c r="C23" s="58">
        <v>0</v>
      </c>
      <c r="D23" s="58">
        <v>0</v>
      </c>
    </row>
    <row r="24" spans="1:4" ht="9.75" customHeight="1" x14ac:dyDescent="0.3">
      <c r="A24" s="57">
        <v>1233</v>
      </c>
      <c r="B24" s="34" t="s">
        <v>371</v>
      </c>
      <c r="C24" s="58">
        <v>37586980.25</v>
      </c>
      <c r="D24" s="58">
        <v>11688759.389999986</v>
      </c>
    </row>
    <row r="25" spans="1:4" ht="9.75" customHeight="1" x14ac:dyDescent="0.3">
      <c r="A25" s="57">
        <v>1234</v>
      </c>
      <c r="B25" s="34" t="s">
        <v>374</v>
      </c>
      <c r="C25" s="58">
        <v>2082603310.9799995</v>
      </c>
      <c r="D25" s="58">
        <v>1560350833.4500008</v>
      </c>
    </row>
    <row r="26" spans="1:4" ht="9.75" customHeight="1" x14ac:dyDescent="0.3">
      <c r="A26" s="57">
        <v>1235</v>
      </c>
      <c r="B26" s="34" t="s">
        <v>375</v>
      </c>
      <c r="C26" s="58">
        <v>-323283016.36000061</v>
      </c>
      <c r="D26" s="58">
        <v>501042730.39999986</v>
      </c>
    </row>
    <row r="27" spans="1:4" ht="9.75" customHeight="1" x14ac:dyDescent="0.3">
      <c r="A27" s="57">
        <v>1236</v>
      </c>
      <c r="B27" s="34" t="s">
        <v>376</v>
      </c>
      <c r="C27" s="58">
        <v>-5060552.4499999993</v>
      </c>
      <c r="D27" s="58">
        <v>11186323.91</v>
      </c>
    </row>
    <row r="28" spans="1:4" ht="9.75" customHeight="1" x14ac:dyDescent="0.3">
      <c r="A28" s="57">
        <v>1239</v>
      </c>
      <c r="B28" s="34" t="s">
        <v>377</v>
      </c>
      <c r="C28" s="58">
        <v>0</v>
      </c>
      <c r="D28" s="58">
        <v>0</v>
      </c>
    </row>
    <row r="29" spans="1:4" ht="9.75" customHeight="1" x14ac:dyDescent="0.3">
      <c r="A29" s="72">
        <v>1240</v>
      </c>
      <c r="B29" s="75" t="s">
        <v>378</v>
      </c>
      <c r="C29" s="74">
        <v>73341487.449999928</v>
      </c>
      <c r="D29" s="74">
        <v>54704186.25999999</v>
      </c>
    </row>
    <row r="30" spans="1:4" ht="9.75" customHeight="1" x14ac:dyDescent="0.3">
      <c r="A30" s="57">
        <v>1241</v>
      </c>
      <c r="B30" s="34" t="s">
        <v>379</v>
      </c>
      <c r="C30" s="58">
        <v>35196092.070000023</v>
      </c>
      <c r="D30" s="58">
        <v>4586699.9499999881</v>
      </c>
    </row>
    <row r="31" spans="1:4" ht="9.75" customHeight="1" x14ac:dyDescent="0.3">
      <c r="A31" s="57">
        <v>1242</v>
      </c>
      <c r="B31" s="34" t="s">
        <v>380</v>
      </c>
      <c r="C31" s="58">
        <v>0</v>
      </c>
      <c r="D31" s="58">
        <v>0</v>
      </c>
    </row>
    <row r="32" spans="1:4" ht="9.75" customHeight="1" x14ac:dyDescent="0.3">
      <c r="A32" s="57">
        <v>1243</v>
      </c>
      <c r="B32" s="34" t="s">
        <v>381</v>
      </c>
      <c r="C32" s="58">
        <v>0</v>
      </c>
      <c r="D32" s="58">
        <v>30210</v>
      </c>
    </row>
    <row r="33" spans="1:4" ht="9.75" customHeight="1" x14ac:dyDescent="0.3">
      <c r="A33" s="57">
        <v>1244</v>
      </c>
      <c r="B33" s="34" t="s">
        <v>382</v>
      </c>
      <c r="C33" s="58">
        <v>662724.02000001073</v>
      </c>
      <c r="D33" s="58">
        <v>9915575.9499999881</v>
      </c>
    </row>
    <row r="34" spans="1:4" ht="9.75" customHeight="1" x14ac:dyDescent="0.3">
      <c r="A34" s="57">
        <v>1245</v>
      </c>
      <c r="B34" s="34" t="s">
        <v>384</v>
      </c>
      <c r="C34" s="58">
        <v>0</v>
      </c>
      <c r="D34" s="58">
        <v>0</v>
      </c>
    </row>
    <row r="35" spans="1:4" ht="9.75" customHeight="1" x14ac:dyDescent="0.3">
      <c r="A35" s="57">
        <v>1246</v>
      </c>
      <c r="B35" s="34" t="s">
        <v>385</v>
      </c>
      <c r="C35" s="58">
        <v>37482671.359999955</v>
      </c>
      <c r="D35" s="58">
        <v>40171700.360000014</v>
      </c>
    </row>
    <row r="36" spans="1:4" ht="9.75" customHeight="1" x14ac:dyDescent="0.3">
      <c r="A36" s="57">
        <v>1247</v>
      </c>
      <c r="B36" s="34" t="s">
        <v>386</v>
      </c>
      <c r="C36" s="58">
        <v>0</v>
      </c>
      <c r="D36" s="58">
        <v>0</v>
      </c>
    </row>
    <row r="37" spans="1:4" ht="9.75" customHeight="1" x14ac:dyDescent="0.3">
      <c r="A37" s="57">
        <v>1248</v>
      </c>
      <c r="B37" s="34" t="s">
        <v>387</v>
      </c>
      <c r="C37" s="58">
        <v>0</v>
      </c>
      <c r="D37" s="58">
        <v>0</v>
      </c>
    </row>
    <row r="38" spans="1:4" ht="9.75" customHeight="1" x14ac:dyDescent="0.3">
      <c r="A38" s="72">
        <v>1250</v>
      </c>
      <c r="B38" s="75" t="s">
        <v>393</v>
      </c>
      <c r="C38" s="74">
        <v>18713085.720000014</v>
      </c>
      <c r="D38" s="74">
        <v>11117896.930000007</v>
      </c>
    </row>
    <row r="39" spans="1:4" ht="9.75" customHeight="1" x14ac:dyDescent="0.3">
      <c r="A39" s="57">
        <v>1251</v>
      </c>
      <c r="B39" s="34" t="s">
        <v>394</v>
      </c>
      <c r="C39" s="58">
        <v>1712358.4800000004</v>
      </c>
      <c r="D39" s="58">
        <v>0</v>
      </c>
    </row>
    <row r="40" spans="1:4" ht="9.75" customHeight="1" x14ac:dyDescent="0.3">
      <c r="A40" s="57">
        <v>1252</v>
      </c>
      <c r="B40" s="34" t="s">
        <v>396</v>
      </c>
      <c r="C40" s="58">
        <v>0</v>
      </c>
      <c r="D40" s="58">
        <v>0</v>
      </c>
    </row>
    <row r="41" spans="1:4" ht="9.75" customHeight="1" x14ac:dyDescent="0.3">
      <c r="A41" s="57">
        <v>1253</v>
      </c>
      <c r="B41" s="34" t="s">
        <v>397</v>
      </c>
      <c r="C41" s="58">
        <v>0</v>
      </c>
      <c r="D41" s="58">
        <v>0</v>
      </c>
    </row>
    <row r="42" spans="1:4" ht="9.75" customHeight="1" x14ac:dyDescent="0.3">
      <c r="A42" s="57">
        <v>1254</v>
      </c>
      <c r="B42" s="34" t="s">
        <v>398</v>
      </c>
      <c r="C42" s="58">
        <v>17000727.23999998</v>
      </c>
      <c r="D42" s="58">
        <v>11117896.930000007</v>
      </c>
    </row>
    <row r="43" spans="1:4" ht="9.75" customHeight="1" x14ac:dyDescent="0.3">
      <c r="A43" s="57">
        <v>1259</v>
      </c>
      <c r="B43" s="34" t="s">
        <v>399</v>
      </c>
      <c r="C43" s="58">
        <v>0</v>
      </c>
      <c r="D43" s="58">
        <v>0</v>
      </c>
    </row>
    <row r="44" spans="1:4" ht="9.75" customHeight="1" x14ac:dyDescent="0.3">
      <c r="A44" s="57"/>
      <c r="B44" s="73" t="s">
        <v>513</v>
      </c>
      <c r="C44" s="74">
        <v>2000449305.2700021</v>
      </c>
      <c r="D44" s="74">
        <v>2257022300.0700011</v>
      </c>
    </row>
    <row r="45" spans="1:4" ht="9.75" customHeight="1" x14ac:dyDescent="0.3">
      <c r="A45" s="34"/>
      <c r="B45" s="34"/>
      <c r="C45" s="34"/>
      <c r="D45" s="34"/>
    </row>
    <row r="46" spans="1:4" ht="9.75" customHeight="1" x14ac:dyDescent="0.3">
      <c r="A46" s="32" t="s">
        <v>514</v>
      </c>
      <c r="B46" s="32"/>
      <c r="C46" s="32"/>
      <c r="D46" s="32"/>
    </row>
    <row r="47" spans="1:4" ht="9.75" customHeight="1" x14ac:dyDescent="0.3">
      <c r="A47" s="36" t="s">
        <v>106</v>
      </c>
      <c r="B47" s="36" t="s">
        <v>107</v>
      </c>
      <c r="C47" s="37">
        <v>2025</v>
      </c>
      <c r="D47" s="37">
        <v>2024</v>
      </c>
    </row>
    <row r="48" spans="1:4" ht="11.25" customHeight="1" x14ac:dyDescent="0.3">
      <c r="A48" s="72">
        <v>3210</v>
      </c>
      <c r="B48" s="75" t="s">
        <v>515</v>
      </c>
      <c r="C48" s="74">
        <v>656153129.48000002</v>
      </c>
      <c r="D48" s="74">
        <v>629750668.38999987</v>
      </c>
    </row>
    <row r="49" spans="1:4" ht="11.25" customHeight="1" x14ac:dyDescent="0.3">
      <c r="A49" s="57"/>
      <c r="B49" s="73" t="s">
        <v>516</v>
      </c>
      <c r="C49" s="74">
        <v>1107372472.78</v>
      </c>
      <c r="D49" s="74">
        <v>980761930.26999998</v>
      </c>
    </row>
    <row r="50" spans="1:4" ht="11.25" customHeight="1" x14ac:dyDescent="0.3">
      <c r="A50" s="72">
        <v>5400</v>
      </c>
      <c r="B50" s="75" t="s">
        <v>265</v>
      </c>
      <c r="C50" s="74">
        <v>211786.92</v>
      </c>
      <c r="D50" s="74">
        <v>204118.38</v>
      </c>
    </row>
    <row r="51" spans="1:4" ht="11.25" customHeight="1" x14ac:dyDescent="0.3">
      <c r="A51" s="57">
        <v>5410</v>
      </c>
      <c r="B51" s="34" t="s">
        <v>517</v>
      </c>
      <c r="C51" s="58">
        <v>0</v>
      </c>
      <c r="D51" s="58">
        <v>0</v>
      </c>
    </row>
    <row r="52" spans="1:4" ht="11.25" customHeight="1" x14ac:dyDescent="0.3">
      <c r="A52" s="57">
        <v>5411</v>
      </c>
      <c r="B52" s="34" t="s">
        <v>267</v>
      </c>
      <c r="C52" s="58">
        <v>0</v>
      </c>
      <c r="D52" s="58">
        <v>0</v>
      </c>
    </row>
    <row r="53" spans="1:4" ht="11.25" customHeight="1" x14ac:dyDescent="0.3">
      <c r="A53" s="57">
        <v>5420</v>
      </c>
      <c r="B53" s="34" t="s">
        <v>518</v>
      </c>
      <c r="C53" s="58">
        <v>211786.92</v>
      </c>
      <c r="D53" s="58">
        <v>204118.38</v>
      </c>
    </row>
    <row r="54" spans="1:4" ht="11.25" customHeight="1" x14ac:dyDescent="0.3">
      <c r="A54" s="57">
        <v>5421</v>
      </c>
      <c r="B54" s="34" t="s">
        <v>270</v>
      </c>
      <c r="C54" s="58">
        <v>0</v>
      </c>
      <c r="D54" s="58">
        <v>0</v>
      </c>
    </row>
    <row r="55" spans="1:4" ht="11.25" customHeight="1" x14ac:dyDescent="0.3">
      <c r="A55" s="57">
        <v>5430</v>
      </c>
      <c r="B55" s="34" t="s">
        <v>519</v>
      </c>
      <c r="C55" s="58">
        <v>0</v>
      </c>
      <c r="D55" s="58">
        <v>0</v>
      </c>
    </row>
    <row r="56" spans="1:4" ht="11.25" customHeight="1" x14ac:dyDescent="0.3">
      <c r="A56" s="57">
        <v>5431</v>
      </c>
      <c r="B56" s="34" t="s">
        <v>273</v>
      </c>
      <c r="C56" s="58">
        <v>0</v>
      </c>
      <c r="D56" s="58">
        <v>0</v>
      </c>
    </row>
    <row r="57" spans="1:4" ht="11.25" customHeight="1" x14ac:dyDescent="0.3">
      <c r="A57" s="57">
        <v>5440</v>
      </c>
      <c r="B57" s="34" t="s">
        <v>520</v>
      </c>
      <c r="C57" s="58">
        <v>0</v>
      </c>
      <c r="D57" s="58">
        <v>0</v>
      </c>
    </row>
    <row r="58" spans="1:4" ht="11.25" customHeight="1" x14ac:dyDescent="0.3">
      <c r="A58" s="57">
        <v>5441</v>
      </c>
      <c r="B58" s="34" t="s">
        <v>520</v>
      </c>
      <c r="C58" s="58">
        <v>0</v>
      </c>
      <c r="D58" s="58">
        <v>0</v>
      </c>
    </row>
    <row r="59" spans="1:4" ht="11.25" customHeight="1" x14ac:dyDescent="0.3">
      <c r="A59" s="57">
        <v>5450</v>
      </c>
      <c r="B59" s="34" t="s">
        <v>521</v>
      </c>
      <c r="C59" s="58">
        <v>0</v>
      </c>
      <c r="D59" s="58">
        <v>0</v>
      </c>
    </row>
    <row r="60" spans="1:4" ht="11.25" customHeight="1" x14ac:dyDescent="0.3">
      <c r="A60" s="57">
        <v>5451</v>
      </c>
      <c r="B60" s="34" t="s">
        <v>277</v>
      </c>
      <c r="C60" s="58">
        <v>0</v>
      </c>
      <c r="D60" s="58">
        <v>0</v>
      </c>
    </row>
    <row r="61" spans="1:4" ht="11.25" customHeight="1" x14ac:dyDescent="0.3">
      <c r="A61" s="57">
        <v>5452</v>
      </c>
      <c r="B61" s="34" t="s">
        <v>278</v>
      </c>
      <c r="C61" s="58">
        <v>0</v>
      </c>
      <c r="D61" s="58">
        <v>0</v>
      </c>
    </row>
    <row r="62" spans="1:4" ht="11.25" customHeight="1" x14ac:dyDescent="0.3">
      <c r="A62" s="72">
        <v>5500</v>
      </c>
      <c r="B62" s="75" t="s">
        <v>279</v>
      </c>
      <c r="C62" s="74">
        <v>831317098.87</v>
      </c>
      <c r="D62" s="74">
        <v>732190013.02999997</v>
      </c>
    </row>
    <row r="63" spans="1:4" ht="11.25" customHeight="1" x14ac:dyDescent="0.3">
      <c r="A63" s="72">
        <v>5510</v>
      </c>
      <c r="B63" s="75" t="s">
        <v>280</v>
      </c>
      <c r="C63" s="74">
        <v>831220665.25999987</v>
      </c>
      <c r="D63" s="74">
        <v>730680344.01999998</v>
      </c>
    </row>
    <row r="64" spans="1:4" ht="11.25" customHeight="1" x14ac:dyDescent="0.3">
      <c r="A64" s="57">
        <v>5511</v>
      </c>
      <c r="B64" s="34" t="s">
        <v>281</v>
      </c>
      <c r="C64" s="58">
        <v>14919490.089999998</v>
      </c>
      <c r="D64" s="58">
        <v>8265143.5099999998</v>
      </c>
    </row>
    <row r="65" spans="1:4" ht="11.25" customHeight="1" x14ac:dyDescent="0.3">
      <c r="A65" s="57">
        <v>5512</v>
      </c>
      <c r="B65" s="34" t="s">
        <v>282</v>
      </c>
      <c r="C65" s="58">
        <v>0</v>
      </c>
      <c r="D65" s="58">
        <v>0</v>
      </c>
    </row>
    <row r="66" spans="1:4" ht="11.25" customHeight="1" x14ac:dyDescent="0.3">
      <c r="A66" s="57">
        <v>5513</v>
      </c>
      <c r="B66" s="34" t="s">
        <v>283</v>
      </c>
      <c r="C66" s="58">
        <v>11120344.23</v>
      </c>
      <c r="D66" s="58">
        <v>10087046.73</v>
      </c>
    </row>
    <row r="67" spans="1:4" ht="11.25" customHeight="1" x14ac:dyDescent="0.3">
      <c r="A67" s="57">
        <v>5514</v>
      </c>
      <c r="B67" s="34" t="s">
        <v>284</v>
      </c>
      <c r="C67" s="58">
        <v>716539083.05000007</v>
      </c>
      <c r="D67" s="58">
        <v>620051470.65999997</v>
      </c>
    </row>
    <row r="68" spans="1:4" ht="11.25" customHeight="1" x14ac:dyDescent="0.3">
      <c r="A68" s="57">
        <v>5515</v>
      </c>
      <c r="B68" s="34" t="s">
        <v>285</v>
      </c>
      <c r="C68" s="58">
        <v>75738127.420000002</v>
      </c>
      <c r="D68" s="58">
        <v>79604549.239999995</v>
      </c>
    </row>
    <row r="69" spans="1:4" ht="11.25" customHeight="1" x14ac:dyDescent="0.3">
      <c r="A69" s="57">
        <v>5516</v>
      </c>
      <c r="B69" s="34" t="s">
        <v>286</v>
      </c>
      <c r="C69" s="58">
        <v>0</v>
      </c>
      <c r="D69" s="58">
        <v>0</v>
      </c>
    </row>
    <row r="70" spans="1:4" ht="11.25" customHeight="1" x14ac:dyDescent="0.3">
      <c r="A70" s="57">
        <v>5517</v>
      </c>
      <c r="B70" s="34" t="s">
        <v>287</v>
      </c>
      <c r="C70" s="58">
        <v>12903620.470000003</v>
      </c>
      <c r="D70" s="58">
        <v>11748941</v>
      </c>
    </row>
    <row r="71" spans="1:4" ht="11.25" customHeight="1" x14ac:dyDescent="0.3">
      <c r="A71" s="57">
        <v>5518</v>
      </c>
      <c r="B71" s="34" t="s">
        <v>288</v>
      </c>
      <c r="C71" s="58">
        <v>0</v>
      </c>
      <c r="D71" s="58">
        <v>923192.88</v>
      </c>
    </row>
    <row r="72" spans="1:4" ht="11.25" customHeight="1" x14ac:dyDescent="0.3">
      <c r="A72" s="72">
        <v>5520</v>
      </c>
      <c r="B72" s="75" t="s">
        <v>289</v>
      </c>
      <c r="C72" s="74">
        <v>0</v>
      </c>
      <c r="D72" s="74">
        <v>0</v>
      </c>
    </row>
    <row r="73" spans="1:4" ht="11.25" customHeight="1" x14ac:dyDescent="0.3">
      <c r="A73" s="57">
        <v>5521</v>
      </c>
      <c r="B73" s="34" t="s">
        <v>290</v>
      </c>
      <c r="C73" s="58">
        <v>0</v>
      </c>
      <c r="D73" s="58">
        <v>0</v>
      </c>
    </row>
    <row r="74" spans="1:4" ht="11.25" customHeight="1" x14ac:dyDescent="0.3">
      <c r="A74" s="57">
        <v>5522</v>
      </c>
      <c r="B74" s="34" t="s">
        <v>291</v>
      </c>
      <c r="C74" s="58">
        <v>0</v>
      </c>
      <c r="D74" s="58">
        <v>0</v>
      </c>
    </row>
    <row r="75" spans="1:4" ht="11.25" customHeight="1" x14ac:dyDescent="0.3">
      <c r="A75" s="72">
        <v>5530</v>
      </c>
      <c r="B75" s="75" t="s">
        <v>292</v>
      </c>
      <c r="C75" s="74">
        <v>0</v>
      </c>
      <c r="D75" s="74">
        <v>0</v>
      </c>
    </row>
    <row r="76" spans="1:4" ht="11.25" customHeight="1" x14ac:dyDescent="0.3">
      <c r="A76" s="57">
        <v>5531</v>
      </c>
      <c r="B76" s="34" t="s">
        <v>293</v>
      </c>
      <c r="C76" s="58">
        <v>0</v>
      </c>
      <c r="D76" s="58">
        <v>0</v>
      </c>
    </row>
    <row r="77" spans="1:4" ht="11.25" customHeight="1" x14ac:dyDescent="0.3">
      <c r="A77" s="57">
        <v>5532</v>
      </c>
      <c r="B77" s="34" t="s">
        <v>294</v>
      </c>
      <c r="C77" s="58">
        <v>0</v>
      </c>
      <c r="D77" s="58">
        <v>0</v>
      </c>
    </row>
    <row r="78" spans="1:4" ht="11.25" customHeight="1" x14ac:dyDescent="0.3">
      <c r="A78" s="57">
        <v>5533</v>
      </c>
      <c r="B78" s="34" t="s">
        <v>295</v>
      </c>
      <c r="C78" s="58">
        <v>0</v>
      </c>
      <c r="D78" s="58">
        <v>0</v>
      </c>
    </row>
    <row r="79" spans="1:4" ht="11.25" customHeight="1" x14ac:dyDescent="0.3">
      <c r="A79" s="57">
        <v>5534</v>
      </c>
      <c r="B79" s="34" t="s">
        <v>296</v>
      </c>
      <c r="C79" s="58">
        <v>0</v>
      </c>
      <c r="D79" s="58">
        <v>0</v>
      </c>
    </row>
    <row r="80" spans="1:4" ht="11.25" customHeight="1" x14ac:dyDescent="0.3">
      <c r="A80" s="57">
        <v>5535</v>
      </c>
      <c r="B80" s="34" t="s">
        <v>297</v>
      </c>
      <c r="C80" s="58">
        <v>0</v>
      </c>
      <c r="D80" s="58">
        <v>0</v>
      </c>
    </row>
    <row r="81" spans="1:4" ht="11.25" customHeight="1" x14ac:dyDescent="0.3">
      <c r="A81" s="72">
        <v>5590</v>
      </c>
      <c r="B81" s="75" t="s">
        <v>298</v>
      </c>
      <c r="C81" s="74">
        <v>96433.61</v>
      </c>
      <c r="D81" s="74">
        <v>1509669.01</v>
      </c>
    </row>
    <row r="82" spans="1:4" ht="11.25" customHeight="1" x14ac:dyDescent="0.3">
      <c r="A82" s="57">
        <v>5591</v>
      </c>
      <c r="B82" s="34" t="s">
        <v>299</v>
      </c>
      <c r="C82" s="58">
        <v>0</v>
      </c>
      <c r="D82" s="58">
        <v>0</v>
      </c>
    </row>
    <row r="83" spans="1:4" ht="11.25" customHeight="1" x14ac:dyDescent="0.3">
      <c r="A83" s="57">
        <v>5592</v>
      </c>
      <c r="B83" s="34" t="s">
        <v>300</v>
      </c>
      <c r="C83" s="58">
        <v>0</v>
      </c>
      <c r="D83" s="58">
        <v>1022095.87</v>
      </c>
    </row>
    <row r="84" spans="1:4" ht="11.25" customHeight="1" x14ac:dyDescent="0.3">
      <c r="A84" s="57">
        <v>5593</v>
      </c>
      <c r="B84" s="34" t="s">
        <v>301</v>
      </c>
      <c r="C84" s="58">
        <v>0</v>
      </c>
      <c r="D84" s="58">
        <v>0</v>
      </c>
    </row>
    <row r="85" spans="1:4" ht="11.25" customHeight="1" x14ac:dyDescent="0.3">
      <c r="A85" s="57">
        <v>5594</v>
      </c>
      <c r="B85" s="34" t="s">
        <v>522</v>
      </c>
      <c r="C85" s="58">
        <v>96433.61</v>
      </c>
      <c r="D85" s="58">
        <v>487573.14</v>
      </c>
    </row>
    <row r="86" spans="1:4" ht="11.25" customHeight="1" x14ac:dyDescent="0.3">
      <c r="A86" s="57">
        <v>5595</v>
      </c>
      <c r="B86" s="34" t="s">
        <v>303</v>
      </c>
      <c r="C86" s="58">
        <v>0</v>
      </c>
      <c r="D86" s="58">
        <v>0</v>
      </c>
    </row>
    <row r="87" spans="1:4" ht="11.25" customHeight="1" x14ac:dyDescent="0.3">
      <c r="A87" s="57">
        <v>5596</v>
      </c>
      <c r="B87" s="34" t="s">
        <v>188</v>
      </c>
      <c r="C87" s="58">
        <v>0</v>
      </c>
      <c r="D87" s="58">
        <v>0</v>
      </c>
    </row>
    <row r="88" spans="1:4" ht="11.25" customHeight="1" x14ac:dyDescent="0.3">
      <c r="A88" s="57">
        <v>5597</v>
      </c>
      <c r="B88" s="34" t="s">
        <v>304</v>
      </c>
      <c r="C88" s="58">
        <v>0</v>
      </c>
      <c r="D88" s="58">
        <v>0</v>
      </c>
    </row>
    <row r="89" spans="1:4" ht="11.25" customHeight="1" x14ac:dyDescent="0.3">
      <c r="A89" s="57">
        <v>5599</v>
      </c>
      <c r="B89" s="34" t="s">
        <v>306</v>
      </c>
      <c r="C89" s="58">
        <v>0</v>
      </c>
      <c r="D89" s="58">
        <v>0</v>
      </c>
    </row>
    <row r="90" spans="1:4" ht="11.25" customHeight="1" x14ac:dyDescent="0.3">
      <c r="A90" s="72">
        <v>5600</v>
      </c>
      <c r="B90" s="75" t="s">
        <v>307</v>
      </c>
      <c r="C90" s="74">
        <v>25968349.300000001</v>
      </c>
      <c r="D90" s="74">
        <v>22738919.879999999</v>
      </c>
    </row>
    <row r="91" spans="1:4" ht="11.25" customHeight="1" x14ac:dyDescent="0.3">
      <c r="A91" s="72">
        <v>5610</v>
      </c>
      <c r="B91" s="75" t="s">
        <v>308</v>
      </c>
      <c r="C91" s="74">
        <v>25968349.300000001</v>
      </c>
      <c r="D91" s="74">
        <v>22738919.879999999</v>
      </c>
    </row>
    <row r="92" spans="1:4" ht="11.25" customHeight="1" x14ac:dyDescent="0.3">
      <c r="A92" s="57">
        <v>5611</v>
      </c>
      <c r="B92" s="34" t="s">
        <v>309</v>
      </c>
      <c r="C92" s="58">
        <v>25968349.300000001</v>
      </c>
      <c r="D92" s="58">
        <v>22738919.879999999</v>
      </c>
    </row>
    <row r="93" spans="1:4" ht="11.25" customHeight="1" x14ac:dyDescent="0.3">
      <c r="A93" s="72">
        <v>2110</v>
      </c>
      <c r="B93" s="76" t="s">
        <v>523</v>
      </c>
      <c r="C93" s="74">
        <v>0</v>
      </c>
      <c r="D93" s="74">
        <v>0</v>
      </c>
    </row>
    <row r="94" spans="1:4" ht="11.25" customHeight="1" x14ac:dyDescent="0.3">
      <c r="A94" s="57">
        <v>2111</v>
      </c>
      <c r="B94" s="34" t="s">
        <v>524</v>
      </c>
      <c r="C94" s="58">
        <v>0</v>
      </c>
      <c r="D94" s="58">
        <v>0</v>
      </c>
    </row>
    <row r="95" spans="1:4" ht="11.25" customHeight="1" x14ac:dyDescent="0.3">
      <c r="A95" s="57">
        <v>2112</v>
      </c>
      <c r="B95" s="34" t="s">
        <v>525</v>
      </c>
      <c r="C95" s="58">
        <v>0</v>
      </c>
      <c r="D95" s="58">
        <v>0</v>
      </c>
    </row>
    <row r="96" spans="1:4" ht="11.25" customHeight="1" x14ac:dyDescent="0.3">
      <c r="A96" s="57">
        <v>2112</v>
      </c>
      <c r="B96" s="34" t="s">
        <v>526</v>
      </c>
      <c r="C96" s="58">
        <v>0</v>
      </c>
      <c r="D96" s="58">
        <v>0</v>
      </c>
    </row>
    <row r="97" spans="1:4" ht="11.25" customHeight="1" x14ac:dyDescent="0.3">
      <c r="A97" s="57">
        <v>2115</v>
      </c>
      <c r="B97" s="34" t="s">
        <v>527</v>
      </c>
      <c r="C97" s="58">
        <v>0</v>
      </c>
      <c r="D97" s="58">
        <v>0</v>
      </c>
    </row>
    <row r="98" spans="1:4" ht="11.25" customHeight="1" x14ac:dyDescent="0.3">
      <c r="A98" s="57">
        <v>2114</v>
      </c>
      <c r="B98" s="34" t="s">
        <v>528</v>
      </c>
      <c r="C98" s="58">
        <v>0</v>
      </c>
      <c r="D98" s="58">
        <v>0</v>
      </c>
    </row>
    <row r="99" spans="1:4" ht="11.25" customHeight="1" x14ac:dyDescent="0.3">
      <c r="A99" s="72">
        <v>5120</v>
      </c>
      <c r="B99" s="76" t="s">
        <v>351</v>
      </c>
      <c r="C99" s="74">
        <v>249875237.69</v>
      </c>
      <c r="D99" s="74">
        <v>225628878.97999999</v>
      </c>
    </row>
    <row r="100" spans="1:4" ht="11.25" customHeight="1" x14ac:dyDescent="0.3">
      <c r="A100" s="57">
        <v>5120</v>
      </c>
      <c r="B100" s="44" t="s">
        <v>351</v>
      </c>
      <c r="C100" s="58">
        <v>249875237.69</v>
      </c>
      <c r="D100" s="58">
        <v>225628878.97999999</v>
      </c>
    </row>
    <row r="101" spans="1:4" ht="9.75" customHeight="1" x14ac:dyDescent="0.3">
      <c r="A101" s="57"/>
      <c r="B101" s="73" t="s">
        <v>529</v>
      </c>
      <c r="C101" s="74">
        <v>249875237.69</v>
      </c>
      <c r="D101" s="74">
        <v>225628878.97999999</v>
      </c>
    </row>
    <row r="102" spans="1:4" ht="9.75" customHeight="1" x14ac:dyDescent="0.3">
      <c r="A102" s="72">
        <v>4300</v>
      </c>
      <c r="B102" s="73" t="s">
        <v>78</v>
      </c>
      <c r="C102" s="58">
        <v>0</v>
      </c>
      <c r="D102" s="58">
        <v>0</v>
      </c>
    </row>
    <row r="103" spans="1:4" ht="9.75" customHeight="1" x14ac:dyDescent="0.3">
      <c r="A103" s="72">
        <v>4310</v>
      </c>
      <c r="B103" s="73" t="s">
        <v>173</v>
      </c>
      <c r="C103" s="74">
        <v>0</v>
      </c>
      <c r="D103" s="74">
        <v>0</v>
      </c>
    </row>
    <row r="104" spans="1:4" ht="9.75" customHeight="1" x14ac:dyDescent="0.3">
      <c r="A104" s="57">
        <v>4311</v>
      </c>
      <c r="B104" s="77" t="s">
        <v>174</v>
      </c>
      <c r="C104" s="58">
        <v>0</v>
      </c>
      <c r="D104" s="58">
        <v>0</v>
      </c>
    </row>
    <row r="105" spans="1:4" ht="9.75" customHeight="1" x14ac:dyDescent="0.3">
      <c r="A105" s="57">
        <v>4319</v>
      </c>
      <c r="B105" s="77" t="s">
        <v>175</v>
      </c>
      <c r="C105" s="58">
        <v>0</v>
      </c>
      <c r="D105" s="58">
        <v>0</v>
      </c>
    </row>
    <row r="106" spans="1:4" ht="9.75" customHeight="1" x14ac:dyDescent="0.3">
      <c r="A106" s="72">
        <v>4320</v>
      </c>
      <c r="B106" s="73" t="s">
        <v>176</v>
      </c>
      <c r="C106" s="74">
        <v>0</v>
      </c>
      <c r="D106" s="74">
        <v>0</v>
      </c>
    </row>
    <row r="107" spans="1:4" ht="9.75" customHeight="1" x14ac:dyDescent="0.3">
      <c r="A107" s="57">
        <v>4321</v>
      </c>
      <c r="B107" s="77" t="s">
        <v>177</v>
      </c>
      <c r="C107" s="58">
        <v>0</v>
      </c>
      <c r="D107" s="58">
        <v>0</v>
      </c>
    </row>
    <row r="108" spans="1:4" ht="9.75" customHeight="1" x14ac:dyDescent="0.3">
      <c r="A108" s="57">
        <v>4322</v>
      </c>
      <c r="B108" s="77" t="s">
        <v>178</v>
      </c>
      <c r="C108" s="58">
        <v>0</v>
      </c>
      <c r="D108" s="58">
        <v>0</v>
      </c>
    </row>
    <row r="109" spans="1:4" ht="9.75" customHeight="1" x14ac:dyDescent="0.3">
      <c r="A109" s="57">
        <v>4323</v>
      </c>
      <c r="B109" s="77" t="s">
        <v>179</v>
      </c>
      <c r="C109" s="58">
        <v>0</v>
      </c>
      <c r="D109" s="58">
        <v>0</v>
      </c>
    </row>
    <row r="110" spans="1:4" ht="9.75" customHeight="1" x14ac:dyDescent="0.3">
      <c r="A110" s="57">
        <v>4324</v>
      </c>
      <c r="B110" s="77" t="s">
        <v>180</v>
      </c>
      <c r="C110" s="58">
        <v>0</v>
      </c>
      <c r="D110" s="58">
        <v>0</v>
      </c>
    </row>
    <row r="111" spans="1:4" ht="9.75" customHeight="1" x14ac:dyDescent="0.3">
      <c r="A111" s="57">
        <v>4325</v>
      </c>
      <c r="B111" s="77" t="s">
        <v>181</v>
      </c>
      <c r="C111" s="58">
        <v>0</v>
      </c>
      <c r="D111" s="58">
        <v>0</v>
      </c>
    </row>
    <row r="112" spans="1:4" ht="9.75" customHeight="1" x14ac:dyDescent="0.3">
      <c r="A112" s="72">
        <v>4330</v>
      </c>
      <c r="B112" s="73" t="s">
        <v>182</v>
      </c>
      <c r="C112" s="74">
        <v>0</v>
      </c>
      <c r="D112" s="74">
        <v>0</v>
      </c>
    </row>
    <row r="113" spans="1:4" ht="9.75" customHeight="1" x14ac:dyDescent="0.3">
      <c r="A113" s="57">
        <v>4331</v>
      </c>
      <c r="B113" s="77" t="s">
        <v>182</v>
      </c>
      <c r="C113" s="58">
        <v>0</v>
      </c>
      <c r="D113" s="58">
        <v>0</v>
      </c>
    </row>
    <row r="114" spans="1:4" ht="9.75" customHeight="1" x14ac:dyDescent="0.3">
      <c r="A114" s="72">
        <v>4340</v>
      </c>
      <c r="B114" s="73" t="s">
        <v>183</v>
      </c>
      <c r="C114" s="74">
        <v>0</v>
      </c>
      <c r="D114" s="74">
        <v>0</v>
      </c>
    </row>
    <row r="115" spans="1:4" ht="9.75" customHeight="1" x14ac:dyDescent="0.3">
      <c r="A115" s="57">
        <v>4341</v>
      </c>
      <c r="B115" s="77" t="s">
        <v>183</v>
      </c>
      <c r="C115" s="58">
        <v>0</v>
      </c>
      <c r="D115" s="58">
        <v>0</v>
      </c>
    </row>
    <row r="116" spans="1:4" ht="9.75" customHeight="1" x14ac:dyDescent="0.3">
      <c r="A116" s="72">
        <v>4390</v>
      </c>
      <c r="B116" s="73" t="s">
        <v>184</v>
      </c>
      <c r="C116" s="74">
        <v>0</v>
      </c>
      <c r="D116" s="74">
        <v>0</v>
      </c>
    </row>
    <row r="117" spans="1:4" ht="9.75" customHeight="1" x14ac:dyDescent="0.3">
      <c r="A117" s="57">
        <v>4392</v>
      </c>
      <c r="B117" s="77" t="s">
        <v>185</v>
      </c>
      <c r="C117" s="58">
        <v>0</v>
      </c>
      <c r="D117" s="58">
        <v>0</v>
      </c>
    </row>
    <row r="118" spans="1:4" ht="9.75" customHeight="1" x14ac:dyDescent="0.3">
      <c r="A118" s="57">
        <v>4393</v>
      </c>
      <c r="B118" s="77" t="s">
        <v>186</v>
      </c>
      <c r="C118" s="58">
        <v>0</v>
      </c>
      <c r="D118" s="58">
        <v>0</v>
      </c>
    </row>
    <row r="119" spans="1:4" ht="9.75" customHeight="1" x14ac:dyDescent="0.3">
      <c r="A119" s="57">
        <v>4394</v>
      </c>
      <c r="B119" s="77" t="s">
        <v>187</v>
      </c>
      <c r="C119" s="58">
        <v>0</v>
      </c>
      <c r="D119" s="58">
        <v>0</v>
      </c>
    </row>
    <row r="120" spans="1:4" ht="9.75" customHeight="1" x14ac:dyDescent="0.3">
      <c r="A120" s="57">
        <v>4395</v>
      </c>
      <c r="B120" s="77" t="s">
        <v>188</v>
      </c>
      <c r="C120" s="58">
        <v>0</v>
      </c>
      <c r="D120" s="58">
        <v>0</v>
      </c>
    </row>
    <row r="121" spans="1:4" ht="9.75" customHeight="1" x14ac:dyDescent="0.3">
      <c r="A121" s="57">
        <v>4396</v>
      </c>
      <c r="B121" s="77" t="s">
        <v>189</v>
      </c>
      <c r="C121" s="58">
        <v>0</v>
      </c>
      <c r="D121" s="58">
        <v>0</v>
      </c>
    </row>
    <row r="122" spans="1:4" ht="9.75" customHeight="1" x14ac:dyDescent="0.3">
      <c r="A122" s="57">
        <v>4397</v>
      </c>
      <c r="B122" s="77" t="s">
        <v>190</v>
      </c>
      <c r="C122" s="58">
        <v>0</v>
      </c>
      <c r="D122" s="58">
        <v>0</v>
      </c>
    </row>
    <row r="123" spans="1:4" ht="9.75" customHeight="1" x14ac:dyDescent="0.3">
      <c r="A123" s="57">
        <v>4399</v>
      </c>
      <c r="B123" s="77" t="s">
        <v>184</v>
      </c>
      <c r="C123" s="58">
        <v>0</v>
      </c>
      <c r="D123" s="58">
        <v>0</v>
      </c>
    </row>
    <row r="124" spans="1:4" ht="11.25" customHeight="1" x14ac:dyDescent="0.3">
      <c r="A124" s="72">
        <v>1120</v>
      </c>
      <c r="B124" s="76" t="s">
        <v>530</v>
      </c>
      <c r="C124" s="74">
        <v>0</v>
      </c>
      <c r="D124" s="74">
        <v>0</v>
      </c>
    </row>
    <row r="125" spans="1:4" ht="11.25" customHeight="1" x14ac:dyDescent="0.3">
      <c r="A125" s="57">
        <v>1124</v>
      </c>
      <c r="B125" s="44" t="s">
        <v>531</v>
      </c>
      <c r="C125" s="58">
        <v>0</v>
      </c>
      <c r="D125" s="58">
        <v>0</v>
      </c>
    </row>
    <row r="126" spans="1:4" ht="11.25" customHeight="1" x14ac:dyDescent="0.3">
      <c r="A126" s="57">
        <v>1124</v>
      </c>
      <c r="B126" s="44" t="s">
        <v>532</v>
      </c>
      <c r="C126" s="58">
        <v>0</v>
      </c>
      <c r="D126" s="58">
        <v>0</v>
      </c>
    </row>
    <row r="127" spans="1:4" ht="11.25" customHeight="1" x14ac:dyDescent="0.3">
      <c r="A127" s="57">
        <v>1124</v>
      </c>
      <c r="B127" s="44" t="s">
        <v>533</v>
      </c>
      <c r="C127" s="58">
        <v>0</v>
      </c>
      <c r="D127" s="58">
        <v>0</v>
      </c>
    </row>
    <row r="128" spans="1:4" ht="11.25" customHeight="1" x14ac:dyDescent="0.3">
      <c r="A128" s="57">
        <v>1124</v>
      </c>
      <c r="B128" s="44" t="s">
        <v>534</v>
      </c>
      <c r="C128" s="58">
        <v>0</v>
      </c>
      <c r="D128" s="58">
        <v>0</v>
      </c>
    </row>
    <row r="129" spans="1:4" ht="11.25" customHeight="1" x14ac:dyDescent="0.3">
      <c r="A129" s="57">
        <v>1124</v>
      </c>
      <c r="B129" s="44" t="s">
        <v>535</v>
      </c>
      <c r="C129" s="58">
        <v>0</v>
      </c>
      <c r="D129" s="58">
        <v>0</v>
      </c>
    </row>
    <row r="130" spans="1:4" ht="11.25" customHeight="1" x14ac:dyDescent="0.3">
      <c r="A130" s="57">
        <v>1124</v>
      </c>
      <c r="B130" s="44" t="s">
        <v>536</v>
      </c>
      <c r="C130" s="58">
        <v>0</v>
      </c>
      <c r="D130" s="58">
        <v>0</v>
      </c>
    </row>
    <row r="131" spans="1:4" ht="11.25" customHeight="1" x14ac:dyDescent="0.3">
      <c r="A131" s="57">
        <v>1122</v>
      </c>
      <c r="B131" s="44" t="s">
        <v>537</v>
      </c>
      <c r="C131" s="58">
        <v>0</v>
      </c>
      <c r="D131" s="58">
        <v>0</v>
      </c>
    </row>
    <row r="132" spans="1:4" ht="11.25" customHeight="1" x14ac:dyDescent="0.3">
      <c r="A132" s="57">
        <v>1122</v>
      </c>
      <c r="B132" s="44" t="s">
        <v>538</v>
      </c>
      <c r="C132" s="58">
        <v>0</v>
      </c>
      <c r="D132" s="58">
        <v>0</v>
      </c>
    </row>
    <row r="133" spans="1:4" ht="11.25" customHeight="1" x14ac:dyDescent="0.3">
      <c r="A133" s="57">
        <v>1122</v>
      </c>
      <c r="B133" s="44" t="s">
        <v>539</v>
      </c>
      <c r="C133" s="58">
        <v>0</v>
      </c>
      <c r="D133" s="58">
        <v>0</v>
      </c>
    </row>
    <row r="134" spans="1:4" ht="11.25" customHeight="1" x14ac:dyDescent="0.3">
      <c r="A134" s="72">
        <v>5120</v>
      </c>
      <c r="B134" s="76" t="s">
        <v>351</v>
      </c>
      <c r="C134" s="74">
        <v>249875237.69</v>
      </c>
      <c r="D134" s="74">
        <v>225628878.97999999</v>
      </c>
    </row>
    <row r="135" spans="1:4" ht="11.25" customHeight="1" x14ac:dyDescent="0.3">
      <c r="A135" s="57">
        <v>5120</v>
      </c>
      <c r="B135" s="44" t="s">
        <v>351</v>
      </c>
      <c r="C135" s="58">
        <v>249875237.69</v>
      </c>
      <c r="D135" s="58">
        <v>225628878.97999999</v>
      </c>
    </row>
    <row r="136" spans="1:4" ht="11.25" customHeight="1" x14ac:dyDescent="0.3">
      <c r="A136" s="72">
        <v>4150</v>
      </c>
      <c r="B136" s="76" t="s">
        <v>137</v>
      </c>
      <c r="C136" s="74">
        <v>0</v>
      </c>
      <c r="D136" s="74">
        <v>0</v>
      </c>
    </row>
    <row r="137" spans="1:4" ht="11.25" customHeight="1" x14ac:dyDescent="0.3">
      <c r="A137" s="57">
        <v>4151</v>
      </c>
      <c r="B137" s="44" t="s">
        <v>540</v>
      </c>
      <c r="C137" s="58">
        <v>0</v>
      </c>
      <c r="D137" s="58">
        <v>0</v>
      </c>
    </row>
    <row r="138" spans="1:4" ht="11.25" customHeight="1" x14ac:dyDescent="0.3">
      <c r="A138" s="57"/>
      <c r="B138" s="78" t="s">
        <v>541</v>
      </c>
      <c r="C138" s="74">
        <v>1513650364.5699999</v>
      </c>
      <c r="D138" s="74">
        <v>1384883719.6799998</v>
      </c>
    </row>
    <row r="139" spans="1:4" ht="9" customHeight="1" x14ac:dyDescent="0.3">
      <c r="A139" s="34"/>
      <c r="B139" s="34"/>
      <c r="C139" s="34"/>
      <c r="D139" s="34"/>
    </row>
    <row r="140" spans="1:4" ht="9.75" customHeight="1" x14ac:dyDescent="0.3">
      <c r="A140" s="34"/>
      <c r="B140" s="34" t="s">
        <v>310</v>
      </c>
      <c r="C140" s="34"/>
      <c r="D140" s="34"/>
    </row>
  </sheetData>
  <mergeCells count="4">
    <mergeCell ref="A1:C1"/>
    <mergeCell ref="A2:C2"/>
    <mergeCell ref="A3:C3"/>
    <mergeCell ref="A4:C4"/>
  </mergeCells>
  <pageMargins left="0.70866141732283472" right="0.70866141732283472" top="0.74803149606299213" bottom="0.74803149606299213" header="0" footer="0"/>
  <pageSetup scale="80" orientation="portrait" r:id="rId1"/>
  <rowBreaks count="1" manualBreakCount="1">
    <brk id="80"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C23"/>
  <sheetViews>
    <sheetView view="pageBreakPreview" zoomScale="60" zoomScaleNormal="145" workbookViewId="0">
      <selection activeCell="A3" sqref="A3:C3"/>
    </sheetView>
  </sheetViews>
  <sheetFormatPr baseColWidth="10" defaultColWidth="14.44140625" defaultRowHeight="15" customHeight="1" x14ac:dyDescent="0.3"/>
  <cols>
    <col min="1" max="1" width="4" style="149" customWidth="1"/>
    <col min="2" max="2" width="63.109375" style="149" customWidth="1"/>
    <col min="3" max="3" width="17.88671875" style="149" customWidth="1"/>
    <col min="4" max="26" width="11.44140625" style="149" customWidth="1"/>
    <col min="27" max="16384" width="14.44140625" style="149"/>
  </cols>
  <sheetData>
    <row r="1" spans="1:3" ht="11.25" customHeight="1" x14ac:dyDescent="0.3">
      <c r="A1" s="531" t="s">
        <v>656</v>
      </c>
      <c r="B1" s="532"/>
      <c r="C1" s="533"/>
    </row>
    <row r="2" spans="1:3" ht="11.25" customHeight="1" x14ac:dyDescent="0.3">
      <c r="A2" s="534" t="s">
        <v>581</v>
      </c>
      <c r="B2" s="535"/>
      <c r="C2" s="536"/>
    </row>
    <row r="3" spans="1:3" ht="11.25" customHeight="1" x14ac:dyDescent="0.3">
      <c r="A3" s="534" t="s">
        <v>657</v>
      </c>
      <c r="B3" s="535"/>
      <c r="C3" s="536"/>
    </row>
    <row r="4" spans="1:3" ht="9.75" customHeight="1" x14ac:dyDescent="0.3">
      <c r="A4" s="537" t="s">
        <v>543</v>
      </c>
      <c r="B4" s="538"/>
      <c r="C4" s="539"/>
    </row>
    <row r="5" spans="1:3" ht="9.75" customHeight="1" x14ac:dyDescent="0.3">
      <c r="A5" s="540" t="s">
        <v>544</v>
      </c>
      <c r="B5" s="541"/>
      <c r="C5" s="151">
        <v>2025</v>
      </c>
    </row>
    <row r="6" spans="1:3" ht="9.75" customHeight="1" x14ac:dyDescent="0.3">
      <c r="A6" s="152" t="s">
        <v>582</v>
      </c>
      <c r="B6" s="152"/>
      <c r="C6" s="153">
        <v>3684356828.6900001</v>
      </c>
    </row>
    <row r="7" spans="1:3" ht="7.5" customHeight="1" x14ac:dyDescent="0.3">
      <c r="A7" s="154"/>
      <c r="B7" s="155"/>
      <c r="C7" s="156"/>
    </row>
    <row r="8" spans="1:3" ht="9.75" customHeight="1" x14ac:dyDescent="0.3">
      <c r="A8" s="157" t="s">
        <v>583</v>
      </c>
      <c r="B8" s="157"/>
      <c r="C8" s="158">
        <v>40250138.450000003</v>
      </c>
    </row>
    <row r="9" spans="1:3" ht="9.75" customHeight="1" x14ac:dyDescent="0.3">
      <c r="A9" s="159" t="s">
        <v>584</v>
      </c>
      <c r="B9" s="160" t="s">
        <v>173</v>
      </c>
      <c r="C9" s="161">
        <v>0</v>
      </c>
    </row>
    <row r="10" spans="1:3" ht="9.75" customHeight="1" x14ac:dyDescent="0.3">
      <c r="A10" s="162" t="s">
        <v>585</v>
      </c>
      <c r="B10" s="163" t="s">
        <v>586</v>
      </c>
      <c r="C10" s="161">
        <v>0</v>
      </c>
    </row>
    <row r="11" spans="1:3" ht="9.75" customHeight="1" x14ac:dyDescent="0.3">
      <c r="A11" s="162" t="s">
        <v>587</v>
      </c>
      <c r="B11" s="163" t="s">
        <v>182</v>
      </c>
      <c r="C11" s="161">
        <v>0</v>
      </c>
    </row>
    <row r="12" spans="1:3" ht="9.75" customHeight="1" x14ac:dyDescent="0.3">
      <c r="A12" s="162" t="s">
        <v>588</v>
      </c>
      <c r="B12" s="163" t="s">
        <v>183</v>
      </c>
      <c r="C12" s="161">
        <v>0</v>
      </c>
    </row>
    <row r="13" spans="1:3" ht="9.75" customHeight="1" x14ac:dyDescent="0.3">
      <c r="A13" s="162" t="s">
        <v>589</v>
      </c>
      <c r="B13" s="163" t="s">
        <v>184</v>
      </c>
      <c r="C13" s="161">
        <v>0</v>
      </c>
    </row>
    <row r="14" spans="1:3" ht="9.75" customHeight="1" x14ac:dyDescent="0.3">
      <c r="A14" s="164" t="s">
        <v>590</v>
      </c>
      <c r="B14" s="165" t="s">
        <v>591</v>
      </c>
      <c r="C14" s="161">
        <v>40250138.450000003</v>
      </c>
    </row>
    <row r="15" spans="1:3" ht="7.5" customHeight="1" x14ac:dyDescent="0.3">
      <c r="A15" s="154"/>
      <c r="B15" s="166"/>
      <c r="C15" s="167"/>
    </row>
    <row r="16" spans="1:3" ht="9.75" customHeight="1" x14ac:dyDescent="0.3">
      <c r="A16" s="157" t="s">
        <v>592</v>
      </c>
      <c r="B16" s="155"/>
      <c r="C16" s="158">
        <v>275179039.47000003</v>
      </c>
    </row>
    <row r="17" spans="1:3" ht="9.75" customHeight="1" x14ac:dyDescent="0.3">
      <c r="A17" s="168">
        <v>3.1</v>
      </c>
      <c r="B17" s="163" t="s">
        <v>593</v>
      </c>
      <c r="C17" s="161">
        <v>0</v>
      </c>
    </row>
    <row r="18" spans="1:3" ht="9.75" customHeight="1" x14ac:dyDescent="0.3">
      <c r="A18" s="169">
        <v>3.2</v>
      </c>
      <c r="B18" s="163" t="s">
        <v>594</v>
      </c>
      <c r="C18" s="161">
        <v>0</v>
      </c>
    </row>
    <row r="19" spans="1:3" ht="9.75" customHeight="1" x14ac:dyDescent="0.3">
      <c r="A19" s="169">
        <v>3.3</v>
      </c>
      <c r="B19" s="165" t="s">
        <v>595</v>
      </c>
      <c r="C19" s="170">
        <v>275179039.47000003</v>
      </c>
    </row>
    <row r="20" spans="1:3" ht="7.5" customHeight="1" x14ac:dyDescent="0.3">
      <c r="A20" s="154"/>
      <c r="B20" s="165"/>
      <c r="C20" s="171"/>
    </row>
    <row r="21" spans="1:3" ht="9.75" customHeight="1" x14ac:dyDescent="0.3">
      <c r="A21" s="172" t="s">
        <v>596</v>
      </c>
      <c r="B21" s="172"/>
      <c r="C21" s="153">
        <v>3449427927.6700001</v>
      </c>
    </row>
    <row r="22" spans="1:3" ht="9.75" customHeight="1" x14ac:dyDescent="0.3">
      <c r="A22" s="154"/>
      <c r="B22" s="154"/>
      <c r="C22" s="154"/>
    </row>
    <row r="23" spans="1:3" ht="9.75" customHeight="1" x14ac:dyDescent="0.3">
      <c r="A23" s="154"/>
      <c r="B23" s="173" t="s">
        <v>310</v>
      </c>
      <c r="C23" s="154"/>
    </row>
  </sheetData>
  <mergeCells count="5">
    <mergeCell ref="A1:C1"/>
    <mergeCell ref="A2:C2"/>
    <mergeCell ref="A3:C3"/>
    <mergeCell ref="A4:C4"/>
    <mergeCell ref="A5:B5"/>
  </mergeCells>
  <pageMargins left="0.7" right="0.7" top="0.75" bottom="0.75" header="0" footer="0"/>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C45"/>
  <sheetViews>
    <sheetView view="pageBreakPreview" zoomScale="60" zoomScaleNormal="130" workbookViewId="0">
      <selection activeCell="A5" sqref="A5:B5"/>
    </sheetView>
  </sheetViews>
  <sheetFormatPr baseColWidth="10" defaultColWidth="14.44140625" defaultRowHeight="15" customHeight="1" x14ac:dyDescent="0.3"/>
  <cols>
    <col min="1" max="1" width="3.88671875" style="29" customWidth="1"/>
    <col min="2" max="2" width="62.109375" style="29" customWidth="1"/>
    <col min="3" max="3" width="17.88671875" style="29" customWidth="1"/>
    <col min="4" max="25" width="11.44140625" style="29" customWidth="1"/>
    <col min="26" max="16384" width="14.44140625" style="29"/>
  </cols>
  <sheetData>
    <row r="1" spans="1:3" s="174" customFormat="1" ht="11.25" customHeight="1" x14ac:dyDescent="0.3">
      <c r="A1" s="542" t="s">
        <v>656</v>
      </c>
      <c r="B1" s="543"/>
      <c r="C1" s="544"/>
    </row>
    <row r="2" spans="1:3" s="174" customFormat="1" ht="11.25" customHeight="1" x14ac:dyDescent="0.3">
      <c r="A2" s="545" t="s">
        <v>542</v>
      </c>
      <c r="B2" s="546"/>
      <c r="C2" s="547"/>
    </row>
    <row r="3" spans="1:3" s="174" customFormat="1" ht="11.25" customHeight="1" x14ac:dyDescent="0.3">
      <c r="A3" s="545" t="s">
        <v>657</v>
      </c>
      <c r="B3" s="546"/>
      <c r="C3" s="547"/>
    </row>
    <row r="4" spans="1:3" s="175" customFormat="1" ht="10.199999999999999" x14ac:dyDescent="0.2">
      <c r="A4" s="537" t="s">
        <v>543</v>
      </c>
      <c r="B4" s="538"/>
      <c r="C4" s="539"/>
    </row>
    <row r="5" spans="1:3" ht="11.25" customHeight="1" x14ac:dyDescent="0.3">
      <c r="A5" s="523" t="s">
        <v>544</v>
      </c>
      <c r="B5" s="524"/>
      <c r="C5" s="132">
        <v>2025</v>
      </c>
    </row>
    <row r="6" spans="1:3" ht="9.75" customHeight="1" x14ac:dyDescent="0.3">
      <c r="A6" s="133" t="s">
        <v>545</v>
      </c>
      <c r="B6" s="102"/>
      <c r="C6" s="176">
        <v>3635830953.9399996</v>
      </c>
    </row>
    <row r="7" spans="1:3" ht="7.5" customHeight="1" x14ac:dyDescent="0.3">
      <c r="A7" s="83"/>
      <c r="B7" s="84"/>
      <c r="C7" s="177"/>
    </row>
    <row r="8" spans="1:3" ht="9.75" customHeight="1" x14ac:dyDescent="0.3">
      <c r="A8" s="178" t="s">
        <v>546</v>
      </c>
      <c r="B8" s="87"/>
      <c r="C8" s="179">
        <v>1772652372.3999999</v>
      </c>
    </row>
    <row r="9" spans="1:3" ht="9.75" customHeight="1" x14ac:dyDescent="0.3">
      <c r="A9" s="180">
        <v>2.1</v>
      </c>
      <c r="B9" s="90" t="s">
        <v>206</v>
      </c>
      <c r="C9" s="181">
        <v>0</v>
      </c>
    </row>
    <row r="10" spans="1:3" ht="9.75" customHeight="1" x14ac:dyDescent="0.3">
      <c r="A10" s="180">
        <v>2.2000000000000002</v>
      </c>
      <c r="B10" s="90" t="s">
        <v>203</v>
      </c>
      <c r="C10" s="181">
        <v>201682837.40000004</v>
      </c>
    </row>
    <row r="11" spans="1:3" ht="9.75" customHeight="1" x14ac:dyDescent="0.3">
      <c r="A11" s="182">
        <v>2.2999999999999998</v>
      </c>
      <c r="B11" s="93" t="s">
        <v>379</v>
      </c>
      <c r="C11" s="181">
        <v>31981858.68</v>
      </c>
    </row>
    <row r="12" spans="1:3" ht="9.75" customHeight="1" x14ac:dyDescent="0.3">
      <c r="A12" s="182">
        <v>2.4</v>
      </c>
      <c r="B12" s="93" t="s">
        <v>380</v>
      </c>
      <c r="C12" s="181">
        <v>0</v>
      </c>
    </row>
    <row r="13" spans="1:3" ht="9.75" customHeight="1" x14ac:dyDescent="0.3">
      <c r="A13" s="182">
        <v>2.5</v>
      </c>
      <c r="B13" s="93" t="s">
        <v>381</v>
      </c>
      <c r="C13" s="181">
        <v>0</v>
      </c>
    </row>
    <row r="14" spans="1:3" ht="9.75" customHeight="1" x14ac:dyDescent="0.3">
      <c r="A14" s="182">
        <v>2.6</v>
      </c>
      <c r="B14" s="93" t="s">
        <v>382</v>
      </c>
      <c r="C14" s="181">
        <v>662724.02</v>
      </c>
    </row>
    <row r="15" spans="1:3" ht="9.75" customHeight="1" x14ac:dyDescent="0.3">
      <c r="A15" s="182">
        <v>2.7</v>
      </c>
      <c r="B15" s="93" t="s">
        <v>384</v>
      </c>
      <c r="C15" s="181">
        <v>0</v>
      </c>
    </row>
    <row r="16" spans="1:3" ht="9.75" customHeight="1" x14ac:dyDescent="0.3">
      <c r="A16" s="182">
        <v>2.8</v>
      </c>
      <c r="B16" s="93" t="s">
        <v>385</v>
      </c>
      <c r="C16" s="181">
        <v>346231576.67000002</v>
      </c>
    </row>
    <row r="17" spans="1:3" ht="9.75" customHeight="1" x14ac:dyDescent="0.3">
      <c r="A17" s="182">
        <v>2.9</v>
      </c>
      <c r="B17" s="93" t="s">
        <v>387</v>
      </c>
      <c r="C17" s="181">
        <v>0</v>
      </c>
    </row>
    <row r="18" spans="1:3" ht="9.75" customHeight="1" x14ac:dyDescent="0.3">
      <c r="A18" s="182" t="s">
        <v>547</v>
      </c>
      <c r="B18" s="93" t="s">
        <v>548</v>
      </c>
      <c r="C18" s="181">
        <v>0</v>
      </c>
    </row>
    <row r="19" spans="1:3" ht="9.75" customHeight="1" x14ac:dyDescent="0.3">
      <c r="A19" s="182" t="s">
        <v>549</v>
      </c>
      <c r="B19" s="93" t="s">
        <v>393</v>
      </c>
      <c r="C19" s="181">
        <v>18713085.719999999</v>
      </c>
    </row>
    <row r="20" spans="1:3" ht="9.75" customHeight="1" x14ac:dyDescent="0.3">
      <c r="A20" s="182" t="s">
        <v>550</v>
      </c>
      <c r="B20" s="93" t="s">
        <v>551</v>
      </c>
      <c r="C20" s="181">
        <v>1132627086.8</v>
      </c>
    </row>
    <row r="21" spans="1:3" ht="9.75" customHeight="1" x14ac:dyDescent="0.3">
      <c r="A21" s="182" t="s">
        <v>552</v>
      </c>
      <c r="B21" s="183" t="s">
        <v>553</v>
      </c>
      <c r="C21" s="181">
        <v>32526427.800000001</v>
      </c>
    </row>
    <row r="22" spans="1:3" ht="9.75" customHeight="1" x14ac:dyDescent="0.3">
      <c r="A22" s="182" t="s">
        <v>554</v>
      </c>
      <c r="B22" s="93" t="s">
        <v>555</v>
      </c>
      <c r="C22" s="181">
        <v>0</v>
      </c>
    </row>
    <row r="23" spans="1:3" ht="9.75" customHeight="1" x14ac:dyDescent="0.3">
      <c r="A23" s="182" t="s">
        <v>556</v>
      </c>
      <c r="B23" s="93" t="s">
        <v>557</v>
      </c>
      <c r="C23" s="181">
        <v>0</v>
      </c>
    </row>
    <row r="24" spans="1:3" ht="9.75" customHeight="1" x14ac:dyDescent="0.3">
      <c r="A24" s="182" t="s">
        <v>558</v>
      </c>
      <c r="B24" s="93" t="s">
        <v>559</v>
      </c>
      <c r="C24" s="181">
        <v>0</v>
      </c>
    </row>
    <row r="25" spans="1:3" ht="9.75" customHeight="1" x14ac:dyDescent="0.3">
      <c r="A25" s="182" t="s">
        <v>560</v>
      </c>
      <c r="B25" s="93" t="s">
        <v>561</v>
      </c>
      <c r="C25" s="181">
        <v>0</v>
      </c>
    </row>
    <row r="26" spans="1:3" ht="9.75" customHeight="1" x14ac:dyDescent="0.3">
      <c r="A26" s="182" t="s">
        <v>562</v>
      </c>
      <c r="B26" s="93" t="s">
        <v>563</v>
      </c>
      <c r="C26" s="181">
        <v>0</v>
      </c>
    </row>
    <row r="27" spans="1:3" ht="9.75" customHeight="1" x14ac:dyDescent="0.3">
      <c r="A27" s="182" t="s">
        <v>564</v>
      </c>
      <c r="B27" s="93" t="s">
        <v>565</v>
      </c>
      <c r="C27" s="181">
        <v>0</v>
      </c>
    </row>
    <row r="28" spans="1:3" ht="9.75" customHeight="1" x14ac:dyDescent="0.3">
      <c r="A28" s="182" t="s">
        <v>566</v>
      </c>
      <c r="B28" s="93" t="s">
        <v>567</v>
      </c>
      <c r="C28" s="181">
        <v>0</v>
      </c>
    </row>
    <row r="29" spans="1:3" ht="9.75" customHeight="1" x14ac:dyDescent="0.3">
      <c r="A29" s="182" t="s">
        <v>568</v>
      </c>
      <c r="B29" s="90" t="s">
        <v>569</v>
      </c>
      <c r="C29" s="181">
        <v>8226775.3099999996</v>
      </c>
    </row>
    <row r="30" spans="1:3" ht="7.5" customHeight="1" x14ac:dyDescent="0.3">
      <c r="A30" s="83"/>
      <c r="B30" s="94"/>
      <c r="C30" s="184"/>
    </row>
    <row r="31" spans="1:3" ht="9.75" customHeight="1" x14ac:dyDescent="0.3">
      <c r="A31" s="96" t="s">
        <v>570</v>
      </c>
      <c r="B31" s="97"/>
      <c r="C31" s="185">
        <v>930096216.6500001</v>
      </c>
    </row>
    <row r="32" spans="1:3" ht="9.75" customHeight="1" x14ac:dyDescent="0.3">
      <c r="A32" s="110">
        <v>3.1</v>
      </c>
      <c r="B32" s="93" t="s">
        <v>280</v>
      </c>
      <c r="C32" s="181">
        <v>831220665.26000011</v>
      </c>
    </row>
    <row r="33" spans="1:3" ht="9.75" customHeight="1" x14ac:dyDescent="0.3">
      <c r="A33" s="110">
        <v>3.2</v>
      </c>
      <c r="B33" s="93" t="s">
        <v>289</v>
      </c>
      <c r="C33" s="181">
        <v>0</v>
      </c>
    </row>
    <row r="34" spans="1:3" ht="9.75" customHeight="1" x14ac:dyDescent="0.3">
      <c r="A34" s="110">
        <v>3.3</v>
      </c>
      <c r="B34" s="93" t="s">
        <v>292</v>
      </c>
      <c r="C34" s="181">
        <v>0</v>
      </c>
    </row>
    <row r="35" spans="1:3" ht="9.75" customHeight="1" x14ac:dyDescent="0.3">
      <c r="A35" s="110">
        <v>3.4</v>
      </c>
      <c r="B35" s="93" t="s">
        <v>298</v>
      </c>
      <c r="C35" s="181">
        <v>0</v>
      </c>
    </row>
    <row r="36" spans="1:3" ht="9.75" customHeight="1" x14ac:dyDescent="0.3">
      <c r="A36" s="110">
        <v>3.5</v>
      </c>
      <c r="B36" s="93" t="s">
        <v>308</v>
      </c>
      <c r="C36" s="181">
        <v>25968349.300000001</v>
      </c>
    </row>
    <row r="37" spans="1:3" ht="9.75" customHeight="1" x14ac:dyDescent="0.3">
      <c r="A37" s="110">
        <v>3.6</v>
      </c>
      <c r="B37" s="93" t="s">
        <v>577</v>
      </c>
      <c r="C37" s="181">
        <v>0</v>
      </c>
    </row>
    <row r="38" spans="1:3" ht="9.75" customHeight="1" x14ac:dyDescent="0.3">
      <c r="A38" s="110">
        <v>3.7</v>
      </c>
      <c r="B38" s="90" t="s">
        <v>579</v>
      </c>
      <c r="C38" s="186">
        <v>72907202.090000004</v>
      </c>
    </row>
    <row r="39" spans="1:3" ht="7.5" customHeight="1" x14ac:dyDescent="0.3">
      <c r="A39" s="83"/>
      <c r="B39" s="99"/>
      <c r="C39" s="187"/>
    </row>
    <row r="40" spans="1:3" ht="9.75" customHeight="1" x14ac:dyDescent="0.3">
      <c r="A40" s="101" t="s">
        <v>580</v>
      </c>
      <c r="B40" s="102"/>
      <c r="C40" s="188">
        <v>2793274798.1899996</v>
      </c>
    </row>
    <row r="41" spans="1:3" ht="9.75" customHeight="1" x14ac:dyDescent="0.3">
      <c r="A41" s="44"/>
      <c r="B41" s="44"/>
      <c r="C41" s="44"/>
    </row>
    <row r="42" spans="1:3" ht="9.75" customHeight="1" x14ac:dyDescent="0.3">
      <c r="A42" s="44"/>
      <c r="B42" s="34" t="s">
        <v>310</v>
      </c>
      <c r="C42" s="44"/>
    </row>
    <row r="45" spans="1:3" ht="15" customHeight="1" x14ac:dyDescent="0.3">
      <c r="C45" s="104"/>
    </row>
  </sheetData>
  <mergeCells count="5">
    <mergeCell ref="A1:C1"/>
    <mergeCell ref="A2:C2"/>
    <mergeCell ref="A3:C3"/>
    <mergeCell ref="A4:C4"/>
    <mergeCell ref="A5:B5"/>
  </mergeCells>
  <pageMargins left="0.7" right="0.7" top="0.75" bottom="0.75" header="0" footer="0"/>
  <pageSetup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J59"/>
  <sheetViews>
    <sheetView view="pageBreakPreview" zoomScale="60" zoomScaleNormal="100" workbookViewId="0">
      <selection activeCell="A10" sqref="A10"/>
    </sheetView>
  </sheetViews>
  <sheetFormatPr baseColWidth="10" defaultColWidth="14.44140625" defaultRowHeight="15" customHeight="1" x14ac:dyDescent="0.3"/>
  <cols>
    <col min="1" max="1" width="12.88671875" style="29" customWidth="1"/>
    <col min="2" max="2" width="72.109375" style="29" customWidth="1"/>
    <col min="3" max="7" width="15.88671875" style="29" customWidth="1"/>
    <col min="8" max="8" width="11.88671875" style="29" customWidth="1"/>
    <col min="9" max="9" width="13.44140625" style="29" customWidth="1"/>
    <col min="10" max="10" width="13.109375" style="29" customWidth="1"/>
    <col min="11" max="12" width="9.109375" style="29" customWidth="1"/>
    <col min="13" max="13" width="11.88671875" style="29" bestFit="1" customWidth="1"/>
    <col min="14" max="26" width="9.109375" style="29" customWidth="1"/>
    <col min="27" max="16384" width="14.44140625" style="29"/>
  </cols>
  <sheetData>
    <row r="1" spans="1:10" s="148" customFormat="1" ht="11.25" customHeight="1" x14ac:dyDescent="0.2">
      <c r="A1" s="530" t="s">
        <v>656</v>
      </c>
      <c r="B1" s="548"/>
      <c r="C1" s="548"/>
      <c r="D1" s="548"/>
      <c r="E1" s="548"/>
      <c r="F1" s="548"/>
      <c r="G1" s="146" t="s">
        <v>99</v>
      </c>
      <c r="H1" s="147">
        <v>2025</v>
      </c>
    </row>
    <row r="2" spans="1:10" s="148" customFormat="1" ht="11.25" customHeight="1" x14ac:dyDescent="0.2">
      <c r="A2" s="530" t="s">
        <v>597</v>
      </c>
      <c r="B2" s="548"/>
      <c r="C2" s="548"/>
      <c r="D2" s="548"/>
      <c r="E2" s="548"/>
      <c r="F2" s="548"/>
      <c r="G2" s="146" t="s">
        <v>101</v>
      </c>
      <c r="H2" s="147" t="s">
        <v>648</v>
      </c>
    </row>
    <row r="3" spans="1:10" s="148" customFormat="1" ht="11.25" customHeight="1" x14ac:dyDescent="0.2">
      <c r="A3" s="530" t="s">
        <v>657</v>
      </c>
      <c r="B3" s="548"/>
      <c r="C3" s="548"/>
      <c r="D3" s="548"/>
      <c r="E3" s="548"/>
      <c r="F3" s="548"/>
      <c r="G3" s="146" t="s">
        <v>102</v>
      </c>
      <c r="H3" s="147" t="s">
        <v>651</v>
      </c>
    </row>
    <row r="4" spans="1:10" s="148" customFormat="1" ht="11.25" customHeight="1" x14ac:dyDescent="0.2">
      <c r="A4" s="530" t="s">
        <v>103</v>
      </c>
      <c r="B4" s="530"/>
      <c r="C4" s="530"/>
      <c r="D4" s="530"/>
      <c r="E4" s="530"/>
      <c r="F4" s="530"/>
      <c r="G4" s="146"/>
      <c r="H4" s="147"/>
    </row>
    <row r="5" spans="1:10" ht="9.75" customHeight="1" x14ac:dyDescent="0.3">
      <c r="A5" s="31" t="s">
        <v>104</v>
      </c>
      <c r="B5" s="32"/>
      <c r="C5" s="32"/>
      <c r="D5" s="32"/>
      <c r="E5" s="32"/>
      <c r="F5" s="32"/>
      <c r="G5" s="32"/>
      <c r="H5" s="32"/>
      <c r="I5" s="34"/>
      <c r="J5" s="34"/>
    </row>
    <row r="6" spans="1:10" ht="9.75" customHeight="1" x14ac:dyDescent="0.3">
      <c r="A6" s="34"/>
      <c r="B6" s="34"/>
      <c r="C6" s="34"/>
      <c r="D6" s="34"/>
      <c r="E6" s="34"/>
      <c r="F6" s="34"/>
      <c r="G6" s="34"/>
      <c r="H6" s="34"/>
      <c r="I6" s="34"/>
      <c r="J6" s="34"/>
    </row>
    <row r="7" spans="1:10" ht="9.75" customHeight="1" x14ac:dyDescent="0.3">
      <c r="A7" s="34"/>
      <c r="B7" s="34"/>
      <c r="C7" s="34"/>
      <c r="D7" s="34"/>
      <c r="E7" s="34"/>
      <c r="F7" s="34"/>
      <c r="G7" s="34"/>
      <c r="H7" s="34"/>
      <c r="I7" s="34"/>
      <c r="J7" s="34"/>
    </row>
    <row r="8" spans="1:10" ht="24.75" customHeight="1" x14ac:dyDescent="0.3">
      <c r="A8" s="122" t="s">
        <v>106</v>
      </c>
      <c r="B8" s="122" t="s">
        <v>544</v>
      </c>
      <c r="C8" s="123" t="s">
        <v>598</v>
      </c>
      <c r="D8" s="123" t="s">
        <v>599</v>
      </c>
      <c r="E8" s="123" t="s">
        <v>600</v>
      </c>
      <c r="F8" s="123" t="s">
        <v>601</v>
      </c>
      <c r="G8" s="123" t="s">
        <v>602</v>
      </c>
      <c r="H8" s="123" t="s">
        <v>603</v>
      </c>
      <c r="I8" s="123" t="s">
        <v>604</v>
      </c>
      <c r="J8" s="123" t="s">
        <v>605</v>
      </c>
    </row>
    <row r="9" spans="1:10" ht="9.75" customHeight="1" x14ac:dyDescent="0.3">
      <c r="A9" s="72">
        <v>7000</v>
      </c>
      <c r="B9" s="73" t="s">
        <v>606</v>
      </c>
      <c r="C9" s="75"/>
      <c r="D9" s="75"/>
      <c r="E9" s="75"/>
      <c r="F9" s="75"/>
      <c r="G9" s="75"/>
      <c r="H9" s="75"/>
      <c r="I9" s="75"/>
      <c r="J9" s="75"/>
    </row>
    <row r="10" spans="1:10" ht="9.75" customHeight="1" x14ac:dyDescent="0.3">
      <c r="A10" s="34">
        <v>7110</v>
      </c>
      <c r="B10" s="77" t="s">
        <v>602</v>
      </c>
      <c r="C10" s="58">
        <v>0</v>
      </c>
      <c r="D10" s="58">
        <v>0</v>
      </c>
      <c r="E10" s="58">
        <v>0</v>
      </c>
      <c r="F10" s="58">
        <v>0</v>
      </c>
      <c r="G10" s="34"/>
      <c r="H10" s="34"/>
      <c r="I10" s="34"/>
      <c r="J10" s="34"/>
    </row>
    <row r="11" spans="1:10" ht="9.75" customHeight="1" x14ac:dyDescent="0.3">
      <c r="A11" s="34">
        <v>7120</v>
      </c>
      <c r="B11" s="77" t="s">
        <v>607</v>
      </c>
      <c r="C11" s="58">
        <v>0</v>
      </c>
      <c r="D11" s="58">
        <v>0</v>
      </c>
      <c r="E11" s="58">
        <v>0</v>
      </c>
      <c r="F11" s="58">
        <v>0</v>
      </c>
      <c r="G11" s="34"/>
      <c r="H11" s="34"/>
      <c r="I11" s="34"/>
      <c r="J11" s="34"/>
    </row>
    <row r="12" spans="1:10" ht="9.75" customHeight="1" x14ac:dyDescent="0.3">
      <c r="A12" s="34">
        <v>7130</v>
      </c>
      <c r="B12" s="77" t="s">
        <v>608</v>
      </c>
      <c r="C12" s="58">
        <v>0</v>
      </c>
      <c r="D12" s="58">
        <v>0</v>
      </c>
      <c r="E12" s="58">
        <v>0</v>
      </c>
      <c r="F12" s="58">
        <v>0</v>
      </c>
      <c r="G12" s="34"/>
      <c r="H12" s="34"/>
      <c r="I12" s="34"/>
      <c r="J12" s="34"/>
    </row>
    <row r="13" spans="1:10" ht="9.75" customHeight="1" x14ac:dyDescent="0.3">
      <c r="A13" s="34">
        <v>7140</v>
      </c>
      <c r="B13" s="77" t="s">
        <v>609</v>
      </c>
      <c r="C13" s="58">
        <v>0</v>
      </c>
      <c r="D13" s="58">
        <v>0</v>
      </c>
      <c r="E13" s="58">
        <v>0</v>
      </c>
      <c r="F13" s="58">
        <v>0</v>
      </c>
      <c r="G13" s="34"/>
      <c r="H13" s="34"/>
      <c r="I13" s="34"/>
      <c r="J13" s="34"/>
    </row>
    <row r="14" spans="1:10" ht="9.75" customHeight="1" x14ac:dyDescent="0.3">
      <c r="A14" s="34">
        <v>7150</v>
      </c>
      <c r="B14" s="77" t="s">
        <v>610</v>
      </c>
      <c r="C14" s="58">
        <v>0</v>
      </c>
      <c r="D14" s="58">
        <v>0</v>
      </c>
      <c r="E14" s="58">
        <v>0</v>
      </c>
      <c r="F14" s="58">
        <v>0</v>
      </c>
      <c r="G14" s="34"/>
      <c r="H14" s="34"/>
      <c r="I14" s="34"/>
      <c r="J14" s="34"/>
    </row>
    <row r="15" spans="1:10" ht="9.75" customHeight="1" x14ac:dyDescent="0.3">
      <c r="A15" s="34">
        <v>7160</v>
      </c>
      <c r="B15" s="77" t="s">
        <v>611</v>
      </c>
      <c r="C15" s="58">
        <v>0</v>
      </c>
      <c r="D15" s="58">
        <v>0</v>
      </c>
      <c r="E15" s="58">
        <v>0</v>
      </c>
      <c r="F15" s="58">
        <v>0</v>
      </c>
      <c r="G15" s="34"/>
      <c r="H15" s="34"/>
      <c r="I15" s="34"/>
      <c r="J15" s="34"/>
    </row>
    <row r="16" spans="1:10" ht="9.75" customHeight="1" x14ac:dyDescent="0.3">
      <c r="A16" s="34">
        <v>7210</v>
      </c>
      <c r="B16" s="77" t="s">
        <v>612</v>
      </c>
      <c r="C16" s="58">
        <v>0</v>
      </c>
      <c r="D16" s="58">
        <v>0</v>
      </c>
      <c r="E16" s="58">
        <v>0</v>
      </c>
      <c r="F16" s="58">
        <v>0</v>
      </c>
      <c r="G16" s="34"/>
      <c r="H16" s="34"/>
      <c r="I16" s="34"/>
      <c r="J16" s="34"/>
    </row>
    <row r="17" spans="1:10" ht="9.75" customHeight="1" x14ac:dyDescent="0.3">
      <c r="A17" s="34">
        <v>7220</v>
      </c>
      <c r="B17" s="77" t="s">
        <v>613</v>
      </c>
      <c r="C17" s="58">
        <v>0</v>
      </c>
      <c r="D17" s="58">
        <v>0</v>
      </c>
      <c r="E17" s="58">
        <v>0</v>
      </c>
      <c r="F17" s="58">
        <v>0</v>
      </c>
      <c r="G17" s="34"/>
      <c r="H17" s="34"/>
      <c r="I17" s="34"/>
      <c r="J17" s="34"/>
    </row>
    <row r="18" spans="1:10" ht="9.75" customHeight="1" x14ac:dyDescent="0.3">
      <c r="A18" s="34">
        <v>7230</v>
      </c>
      <c r="B18" s="77" t="s">
        <v>614</v>
      </c>
      <c r="C18" s="58">
        <v>0</v>
      </c>
      <c r="D18" s="58">
        <v>0</v>
      </c>
      <c r="E18" s="58">
        <v>0</v>
      </c>
      <c r="F18" s="58">
        <v>0</v>
      </c>
      <c r="G18" s="34"/>
      <c r="H18" s="34"/>
      <c r="I18" s="34"/>
      <c r="J18" s="34"/>
    </row>
    <row r="19" spans="1:10" ht="9.75" customHeight="1" x14ac:dyDescent="0.3">
      <c r="A19" s="34">
        <v>7240</v>
      </c>
      <c r="B19" s="77" t="s">
        <v>615</v>
      </c>
      <c r="C19" s="58">
        <v>0</v>
      </c>
      <c r="D19" s="58">
        <v>0</v>
      </c>
      <c r="E19" s="58">
        <v>0</v>
      </c>
      <c r="F19" s="58">
        <v>0</v>
      </c>
      <c r="G19" s="34"/>
      <c r="H19" s="34"/>
      <c r="I19" s="34"/>
      <c r="J19" s="34"/>
    </row>
    <row r="20" spans="1:10" ht="9.75" customHeight="1" x14ac:dyDescent="0.3">
      <c r="A20" s="34">
        <v>7250</v>
      </c>
      <c r="B20" s="77" t="s">
        <v>616</v>
      </c>
      <c r="C20" s="58">
        <v>0</v>
      </c>
      <c r="D20" s="58">
        <v>0</v>
      </c>
      <c r="E20" s="58">
        <v>0</v>
      </c>
      <c r="F20" s="58">
        <v>0</v>
      </c>
      <c r="G20" s="34"/>
      <c r="H20" s="34"/>
      <c r="I20" s="34"/>
      <c r="J20" s="34"/>
    </row>
    <row r="21" spans="1:10" ht="9.75" customHeight="1" x14ac:dyDescent="0.3">
      <c r="A21" s="34">
        <v>7260</v>
      </c>
      <c r="B21" s="189" t="s">
        <v>617</v>
      </c>
      <c r="C21" s="58">
        <v>0</v>
      </c>
      <c r="D21" s="58">
        <v>0</v>
      </c>
      <c r="E21" s="58">
        <v>0</v>
      </c>
      <c r="F21" s="58">
        <v>0</v>
      </c>
      <c r="G21" s="34"/>
      <c r="H21" s="34"/>
      <c r="I21" s="34"/>
      <c r="J21" s="34"/>
    </row>
    <row r="22" spans="1:10" ht="9.75" customHeight="1" x14ac:dyDescent="0.3">
      <c r="A22" s="34">
        <v>7310</v>
      </c>
      <c r="B22" s="77" t="s">
        <v>618</v>
      </c>
      <c r="C22" s="58">
        <v>0</v>
      </c>
      <c r="D22" s="58">
        <v>0</v>
      </c>
      <c r="E22" s="58">
        <v>0</v>
      </c>
      <c r="F22" s="58">
        <v>0</v>
      </c>
      <c r="G22" s="34"/>
      <c r="H22" s="34"/>
      <c r="I22" s="34"/>
      <c r="J22" s="34"/>
    </row>
    <row r="23" spans="1:10" ht="9.75" customHeight="1" x14ac:dyDescent="0.3">
      <c r="A23" s="34">
        <v>7320</v>
      </c>
      <c r="B23" s="77" t="s">
        <v>619</v>
      </c>
      <c r="C23" s="58">
        <v>0</v>
      </c>
      <c r="D23" s="58">
        <v>0</v>
      </c>
      <c r="E23" s="58">
        <v>0</v>
      </c>
      <c r="F23" s="58">
        <v>0</v>
      </c>
      <c r="G23" s="34"/>
      <c r="H23" s="34"/>
      <c r="I23" s="34"/>
      <c r="J23" s="34"/>
    </row>
    <row r="24" spans="1:10" ht="9.75" customHeight="1" x14ac:dyDescent="0.3">
      <c r="A24" s="34">
        <v>7330</v>
      </c>
      <c r="B24" s="77" t="s">
        <v>620</v>
      </c>
      <c r="C24" s="58">
        <v>0</v>
      </c>
      <c r="D24" s="58">
        <v>0</v>
      </c>
      <c r="E24" s="58">
        <v>0</v>
      </c>
      <c r="F24" s="58">
        <v>0</v>
      </c>
      <c r="G24" s="34"/>
      <c r="H24" s="34"/>
      <c r="I24" s="34"/>
      <c r="J24" s="34"/>
    </row>
    <row r="25" spans="1:10" ht="9.75" customHeight="1" x14ac:dyDescent="0.3">
      <c r="A25" s="34">
        <v>7340</v>
      </c>
      <c r="B25" s="77" t="s">
        <v>621</v>
      </c>
      <c r="C25" s="58">
        <v>0</v>
      </c>
      <c r="D25" s="58">
        <v>0</v>
      </c>
      <c r="E25" s="58">
        <v>0</v>
      </c>
      <c r="F25" s="58">
        <v>0</v>
      </c>
      <c r="G25" s="34"/>
      <c r="H25" s="34"/>
      <c r="I25" s="34"/>
      <c r="J25" s="34"/>
    </row>
    <row r="26" spans="1:10" ht="9.75" customHeight="1" x14ac:dyDescent="0.3">
      <c r="A26" s="34">
        <v>7350</v>
      </c>
      <c r="B26" s="77" t="s">
        <v>622</v>
      </c>
      <c r="C26" s="58">
        <v>0</v>
      </c>
      <c r="D26" s="58">
        <v>0</v>
      </c>
      <c r="E26" s="58">
        <v>0</v>
      </c>
      <c r="F26" s="58">
        <v>0</v>
      </c>
      <c r="G26" s="34"/>
      <c r="H26" s="34"/>
      <c r="I26" s="34"/>
      <c r="J26" s="34"/>
    </row>
    <row r="27" spans="1:10" ht="9.75" customHeight="1" x14ac:dyDescent="0.3">
      <c r="A27" s="34">
        <v>7360</v>
      </c>
      <c r="B27" s="77" t="s">
        <v>623</v>
      </c>
      <c r="C27" s="58">
        <v>0</v>
      </c>
      <c r="D27" s="58">
        <v>0</v>
      </c>
      <c r="E27" s="58">
        <v>0</v>
      </c>
      <c r="F27" s="58">
        <v>0</v>
      </c>
      <c r="G27" s="34"/>
      <c r="H27" s="34"/>
      <c r="I27" s="34"/>
      <c r="J27" s="34"/>
    </row>
    <row r="28" spans="1:10" ht="9.75" customHeight="1" x14ac:dyDescent="0.3">
      <c r="A28" s="34">
        <v>7410</v>
      </c>
      <c r="B28" s="77" t="s">
        <v>624</v>
      </c>
      <c r="C28" s="58">
        <v>0</v>
      </c>
      <c r="D28" s="58">
        <v>0</v>
      </c>
      <c r="E28" s="58">
        <v>0</v>
      </c>
      <c r="F28" s="58">
        <v>0</v>
      </c>
      <c r="G28" s="34"/>
      <c r="H28" s="34"/>
      <c r="I28" s="34"/>
      <c r="J28" s="34"/>
    </row>
    <row r="29" spans="1:10" ht="9.75" customHeight="1" x14ac:dyDescent="0.3">
      <c r="A29" s="34">
        <v>7420</v>
      </c>
      <c r="B29" s="77" t="s">
        <v>625</v>
      </c>
      <c r="C29" s="58">
        <v>0</v>
      </c>
      <c r="D29" s="58">
        <v>0</v>
      </c>
      <c r="E29" s="58">
        <v>0</v>
      </c>
      <c r="F29" s="58">
        <v>0</v>
      </c>
      <c r="G29" s="34"/>
      <c r="H29" s="34"/>
      <c r="I29" s="34"/>
      <c r="J29" s="34"/>
    </row>
    <row r="30" spans="1:10" ht="9.75" customHeight="1" x14ac:dyDescent="0.3">
      <c r="A30" s="34">
        <v>7510</v>
      </c>
      <c r="B30" s="77" t="s">
        <v>626</v>
      </c>
      <c r="C30" s="58">
        <v>4397470671.54</v>
      </c>
      <c r="D30" s="58">
        <v>1156287360.97</v>
      </c>
      <c r="E30" s="58">
        <v>1301483272.02</v>
      </c>
      <c r="F30" s="58">
        <v>4252274760.4899998</v>
      </c>
      <c r="G30" s="34"/>
      <c r="H30" s="34"/>
      <c r="I30" s="34"/>
      <c r="J30" s="34"/>
    </row>
    <row r="31" spans="1:10" ht="9.75" customHeight="1" x14ac:dyDescent="0.3">
      <c r="A31" s="34">
        <v>7520</v>
      </c>
      <c r="B31" s="77" t="s">
        <v>627</v>
      </c>
      <c r="C31" s="58">
        <v>-4397470671.54</v>
      </c>
      <c r="D31" s="58">
        <v>1301483272.02</v>
      </c>
      <c r="E31" s="58">
        <v>1156287360.97</v>
      </c>
      <c r="F31" s="58">
        <v>-4252274760.4899998</v>
      </c>
      <c r="G31" s="34"/>
      <c r="H31" s="34"/>
      <c r="I31" s="34"/>
      <c r="J31" s="34"/>
    </row>
    <row r="32" spans="1:10" ht="9.75" customHeight="1" x14ac:dyDescent="0.3">
      <c r="A32" s="34">
        <v>7610</v>
      </c>
      <c r="B32" s="77" t="s">
        <v>628</v>
      </c>
      <c r="C32" s="58">
        <v>0</v>
      </c>
      <c r="D32" s="58">
        <v>0</v>
      </c>
      <c r="E32" s="58">
        <v>0</v>
      </c>
      <c r="F32" s="58">
        <v>0</v>
      </c>
      <c r="G32" s="34"/>
      <c r="H32" s="34"/>
      <c r="I32" s="34"/>
      <c r="J32" s="34"/>
    </row>
    <row r="33" spans="1:10" ht="9.75" customHeight="1" x14ac:dyDescent="0.3">
      <c r="A33" s="34">
        <v>7620</v>
      </c>
      <c r="B33" s="77" t="s">
        <v>629</v>
      </c>
      <c r="C33" s="58">
        <v>0</v>
      </c>
      <c r="D33" s="58">
        <v>0</v>
      </c>
      <c r="E33" s="58">
        <v>0</v>
      </c>
      <c r="F33" s="58">
        <v>0</v>
      </c>
      <c r="G33" s="34"/>
      <c r="H33" s="34"/>
      <c r="I33" s="34"/>
      <c r="J33" s="34"/>
    </row>
    <row r="34" spans="1:10" ht="9.75" customHeight="1" x14ac:dyDescent="0.3">
      <c r="A34" s="34">
        <v>7630</v>
      </c>
      <c r="B34" s="77" t="s">
        <v>630</v>
      </c>
      <c r="C34" s="58">
        <v>0</v>
      </c>
      <c r="D34" s="58">
        <v>0</v>
      </c>
      <c r="E34" s="58">
        <v>0</v>
      </c>
      <c r="F34" s="58">
        <v>0</v>
      </c>
      <c r="G34" s="34"/>
      <c r="H34" s="34"/>
      <c r="I34" s="34"/>
      <c r="J34" s="34"/>
    </row>
    <row r="35" spans="1:10" ht="9.75" customHeight="1" x14ac:dyDescent="0.3">
      <c r="A35" s="34">
        <v>7640</v>
      </c>
      <c r="B35" s="77" t="s">
        <v>631</v>
      </c>
      <c r="C35" s="58">
        <v>0</v>
      </c>
      <c r="D35" s="58">
        <v>0</v>
      </c>
      <c r="E35" s="58">
        <v>0</v>
      </c>
      <c r="F35" s="58">
        <v>0</v>
      </c>
      <c r="G35" s="34"/>
      <c r="H35" s="34"/>
      <c r="I35" s="34"/>
      <c r="J35" s="34"/>
    </row>
    <row r="36" spans="1:10" ht="9.75" customHeight="1" x14ac:dyDescent="0.3">
      <c r="A36" s="34"/>
      <c r="B36" s="34"/>
      <c r="C36" s="58"/>
      <c r="D36" s="58"/>
      <c r="E36" s="58"/>
      <c r="F36" s="58"/>
      <c r="G36" s="34"/>
      <c r="H36" s="34"/>
      <c r="I36" s="34"/>
      <c r="J36" s="34"/>
    </row>
    <row r="37" spans="1:10" ht="9.75" customHeight="1" x14ac:dyDescent="0.3">
      <c r="A37" s="72">
        <v>8000</v>
      </c>
      <c r="B37" s="73" t="s">
        <v>632</v>
      </c>
      <c r="C37" s="75"/>
      <c r="D37" s="75"/>
      <c r="E37" s="75"/>
      <c r="F37" s="75"/>
      <c r="G37" s="75"/>
      <c r="H37" s="75"/>
      <c r="I37" s="75"/>
      <c r="J37" s="75"/>
    </row>
    <row r="38" spans="1:10" ht="9.75" customHeight="1" thickBot="1" x14ac:dyDescent="0.35">
      <c r="A38" s="34"/>
      <c r="B38" s="34"/>
      <c r="C38" s="34"/>
      <c r="D38" s="34"/>
      <c r="E38" s="34"/>
      <c r="F38" s="34"/>
      <c r="G38" s="34"/>
      <c r="H38" s="34"/>
      <c r="I38" s="34"/>
      <c r="J38" s="34"/>
    </row>
    <row r="39" spans="1:10" ht="9.75" customHeight="1" x14ac:dyDescent="0.3">
      <c r="A39" s="34"/>
      <c r="B39" s="549" t="s">
        <v>633</v>
      </c>
      <c r="C39" s="550"/>
      <c r="D39" s="34"/>
      <c r="E39" s="34"/>
      <c r="F39" s="34"/>
      <c r="G39" s="34"/>
      <c r="H39" s="34"/>
      <c r="I39" s="34"/>
      <c r="J39" s="34"/>
    </row>
    <row r="40" spans="1:10" ht="9.75" customHeight="1" x14ac:dyDescent="0.3">
      <c r="A40" s="34"/>
      <c r="B40" s="190" t="s">
        <v>544</v>
      </c>
      <c r="C40" s="191">
        <v>2025</v>
      </c>
      <c r="D40" s="34"/>
      <c r="E40" s="34"/>
      <c r="F40" s="34"/>
      <c r="G40" s="34"/>
      <c r="H40" s="34"/>
      <c r="I40" s="34"/>
      <c r="J40" s="34"/>
    </row>
    <row r="41" spans="1:10" ht="9.75" customHeight="1" x14ac:dyDescent="0.3">
      <c r="A41" s="34">
        <v>8110</v>
      </c>
      <c r="B41" s="126" t="s">
        <v>634</v>
      </c>
      <c r="C41" s="192">
        <v>3032463950.5900002</v>
      </c>
      <c r="D41" s="34"/>
      <c r="E41" s="34"/>
      <c r="F41" s="34"/>
      <c r="G41" s="34"/>
      <c r="H41" s="34"/>
      <c r="I41" s="34"/>
      <c r="J41" s="34"/>
    </row>
    <row r="42" spans="1:10" ht="9.75" customHeight="1" x14ac:dyDescent="0.3">
      <c r="A42" s="34">
        <v>8120</v>
      </c>
      <c r="B42" s="126" t="s">
        <v>635</v>
      </c>
      <c r="C42" s="192">
        <v>261001170.79000002</v>
      </c>
      <c r="D42" s="34"/>
      <c r="E42" s="34"/>
      <c r="F42" s="34"/>
      <c r="G42" s="34"/>
      <c r="H42" s="34"/>
      <c r="I42" s="34"/>
      <c r="J42" s="34"/>
    </row>
    <row r="43" spans="1:10" ht="9.75" customHeight="1" x14ac:dyDescent="0.3">
      <c r="A43" s="34">
        <v>8130</v>
      </c>
      <c r="B43" s="126" t="s">
        <v>636</v>
      </c>
      <c r="C43" s="192">
        <v>390891707.31000006</v>
      </c>
      <c r="D43" s="34"/>
      <c r="E43" s="34"/>
      <c r="F43" s="34"/>
      <c r="G43" s="34"/>
      <c r="H43" s="34"/>
      <c r="I43" s="34"/>
      <c r="J43" s="34"/>
    </row>
    <row r="44" spans="1:10" ht="9.75" customHeight="1" x14ac:dyDescent="0.3">
      <c r="A44" s="34">
        <v>8140</v>
      </c>
      <c r="B44" s="126" t="s">
        <v>637</v>
      </c>
      <c r="C44" s="192">
        <v>3684356828.6899996</v>
      </c>
      <c r="D44" s="34"/>
      <c r="E44" s="34"/>
      <c r="F44" s="34"/>
      <c r="G44" s="34"/>
      <c r="H44" s="34"/>
      <c r="I44" s="34"/>
      <c r="J44" s="34"/>
    </row>
    <row r="45" spans="1:10" ht="9.75" customHeight="1" thickBot="1" x14ac:dyDescent="0.35">
      <c r="A45" s="34">
        <v>8150</v>
      </c>
      <c r="B45" s="128" t="s">
        <v>638</v>
      </c>
      <c r="C45" s="193">
        <v>3193746662.4800005</v>
      </c>
      <c r="D45" s="34"/>
      <c r="E45" s="34"/>
      <c r="F45" s="34"/>
      <c r="G45" s="34"/>
      <c r="H45" s="34"/>
      <c r="I45" s="34"/>
      <c r="J45" s="34"/>
    </row>
    <row r="46" spans="1:10" ht="9.75" customHeight="1" x14ac:dyDescent="0.3">
      <c r="A46" s="34"/>
      <c r="B46" s="34"/>
      <c r="C46" s="34"/>
      <c r="D46" s="34"/>
      <c r="E46" s="34"/>
      <c r="F46" s="34"/>
      <c r="G46" s="34"/>
      <c r="H46" s="34"/>
      <c r="I46" s="34"/>
      <c r="J46" s="34"/>
    </row>
    <row r="47" spans="1:10" ht="9.75" customHeight="1" thickBot="1" x14ac:dyDescent="0.35">
      <c r="A47" s="34"/>
      <c r="B47" s="34"/>
      <c r="C47" s="34"/>
      <c r="D47" s="34"/>
      <c r="E47" s="34"/>
      <c r="F47" s="34"/>
      <c r="G47" s="34"/>
      <c r="H47" s="34"/>
      <c r="I47" s="34"/>
      <c r="J47" s="34"/>
    </row>
    <row r="48" spans="1:10" ht="9.75" customHeight="1" x14ac:dyDescent="0.3">
      <c r="A48" s="34"/>
      <c r="B48" s="549" t="s">
        <v>639</v>
      </c>
      <c r="C48" s="550"/>
      <c r="D48" s="34"/>
      <c r="E48" s="34"/>
      <c r="F48" s="34"/>
      <c r="G48" s="34"/>
      <c r="H48" s="34"/>
      <c r="I48" s="34"/>
      <c r="J48" s="34"/>
    </row>
    <row r="49" spans="1:4" ht="9.75" customHeight="1" x14ac:dyDescent="0.3">
      <c r="A49" s="34"/>
      <c r="B49" s="190" t="s">
        <v>544</v>
      </c>
      <c r="C49" s="191">
        <v>2025</v>
      </c>
    </row>
    <row r="50" spans="1:4" ht="9.75" customHeight="1" x14ac:dyDescent="0.3">
      <c r="A50" s="34">
        <v>8210</v>
      </c>
      <c r="B50" s="126" t="s">
        <v>640</v>
      </c>
      <c r="C50" s="194">
        <v>-3032463950.5899916</v>
      </c>
      <c r="D50" s="195"/>
    </row>
    <row r="51" spans="1:4" ht="9.75" customHeight="1" x14ac:dyDescent="0.3">
      <c r="A51" s="34">
        <v>8220</v>
      </c>
      <c r="B51" s="126" t="s">
        <v>641</v>
      </c>
      <c r="C51" s="194">
        <v>745718528.45000017</v>
      </c>
    </row>
    <row r="52" spans="1:4" ht="9.75" customHeight="1" x14ac:dyDescent="0.3">
      <c r="A52" s="34">
        <v>8230</v>
      </c>
      <c r="B52" s="126" t="s">
        <v>642</v>
      </c>
      <c r="C52" s="194">
        <v>-2609661120.5700111</v>
      </c>
      <c r="D52" s="195"/>
    </row>
    <row r="53" spans="1:4" ht="9.75" customHeight="1" x14ac:dyDescent="0.3">
      <c r="A53" s="34">
        <v>8240</v>
      </c>
      <c r="B53" s="126" t="s">
        <v>643</v>
      </c>
      <c r="C53" s="194">
        <v>4896406542.710043</v>
      </c>
    </row>
    <row r="54" spans="1:4" ht="9.75" customHeight="1" x14ac:dyDescent="0.3">
      <c r="A54" s="34">
        <v>8250</v>
      </c>
      <c r="B54" s="126" t="s">
        <v>644</v>
      </c>
      <c r="C54" s="194">
        <v>3635830953.9399872</v>
      </c>
    </row>
    <row r="55" spans="1:4" ht="9.75" customHeight="1" x14ac:dyDescent="0.3">
      <c r="A55" s="34">
        <v>8260</v>
      </c>
      <c r="B55" s="126" t="s">
        <v>645</v>
      </c>
      <c r="C55" s="194">
        <v>3512977934.5000229</v>
      </c>
    </row>
    <row r="56" spans="1:4" ht="9.75" customHeight="1" thickBot="1" x14ac:dyDescent="0.35">
      <c r="A56" s="34">
        <v>8270</v>
      </c>
      <c r="B56" s="128" t="s">
        <v>646</v>
      </c>
      <c r="C56" s="196">
        <v>3439297643.0500112</v>
      </c>
    </row>
    <row r="57" spans="1:4" ht="9.75" customHeight="1" x14ac:dyDescent="0.3">
      <c r="A57" s="34"/>
      <c r="B57" s="34"/>
      <c r="C57" s="197" t="s">
        <v>693</v>
      </c>
    </row>
    <row r="58" spans="1:4" ht="9.75" customHeight="1" x14ac:dyDescent="0.3">
      <c r="A58" s="34"/>
      <c r="B58" s="34"/>
      <c r="C58" s="34"/>
    </row>
    <row r="59" spans="1:4" ht="9.75" customHeight="1" x14ac:dyDescent="0.3">
      <c r="A59" s="34"/>
      <c r="B59" s="34" t="s">
        <v>310</v>
      </c>
      <c r="C59" s="34"/>
    </row>
  </sheetData>
  <mergeCells count="6">
    <mergeCell ref="B48:C48"/>
    <mergeCell ref="A1:F1"/>
    <mergeCell ref="A2:F2"/>
    <mergeCell ref="A3:F3"/>
    <mergeCell ref="A4:F4"/>
    <mergeCell ref="B39:C39"/>
  </mergeCells>
  <pageMargins left="0.7" right="0.7" top="0.75" bottom="0.75" header="0" footer="0"/>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G216"/>
  <sheetViews>
    <sheetView view="pageBreakPreview" topLeftCell="A168" zoomScale="60" zoomScaleNormal="100" workbookViewId="0">
      <selection activeCell="B214" sqref="B214"/>
    </sheetView>
  </sheetViews>
  <sheetFormatPr baseColWidth="10" defaultColWidth="14.44140625" defaultRowHeight="15" customHeight="1" x14ac:dyDescent="0.3"/>
  <cols>
    <col min="1" max="1" width="10" style="29" customWidth="1"/>
    <col min="2" max="2" width="72.88671875" style="29" customWidth="1"/>
    <col min="3" max="3" width="15.88671875" style="29" customWidth="1"/>
    <col min="4" max="4" width="11.109375" style="29" customWidth="1"/>
    <col min="5" max="5" width="14" style="29" customWidth="1"/>
    <col min="6" max="6" width="14.6640625" style="29" customWidth="1"/>
    <col min="7" max="7" width="10.5546875" style="29" customWidth="1"/>
    <col min="8" max="26" width="9.109375" style="29" customWidth="1"/>
    <col min="27" max="16384" width="14.44140625" style="29"/>
  </cols>
  <sheetData>
    <row r="1" spans="1:5" ht="11.25" customHeight="1" x14ac:dyDescent="0.3">
      <c r="A1" s="488" t="s">
        <v>2106</v>
      </c>
      <c r="B1" s="501"/>
      <c r="C1" s="501"/>
      <c r="D1" s="130" t="s">
        <v>99</v>
      </c>
      <c r="E1" s="71">
        <v>2025</v>
      </c>
    </row>
    <row r="2" spans="1:5" ht="11.25" customHeight="1" x14ac:dyDescent="0.3">
      <c r="A2" s="488" t="s">
        <v>100</v>
      </c>
      <c r="B2" s="501"/>
      <c r="C2" s="501"/>
      <c r="D2" s="130" t="s">
        <v>101</v>
      </c>
      <c r="E2" s="71" t="s">
        <v>648</v>
      </c>
    </row>
    <row r="3" spans="1:5" ht="11.25" customHeight="1" x14ac:dyDescent="0.3">
      <c r="A3" s="488" t="s">
        <v>2107</v>
      </c>
      <c r="B3" s="501"/>
      <c r="C3" s="501"/>
      <c r="D3" s="130" t="s">
        <v>102</v>
      </c>
      <c r="E3" s="71" t="s">
        <v>651</v>
      </c>
    </row>
    <row r="4" spans="1:5" ht="11.25" customHeight="1" x14ac:dyDescent="0.3">
      <c r="A4" s="488" t="s">
        <v>103</v>
      </c>
      <c r="B4" s="501"/>
      <c r="C4" s="501"/>
      <c r="D4" s="131"/>
      <c r="E4" s="131"/>
    </row>
    <row r="5" spans="1:5" ht="9.75" customHeight="1" x14ac:dyDescent="0.3">
      <c r="A5" s="31" t="s">
        <v>104</v>
      </c>
      <c r="B5" s="32"/>
      <c r="C5" s="32"/>
      <c r="D5" s="33"/>
      <c r="E5" s="32"/>
    </row>
    <row r="6" spans="1:5" ht="9.75" customHeight="1" x14ac:dyDescent="0.3">
      <c r="A6" s="34"/>
      <c r="B6" s="34"/>
      <c r="C6" s="34"/>
      <c r="D6" s="35"/>
      <c r="E6" s="34"/>
    </row>
    <row r="7" spans="1:5" ht="9.75" customHeight="1" x14ac:dyDescent="0.3">
      <c r="A7" s="32" t="s">
        <v>105</v>
      </c>
      <c r="B7" s="32"/>
      <c r="C7" s="32"/>
      <c r="D7" s="33"/>
      <c r="E7" s="32"/>
    </row>
    <row r="8" spans="1:5" ht="9.75" customHeight="1" x14ac:dyDescent="0.3">
      <c r="A8" s="36" t="s">
        <v>106</v>
      </c>
      <c r="B8" s="36" t="s">
        <v>107</v>
      </c>
      <c r="C8" s="37" t="s">
        <v>108</v>
      </c>
      <c r="D8" s="38" t="s">
        <v>109</v>
      </c>
      <c r="E8" s="37" t="s">
        <v>110</v>
      </c>
    </row>
    <row r="9" spans="1:5" ht="9.75" customHeight="1" x14ac:dyDescent="0.3">
      <c r="A9" s="39">
        <v>4000</v>
      </c>
      <c r="B9" s="40" t="s">
        <v>111</v>
      </c>
      <c r="C9" s="41">
        <f>+C10+C57+C69</f>
        <v>71181975.810000002</v>
      </c>
      <c r="D9" s="42"/>
      <c r="E9" s="34"/>
    </row>
    <row r="10" spans="1:5" ht="9.75" customHeight="1" x14ac:dyDescent="0.3">
      <c r="A10" s="39">
        <v>4100</v>
      </c>
      <c r="B10" s="40" t="s">
        <v>74</v>
      </c>
      <c r="C10" s="41">
        <v>0</v>
      </c>
      <c r="D10" s="42"/>
      <c r="E10" s="34"/>
    </row>
    <row r="11" spans="1:5" ht="11.25" customHeight="1" x14ac:dyDescent="0.3">
      <c r="A11" s="39">
        <v>4110</v>
      </c>
      <c r="B11" s="40" t="s">
        <v>112</v>
      </c>
      <c r="C11" s="41">
        <v>0</v>
      </c>
      <c r="D11" s="42" t="str">
        <f t="shared" ref="D11:D20" si="0">IFERROR(C11/$C$12,"")</f>
        <v/>
      </c>
      <c r="E11" s="34"/>
    </row>
    <row r="12" spans="1:5" ht="9.75" customHeight="1" x14ac:dyDescent="0.3">
      <c r="A12" s="43">
        <v>4111</v>
      </c>
      <c r="B12" s="44" t="s">
        <v>113</v>
      </c>
      <c r="C12" s="45">
        <v>0</v>
      </c>
      <c r="D12" s="42" t="str">
        <f t="shared" si="0"/>
        <v/>
      </c>
      <c r="E12" s="34"/>
    </row>
    <row r="13" spans="1:5" ht="9.75" customHeight="1" x14ac:dyDescent="0.3">
      <c r="A13" s="43">
        <v>4112</v>
      </c>
      <c r="B13" s="44" t="s">
        <v>114</v>
      </c>
      <c r="C13" s="45">
        <v>0</v>
      </c>
      <c r="D13" s="42" t="str">
        <f t="shared" si="0"/>
        <v/>
      </c>
      <c r="E13" s="34"/>
    </row>
    <row r="14" spans="1:5" ht="9.75" customHeight="1" x14ac:dyDescent="0.3">
      <c r="A14" s="43">
        <v>4113</v>
      </c>
      <c r="B14" s="44" t="s">
        <v>115</v>
      </c>
      <c r="C14" s="45">
        <v>0</v>
      </c>
      <c r="D14" s="42" t="str">
        <f t="shared" si="0"/>
        <v/>
      </c>
      <c r="E14" s="34"/>
    </row>
    <row r="15" spans="1:5" ht="9.75" customHeight="1" x14ac:dyDescent="0.3">
      <c r="A15" s="43">
        <v>4114</v>
      </c>
      <c r="B15" s="44" t="s">
        <v>116</v>
      </c>
      <c r="C15" s="45">
        <v>0</v>
      </c>
      <c r="D15" s="42" t="str">
        <f t="shared" si="0"/>
        <v/>
      </c>
      <c r="E15" s="34"/>
    </row>
    <row r="16" spans="1:5" ht="9.75" customHeight="1" x14ac:dyDescent="0.3">
      <c r="A16" s="43">
        <v>4115</v>
      </c>
      <c r="B16" s="44" t="s">
        <v>117</v>
      </c>
      <c r="C16" s="45">
        <v>0</v>
      </c>
      <c r="D16" s="42" t="str">
        <f t="shared" si="0"/>
        <v/>
      </c>
      <c r="E16" s="34"/>
    </row>
    <row r="17" spans="1:5" ht="9.75" customHeight="1" x14ac:dyDescent="0.3">
      <c r="A17" s="43">
        <v>4116</v>
      </c>
      <c r="B17" s="44" t="s">
        <v>118</v>
      </c>
      <c r="C17" s="45">
        <v>0</v>
      </c>
      <c r="D17" s="42" t="str">
        <f t="shared" si="0"/>
        <v/>
      </c>
      <c r="E17" s="34"/>
    </row>
    <row r="18" spans="1:5" ht="9.75" customHeight="1" x14ac:dyDescent="0.3">
      <c r="A18" s="43">
        <v>4117</v>
      </c>
      <c r="B18" s="44" t="s">
        <v>119</v>
      </c>
      <c r="C18" s="45">
        <v>0</v>
      </c>
      <c r="D18" s="42" t="str">
        <f t="shared" si="0"/>
        <v/>
      </c>
      <c r="E18" s="34"/>
    </row>
    <row r="19" spans="1:5" ht="9.75" customHeight="1" x14ac:dyDescent="0.3">
      <c r="A19" s="43">
        <v>4118</v>
      </c>
      <c r="B19" s="46" t="s">
        <v>120</v>
      </c>
      <c r="C19" s="45">
        <v>0</v>
      </c>
      <c r="D19" s="42" t="str">
        <f t="shared" si="0"/>
        <v/>
      </c>
      <c r="E19" s="34"/>
    </row>
    <row r="20" spans="1:5" ht="9.75" customHeight="1" x14ac:dyDescent="0.3">
      <c r="A20" s="43">
        <v>4119</v>
      </c>
      <c r="B20" s="44" t="s">
        <v>121</v>
      </c>
      <c r="C20" s="45">
        <v>0</v>
      </c>
      <c r="D20" s="42" t="str">
        <f t="shared" si="0"/>
        <v/>
      </c>
      <c r="E20" s="34"/>
    </row>
    <row r="21" spans="1:5" ht="9.75" customHeight="1" x14ac:dyDescent="0.3">
      <c r="A21" s="39">
        <v>4120</v>
      </c>
      <c r="B21" s="40" t="s">
        <v>122</v>
      </c>
      <c r="C21" s="41">
        <v>0</v>
      </c>
      <c r="D21" s="42" t="str">
        <f t="shared" ref="D21:D26" si="1">IFERROR(C21/$C$21,"")</f>
        <v/>
      </c>
      <c r="E21" s="34"/>
    </row>
    <row r="22" spans="1:5" ht="9.75" customHeight="1" x14ac:dyDescent="0.3">
      <c r="A22" s="43">
        <v>4121</v>
      </c>
      <c r="B22" s="44" t="s">
        <v>123</v>
      </c>
      <c r="C22" s="45">
        <v>0</v>
      </c>
      <c r="D22" s="42" t="str">
        <f t="shared" si="1"/>
        <v/>
      </c>
      <c r="E22" s="34"/>
    </row>
    <row r="23" spans="1:5" ht="9.75" customHeight="1" x14ac:dyDescent="0.3">
      <c r="A23" s="43">
        <v>4122</v>
      </c>
      <c r="B23" s="44" t="s">
        <v>124</v>
      </c>
      <c r="C23" s="45">
        <v>0</v>
      </c>
      <c r="D23" s="42" t="str">
        <f t="shared" si="1"/>
        <v/>
      </c>
      <c r="E23" s="34"/>
    </row>
    <row r="24" spans="1:5" ht="9.75" customHeight="1" x14ac:dyDescent="0.3">
      <c r="A24" s="43">
        <v>4123</v>
      </c>
      <c r="B24" s="44" t="s">
        <v>125</v>
      </c>
      <c r="C24" s="45">
        <v>0</v>
      </c>
      <c r="D24" s="42" t="str">
        <f t="shared" si="1"/>
        <v/>
      </c>
      <c r="E24" s="34"/>
    </row>
    <row r="25" spans="1:5" ht="9.75" customHeight="1" x14ac:dyDescent="0.3">
      <c r="A25" s="43">
        <v>4124</v>
      </c>
      <c r="B25" s="44" t="s">
        <v>126</v>
      </c>
      <c r="C25" s="45">
        <v>0</v>
      </c>
      <c r="D25" s="42" t="str">
        <f t="shared" si="1"/>
        <v/>
      </c>
      <c r="E25" s="34"/>
    </row>
    <row r="26" spans="1:5" ht="9.75" customHeight="1" x14ac:dyDescent="0.3">
      <c r="A26" s="43">
        <v>4129</v>
      </c>
      <c r="B26" s="44" t="s">
        <v>127</v>
      </c>
      <c r="C26" s="45">
        <v>0</v>
      </c>
      <c r="D26" s="42" t="str">
        <f t="shared" si="1"/>
        <v/>
      </c>
      <c r="E26" s="34"/>
    </row>
    <row r="27" spans="1:5" ht="9.75" customHeight="1" x14ac:dyDescent="0.3">
      <c r="A27" s="39">
        <v>4130</v>
      </c>
      <c r="B27" s="40" t="s">
        <v>128</v>
      </c>
      <c r="C27" s="41">
        <v>0</v>
      </c>
      <c r="D27" s="42" t="str">
        <f>IFERROR(C27/$C$27,"")</f>
        <v/>
      </c>
      <c r="E27" s="34"/>
    </row>
    <row r="28" spans="1:5" ht="9.75" customHeight="1" x14ac:dyDescent="0.3">
      <c r="A28" s="43">
        <v>4131</v>
      </c>
      <c r="B28" s="44" t="s">
        <v>129</v>
      </c>
      <c r="C28" s="45">
        <v>0</v>
      </c>
      <c r="D28" s="42" t="str">
        <f>IFERROR(C28/$C$27,"")</f>
        <v/>
      </c>
      <c r="E28" s="34"/>
    </row>
    <row r="29" spans="1:5" ht="9.75" customHeight="1" x14ac:dyDescent="0.3">
      <c r="A29" s="43">
        <v>4132</v>
      </c>
      <c r="B29" s="46" t="s">
        <v>130</v>
      </c>
      <c r="C29" s="45">
        <v>0</v>
      </c>
      <c r="D29" s="42" t="str">
        <f>IFERROR(C29/$C$27,"")</f>
        <v/>
      </c>
      <c r="E29" s="34"/>
    </row>
    <row r="30" spans="1:5" ht="9.75" customHeight="1" x14ac:dyDescent="0.3">
      <c r="A30" s="39">
        <v>4140</v>
      </c>
      <c r="B30" s="40" t="s">
        <v>131</v>
      </c>
      <c r="C30" s="41">
        <v>0</v>
      </c>
      <c r="D30" s="42" t="str">
        <f t="shared" ref="D30:D35" si="2">IFERROR(C30/$C$30,"")</f>
        <v/>
      </c>
      <c r="E30" s="34"/>
    </row>
    <row r="31" spans="1:5" ht="9.75" customHeight="1" x14ac:dyDescent="0.3">
      <c r="A31" s="43">
        <v>4141</v>
      </c>
      <c r="B31" s="44" t="s">
        <v>132</v>
      </c>
      <c r="C31" s="45">
        <v>0</v>
      </c>
      <c r="D31" s="42" t="str">
        <f t="shared" si="2"/>
        <v/>
      </c>
      <c r="E31" s="34"/>
    </row>
    <row r="32" spans="1:5" ht="9.75" customHeight="1" x14ac:dyDescent="0.3">
      <c r="A32" s="43">
        <v>4143</v>
      </c>
      <c r="B32" s="44" t="s">
        <v>133</v>
      </c>
      <c r="C32" s="45">
        <v>0</v>
      </c>
      <c r="D32" s="42" t="str">
        <f t="shared" si="2"/>
        <v/>
      </c>
      <c r="E32" s="34"/>
    </row>
    <row r="33" spans="1:5" ht="9.75" customHeight="1" x14ac:dyDescent="0.3">
      <c r="A33" s="43">
        <v>4144</v>
      </c>
      <c r="B33" s="44" t="s">
        <v>134</v>
      </c>
      <c r="C33" s="45">
        <v>0</v>
      </c>
      <c r="D33" s="42" t="str">
        <f t="shared" si="2"/>
        <v/>
      </c>
      <c r="E33" s="34"/>
    </row>
    <row r="34" spans="1:5" ht="9.75" customHeight="1" x14ac:dyDescent="0.3">
      <c r="A34" s="43">
        <v>4145</v>
      </c>
      <c r="B34" s="46" t="s">
        <v>135</v>
      </c>
      <c r="C34" s="45">
        <v>0</v>
      </c>
      <c r="D34" s="42" t="str">
        <f t="shared" si="2"/>
        <v/>
      </c>
      <c r="E34" s="34"/>
    </row>
    <row r="35" spans="1:5" ht="9.75" customHeight="1" x14ac:dyDescent="0.3">
      <c r="A35" s="43">
        <v>4149</v>
      </c>
      <c r="B35" s="44" t="s">
        <v>136</v>
      </c>
      <c r="C35" s="45">
        <v>0</v>
      </c>
      <c r="D35" s="42" t="str">
        <f t="shared" si="2"/>
        <v/>
      </c>
      <c r="E35" s="34"/>
    </row>
    <row r="36" spans="1:5" ht="9.75" customHeight="1" x14ac:dyDescent="0.3">
      <c r="A36" s="39">
        <v>4150</v>
      </c>
      <c r="B36" s="40" t="s">
        <v>137</v>
      </c>
      <c r="C36" s="41">
        <v>0</v>
      </c>
      <c r="D36" s="42" t="str">
        <f>IFERROR(C36/$C$36,"")</f>
        <v/>
      </c>
      <c r="E36" s="34"/>
    </row>
    <row r="37" spans="1:5" ht="9.75" customHeight="1" x14ac:dyDescent="0.3">
      <c r="A37" s="43">
        <v>4151</v>
      </c>
      <c r="B37" s="44" t="s">
        <v>137</v>
      </c>
      <c r="C37" s="45">
        <v>0</v>
      </c>
      <c r="D37" s="42" t="str">
        <f>IFERROR(C37/$C$36,"")</f>
        <v/>
      </c>
      <c r="E37" s="34"/>
    </row>
    <row r="38" spans="1:5" ht="9.75" customHeight="1" x14ac:dyDescent="0.3">
      <c r="A38" s="43">
        <v>4154</v>
      </c>
      <c r="B38" s="46" t="s">
        <v>138</v>
      </c>
      <c r="C38" s="45">
        <v>0</v>
      </c>
      <c r="D38" s="42" t="str">
        <f>IFERROR(C38/$C$36,"")</f>
        <v/>
      </c>
      <c r="E38" s="34"/>
    </row>
    <row r="39" spans="1:5" ht="9.75" customHeight="1" x14ac:dyDescent="0.3">
      <c r="A39" s="39">
        <v>4160</v>
      </c>
      <c r="B39" s="40" t="s">
        <v>139</v>
      </c>
      <c r="C39" s="41">
        <v>0</v>
      </c>
      <c r="D39" s="42" t="str">
        <f t="shared" ref="D39:D47" si="3">IFERROR(C39/$C$39,"")</f>
        <v/>
      </c>
      <c r="E39" s="34"/>
    </row>
    <row r="40" spans="1:5" ht="9.75" customHeight="1" x14ac:dyDescent="0.3">
      <c r="A40" s="43">
        <v>4161</v>
      </c>
      <c r="B40" s="44" t="s">
        <v>140</v>
      </c>
      <c r="C40" s="45">
        <v>0</v>
      </c>
      <c r="D40" s="42" t="str">
        <f t="shared" si="3"/>
        <v/>
      </c>
      <c r="E40" s="34"/>
    </row>
    <row r="41" spans="1:5" ht="9.75" customHeight="1" x14ac:dyDescent="0.3">
      <c r="A41" s="43">
        <v>4162</v>
      </c>
      <c r="B41" s="44" t="s">
        <v>141</v>
      </c>
      <c r="C41" s="45">
        <v>0</v>
      </c>
      <c r="D41" s="42" t="str">
        <f t="shared" si="3"/>
        <v/>
      </c>
      <c r="E41" s="34"/>
    </row>
    <row r="42" spans="1:5" ht="9.75" customHeight="1" x14ac:dyDescent="0.3">
      <c r="A42" s="43">
        <v>4163</v>
      </c>
      <c r="B42" s="44" t="s">
        <v>142</v>
      </c>
      <c r="C42" s="45">
        <v>0</v>
      </c>
      <c r="D42" s="42" t="str">
        <f t="shared" si="3"/>
        <v/>
      </c>
      <c r="E42" s="34"/>
    </row>
    <row r="43" spans="1:5" ht="9.75" customHeight="1" x14ac:dyDescent="0.3">
      <c r="A43" s="43">
        <v>4164</v>
      </c>
      <c r="B43" s="44" t="s">
        <v>143</v>
      </c>
      <c r="C43" s="45">
        <v>0</v>
      </c>
      <c r="D43" s="42" t="str">
        <f t="shared" si="3"/>
        <v/>
      </c>
      <c r="E43" s="34"/>
    </row>
    <row r="44" spans="1:5" ht="9.75" customHeight="1" x14ac:dyDescent="0.3">
      <c r="A44" s="43">
        <v>4165</v>
      </c>
      <c r="B44" s="44" t="s">
        <v>144</v>
      </c>
      <c r="C44" s="45">
        <v>0</v>
      </c>
      <c r="D44" s="42" t="str">
        <f t="shared" si="3"/>
        <v/>
      </c>
      <c r="E44" s="34"/>
    </row>
    <row r="45" spans="1:5" ht="9.75" customHeight="1" x14ac:dyDescent="0.3">
      <c r="A45" s="43">
        <v>4166</v>
      </c>
      <c r="B45" s="46" t="s">
        <v>145</v>
      </c>
      <c r="C45" s="45">
        <v>0</v>
      </c>
      <c r="D45" s="42" t="str">
        <f t="shared" si="3"/>
        <v/>
      </c>
      <c r="E45" s="34"/>
    </row>
    <row r="46" spans="1:5" ht="9.75" customHeight="1" x14ac:dyDescent="0.3">
      <c r="A46" s="43">
        <v>4168</v>
      </c>
      <c r="B46" s="44" t="s">
        <v>146</v>
      </c>
      <c r="C46" s="45">
        <v>0</v>
      </c>
      <c r="D46" s="42" t="str">
        <f t="shared" si="3"/>
        <v/>
      </c>
      <c r="E46" s="34"/>
    </row>
    <row r="47" spans="1:5" ht="9.75" customHeight="1" x14ac:dyDescent="0.3">
      <c r="A47" s="43">
        <v>4169</v>
      </c>
      <c r="B47" s="44" t="s">
        <v>147</v>
      </c>
      <c r="C47" s="45">
        <v>0</v>
      </c>
      <c r="D47" s="42" t="str">
        <f t="shared" si="3"/>
        <v/>
      </c>
      <c r="E47" s="34"/>
    </row>
    <row r="48" spans="1:5" ht="9.75" customHeight="1" x14ac:dyDescent="0.3">
      <c r="A48" s="39">
        <v>4170</v>
      </c>
      <c r="B48" s="40" t="s">
        <v>148</v>
      </c>
      <c r="C48" s="41">
        <v>0</v>
      </c>
      <c r="D48" s="42" t="str">
        <f t="shared" ref="D48:D56" si="4">IFERROR(C48/$C$48,"")</f>
        <v/>
      </c>
      <c r="E48" s="34"/>
    </row>
    <row r="49" spans="1:5" ht="9.75" customHeight="1" x14ac:dyDescent="0.3">
      <c r="A49" s="43">
        <v>4171</v>
      </c>
      <c r="B49" s="44" t="s">
        <v>149</v>
      </c>
      <c r="C49" s="45">
        <v>0</v>
      </c>
      <c r="D49" s="42" t="str">
        <f t="shared" si="4"/>
        <v/>
      </c>
      <c r="E49" s="34"/>
    </row>
    <row r="50" spans="1:5" ht="9.75" customHeight="1" x14ac:dyDescent="0.3">
      <c r="A50" s="43">
        <v>4172</v>
      </c>
      <c r="B50" s="44" t="s">
        <v>150</v>
      </c>
      <c r="C50" s="45">
        <v>0</v>
      </c>
      <c r="D50" s="42" t="str">
        <f t="shared" si="4"/>
        <v/>
      </c>
      <c r="E50" s="34"/>
    </row>
    <row r="51" spans="1:5" ht="9.75" customHeight="1" x14ac:dyDescent="0.3">
      <c r="A51" s="43">
        <v>4173</v>
      </c>
      <c r="B51" s="46" t="s">
        <v>151</v>
      </c>
      <c r="C51" s="45">
        <v>0</v>
      </c>
      <c r="D51" s="42" t="str">
        <f t="shared" si="4"/>
        <v/>
      </c>
      <c r="E51" s="34"/>
    </row>
    <row r="52" spans="1:5" ht="9.75" customHeight="1" x14ac:dyDescent="0.3">
      <c r="A52" s="43">
        <v>4174</v>
      </c>
      <c r="B52" s="46" t="s">
        <v>153</v>
      </c>
      <c r="C52" s="45">
        <v>0</v>
      </c>
      <c r="D52" s="42" t="str">
        <f t="shared" si="4"/>
        <v/>
      </c>
      <c r="E52" s="34"/>
    </row>
    <row r="53" spans="1:5" ht="9.75" customHeight="1" x14ac:dyDescent="0.3">
      <c r="A53" s="43">
        <v>4175</v>
      </c>
      <c r="B53" s="46" t="s">
        <v>154</v>
      </c>
      <c r="C53" s="45">
        <v>0</v>
      </c>
      <c r="D53" s="42" t="str">
        <f t="shared" si="4"/>
        <v/>
      </c>
      <c r="E53" s="34"/>
    </row>
    <row r="54" spans="1:5" ht="9.75" customHeight="1" x14ac:dyDescent="0.3">
      <c r="A54" s="43">
        <v>4176</v>
      </c>
      <c r="B54" s="46" t="s">
        <v>155</v>
      </c>
      <c r="C54" s="45">
        <v>0</v>
      </c>
      <c r="D54" s="42" t="str">
        <f t="shared" si="4"/>
        <v/>
      </c>
      <c r="E54" s="34"/>
    </row>
    <row r="55" spans="1:5" ht="9.75" customHeight="1" x14ac:dyDescent="0.3">
      <c r="A55" s="43">
        <v>4177</v>
      </c>
      <c r="B55" s="46" t="s">
        <v>156</v>
      </c>
      <c r="C55" s="45">
        <v>0</v>
      </c>
      <c r="D55" s="42" t="str">
        <f t="shared" si="4"/>
        <v/>
      </c>
      <c r="E55" s="34"/>
    </row>
    <row r="56" spans="1:5" ht="9.75" customHeight="1" x14ac:dyDescent="0.3">
      <c r="A56" s="43">
        <v>4178</v>
      </c>
      <c r="B56" s="46" t="s">
        <v>157</v>
      </c>
      <c r="C56" s="45">
        <v>0</v>
      </c>
      <c r="D56" s="42" t="str">
        <f t="shared" si="4"/>
        <v/>
      </c>
      <c r="E56" s="34"/>
    </row>
    <row r="57" spans="1:5" ht="9.75" customHeight="1" x14ac:dyDescent="0.3">
      <c r="A57" s="39">
        <v>4200</v>
      </c>
      <c r="B57" s="52" t="s">
        <v>160</v>
      </c>
      <c r="C57" s="41">
        <f>+C58+C64</f>
        <v>70848147.400000006</v>
      </c>
      <c r="D57" s="42"/>
      <c r="E57" s="34"/>
    </row>
    <row r="58" spans="1:5" ht="9.75" customHeight="1" x14ac:dyDescent="0.3">
      <c r="A58" s="39">
        <v>4210</v>
      </c>
      <c r="B58" s="52" t="s">
        <v>161</v>
      </c>
      <c r="C58" s="41">
        <v>0</v>
      </c>
      <c r="D58" s="42" t="str">
        <f t="shared" ref="D58:D63" si="5">IFERROR(C58/$C$58,"")</f>
        <v/>
      </c>
      <c r="E58" s="34"/>
    </row>
    <row r="59" spans="1:5" ht="9.75" customHeight="1" x14ac:dyDescent="0.3">
      <c r="A59" s="43">
        <v>4211</v>
      </c>
      <c r="B59" s="44" t="s">
        <v>162</v>
      </c>
      <c r="C59" s="45">
        <v>0</v>
      </c>
      <c r="D59" s="42" t="str">
        <f t="shared" si="5"/>
        <v/>
      </c>
      <c r="E59" s="34"/>
    </row>
    <row r="60" spans="1:5" ht="9.75" customHeight="1" x14ac:dyDescent="0.3">
      <c r="A60" s="43">
        <v>4212</v>
      </c>
      <c r="B60" s="44" t="s">
        <v>163</v>
      </c>
      <c r="C60" s="45">
        <v>0</v>
      </c>
      <c r="D60" s="42" t="str">
        <f t="shared" si="5"/>
        <v/>
      </c>
      <c r="E60" s="34"/>
    </row>
    <row r="61" spans="1:5" ht="9.75" customHeight="1" x14ac:dyDescent="0.3">
      <c r="A61" s="43">
        <v>4213</v>
      </c>
      <c r="B61" s="44" t="s">
        <v>164</v>
      </c>
      <c r="C61" s="45">
        <v>0</v>
      </c>
      <c r="D61" s="42" t="str">
        <f t="shared" si="5"/>
        <v/>
      </c>
      <c r="E61" s="34"/>
    </row>
    <row r="62" spans="1:5" ht="9.75" customHeight="1" x14ac:dyDescent="0.3">
      <c r="A62" s="43">
        <v>4214</v>
      </c>
      <c r="B62" s="44" t="s">
        <v>165</v>
      </c>
      <c r="C62" s="45">
        <v>0</v>
      </c>
      <c r="D62" s="42" t="str">
        <f t="shared" si="5"/>
        <v/>
      </c>
      <c r="E62" s="34"/>
    </row>
    <row r="63" spans="1:5" ht="9.75" customHeight="1" x14ac:dyDescent="0.3">
      <c r="A63" s="43">
        <v>4215</v>
      </c>
      <c r="B63" s="44" t="s">
        <v>166</v>
      </c>
      <c r="C63" s="45">
        <v>0</v>
      </c>
      <c r="D63" s="42" t="str">
        <f t="shared" si="5"/>
        <v/>
      </c>
      <c r="E63" s="34"/>
    </row>
    <row r="64" spans="1:5" ht="9.75" customHeight="1" x14ac:dyDescent="0.3">
      <c r="A64" s="39">
        <v>4220</v>
      </c>
      <c r="B64" s="40" t="s">
        <v>167</v>
      </c>
      <c r="C64" s="41">
        <f>+C65</f>
        <v>70848147.400000006</v>
      </c>
      <c r="D64" s="42">
        <f>IFERROR(C64/$C$64,"")</f>
        <v>1</v>
      </c>
      <c r="E64" s="34"/>
    </row>
    <row r="65" spans="1:7" ht="9.75" customHeight="1" x14ac:dyDescent="0.3">
      <c r="A65" s="43">
        <v>4221</v>
      </c>
      <c r="B65" s="44" t="s">
        <v>168</v>
      </c>
      <c r="C65" s="45">
        <v>70848147.400000006</v>
      </c>
      <c r="D65" s="42">
        <f>IFERROR(C65/$C$64,"")</f>
        <v>1</v>
      </c>
      <c r="E65" s="34"/>
    </row>
    <row r="66" spans="1:7" ht="9.75" customHeight="1" x14ac:dyDescent="0.3">
      <c r="A66" s="43">
        <v>4223</v>
      </c>
      <c r="B66" s="44" t="s">
        <v>170</v>
      </c>
      <c r="C66" s="45">
        <v>0</v>
      </c>
      <c r="D66" s="42">
        <f>IFERROR(C66/$C$64,"")</f>
        <v>0</v>
      </c>
      <c r="E66" s="34"/>
    </row>
    <row r="67" spans="1:7" ht="9.75" customHeight="1" x14ac:dyDescent="0.3">
      <c r="A67" s="43">
        <v>4225</v>
      </c>
      <c r="B67" s="44" t="s">
        <v>171</v>
      </c>
      <c r="C67" s="45">
        <v>0</v>
      </c>
      <c r="D67" s="42">
        <f>IFERROR(C67/$C$64,"")</f>
        <v>0</v>
      </c>
      <c r="E67" s="34"/>
    </row>
    <row r="68" spans="1:7" ht="9.75" customHeight="1" x14ac:dyDescent="0.3">
      <c r="A68" s="43">
        <v>4227</v>
      </c>
      <c r="B68" s="44" t="s">
        <v>172</v>
      </c>
      <c r="C68" s="45">
        <v>0</v>
      </c>
      <c r="D68" s="42">
        <f>IFERROR(C68/$C$64,"")</f>
        <v>0</v>
      </c>
      <c r="E68" s="34"/>
    </row>
    <row r="69" spans="1:7" ht="9.75" customHeight="1" x14ac:dyDescent="0.3">
      <c r="A69" s="54">
        <v>4300</v>
      </c>
      <c r="B69" s="40" t="s">
        <v>78</v>
      </c>
      <c r="C69" s="41">
        <f>+C70+C73+C79+C81+C83</f>
        <v>333828.41000000003</v>
      </c>
      <c r="D69" s="42"/>
      <c r="E69" s="44"/>
    </row>
    <row r="70" spans="1:7" ht="9.75" customHeight="1" x14ac:dyDescent="0.3">
      <c r="A70" s="54">
        <v>4310</v>
      </c>
      <c r="B70" s="40" t="s">
        <v>173</v>
      </c>
      <c r="C70" s="41">
        <f>+C71+C72</f>
        <v>310390.40000000002</v>
      </c>
      <c r="D70" s="42">
        <f>IFERROR(C70/$C$70,"")</f>
        <v>1</v>
      </c>
      <c r="E70" s="44"/>
    </row>
    <row r="71" spans="1:7" ht="9.75" customHeight="1" x14ac:dyDescent="0.3">
      <c r="A71" s="55">
        <v>4311</v>
      </c>
      <c r="B71" s="44" t="s">
        <v>174</v>
      </c>
      <c r="C71" s="45">
        <v>310390.40000000002</v>
      </c>
      <c r="D71" s="42">
        <f>IFERROR(C71/$C$70,"")</f>
        <v>1</v>
      </c>
      <c r="E71" s="44"/>
      <c r="G71" s="104"/>
    </row>
    <row r="72" spans="1:7" ht="9.75" customHeight="1" x14ac:dyDescent="0.3">
      <c r="A72" s="55">
        <v>4319</v>
      </c>
      <c r="B72" s="44" t="s">
        <v>175</v>
      </c>
      <c r="C72" s="45">
        <v>0</v>
      </c>
      <c r="D72" s="42">
        <f>IFERROR(C72/$C$70,"")</f>
        <v>0</v>
      </c>
      <c r="E72" s="44"/>
    </row>
    <row r="73" spans="1:7" ht="9.75" customHeight="1" x14ac:dyDescent="0.3">
      <c r="A73" s="54">
        <v>4320</v>
      </c>
      <c r="B73" s="40" t="s">
        <v>176</v>
      </c>
      <c r="C73" s="41">
        <v>0</v>
      </c>
      <c r="D73" s="42" t="str">
        <f t="shared" ref="D73:D78" si="6">IFERROR(C73/$C$73,"")</f>
        <v/>
      </c>
      <c r="E73" s="44"/>
    </row>
    <row r="74" spans="1:7" ht="9.75" customHeight="1" x14ac:dyDescent="0.3">
      <c r="A74" s="55">
        <v>4321</v>
      </c>
      <c r="B74" s="44" t="s">
        <v>177</v>
      </c>
      <c r="C74" s="45">
        <v>0</v>
      </c>
      <c r="D74" s="42" t="str">
        <f t="shared" si="6"/>
        <v/>
      </c>
      <c r="E74" s="44"/>
    </row>
    <row r="75" spans="1:7" ht="9.75" customHeight="1" x14ac:dyDescent="0.3">
      <c r="A75" s="55">
        <v>4322</v>
      </c>
      <c r="B75" s="44" t="s">
        <v>178</v>
      </c>
      <c r="C75" s="45">
        <v>0</v>
      </c>
      <c r="D75" s="42" t="str">
        <f t="shared" si="6"/>
        <v/>
      </c>
      <c r="E75" s="44"/>
    </row>
    <row r="76" spans="1:7" ht="9.75" customHeight="1" x14ac:dyDescent="0.3">
      <c r="A76" s="55">
        <v>4323</v>
      </c>
      <c r="B76" s="44" t="s">
        <v>179</v>
      </c>
      <c r="C76" s="45">
        <v>0</v>
      </c>
      <c r="D76" s="42" t="str">
        <f t="shared" si="6"/>
        <v/>
      </c>
      <c r="E76" s="44"/>
    </row>
    <row r="77" spans="1:7" ht="9.75" customHeight="1" x14ac:dyDescent="0.3">
      <c r="A77" s="55">
        <v>4324</v>
      </c>
      <c r="B77" s="44" t="s">
        <v>180</v>
      </c>
      <c r="C77" s="45">
        <v>0</v>
      </c>
      <c r="D77" s="42" t="str">
        <f t="shared" si="6"/>
        <v/>
      </c>
      <c r="E77" s="44"/>
    </row>
    <row r="78" spans="1:7" ht="9.75" customHeight="1" x14ac:dyDescent="0.3">
      <c r="A78" s="55">
        <v>4325</v>
      </c>
      <c r="B78" s="44" t="s">
        <v>181</v>
      </c>
      <c r="C78" s="45">
        <v>0</v>
      </c>
      <c r="D78" s="42" t="str">
        <f t="shared" si="6"/>
        <v/>
      </c>
      <c r="E78" s="44"/>
    </row>
    <row r="79" spans="1:7" ht="9.75" customHeight="1" x14ac:dyDescent="0.3">
      <c r="A79" s="54">
        <v>4330</v>
      </c>
      <c r="B79" s="40" t="s">
        <v>182</v>
      </c>
      <c r="C79" s="41">
        <v>0</v>
      </c>
      <c r="D79" s="42" t="str">
        <f>IFERROR(C79/$C$79,"")</f>
        <v/>
      </c>
      <c r="E79" s="44"/>
    </row>
    <row r="80" spans="1:7" ht="9.75" customHeight="1" x14ac:dyDescent="0.3">
      <c r="A80" s="55">
        <v>4331</v>
      </c>
      <c r="B80" s="44" t="s">
        <v>182</v>
      </c>
      <c r="C80" s="45">
        <v>0</v>
      </c>
      <c r="D80" s="42" t="str">
        <f>IFERROR(C80/$C$79,"")</f>
        <v/>
      </c>
      <c r="E80" s="44"/>
    </row>
    <row r="81" spans="1:7" ht="9.75" customHeight="1" x14ac:dyDescent="0.3">
      <c r="A81" s="54">
        <v>4340</v>
      </c>
      <c r="B81" s="40" t="s">
        <v>183</v>
      </c>
      <c r="C81" s="41">
        <v>0</v>
      </c>
      <c r="D81" s="42" t="str">
        <f>IFERROR(C81/$C$81,"")</f>
        <v/>
      </c>
      <c r="E81" s="44"/>
    </row>
    <row r="82" spans="1:7" ht="9.75" customHeight="1" x14ac:dyDescent="0.3">
      <c r="A82" s="55">
        <v>4341</v>
      </c>
      <c r="B82" s="44" t="s">
        <v>183</v>
      </c>
      <c r="C82" s="45">
        <v>0</v>
      </c>
      <c r="D82" s="42" t="str">
        <f>IFERROR(C82/$C$81,"")</f>
        <v/>
      </c>
      <c r="E82" s="44"/>
    </row>
    <row r="83" spans="1:7" ht="9.75" customHeight="1" x14ac:dyDescent="0.3">
      <c r="A83" s="54">
        <v>4390</v>
      </c>
      <c r="B83" s="40" t="s">
        <v>184</v>
      </c>
      <c r="C83" s="41">
        <f>+C90</f>
        <v>23438.01</v>
      </c>
      <c r="D83" s="42">
        <f t="shared" ref="D83:D90" si="7">IFERROR(C83/$C$83,"")</f>
        <v>1</v>
      </c>
      <c r="E83" s="44"/>
    </row>
    <row r="84" spans="1:7" ht="9.75" customHeight="1" x14ac:dyDescent="0.3">
      <c r="A84" s="55">
        <v>4392</v>
      </c>
      <c r="B84" s="44" t="s">
        <v>185</v>
      </c>
      <c r="C84" s="45">
        <v>0</v>
      </c>
      <c r="D84" s="42">
        <f t="shared" si="7"/>
        <v>0</v>
      </c>
      <c r="E84" s="44"/>
    </row>
    <row r="85" spans="1:7" ht="9.75" customHeight="1" x14ac:dyDescent="0.3">
      <c r="A85" s="55">
        <v>4393</v>
      </c>
      <c r="B85" s="44" t="s">
        <v>186</v>
      </c>
      <c r="C85" s="45">
        <v>0</v>
      </c>
      <c r="D85" s="42">
        <f t="shared" si="7"/>
        <v>0</v>
      </c>
      <c r="E85" s="44"/>
    </row>
    <row r="86" spans="1:7" ht="9.75" customHeight="1" x14ac:dyDescent="0.3">
      <c r="A86" s="55">
        <v>4394</v>
      </c>
      <c r="B86" s="44" t="s">
        <v>187</v>
      </c>
      <c r="C86" s="45">
        <v>0</v>
      </c>
      <c r="D86" s="42">
        <f t="shared" si="7"/>
        <v>0</v>
      </c>
      <c r="E86" s="44"/>
    </row>
    <row r="87" spans="1:7" ht="9.75" customHeight="1" x14ac:dyDescent="0.3">
      <c r="A87" s="55">
        <v>4395</v>
      </c>
      <c r="B87" s="44" t="s">
        <v>188</v>
      </c>
      <c r="C87" s="45">
        <v>0</v>
      </c>
      <c r="D87" s="42">
        <f t="shared" si="7"/>
        <v>0</v>
      </c>
      <c r="E87" s="44"/>
    </row>
    <row r="88" spans="1:7" ht="9.75" customHeight="1" x14ac:dyDescent="0.3">
      <c r="A88" s="55">
        <v>4396</v>
      </c>
      <c r="B88" s="44" t="s">
        <v>189</v>
      </c>
      <c r="C88" s="45">
        <v>0</v>
      </c>
      <c r="D88" s="42">
        <f t="shared" si="7"/>
        <v>0</v>
      </c>
      <c r="E88" s="44"/>
    </row>
    <row r="89" spans="1:7" ht="9.75" customHeight="1" x14ac:dyDescent="0.3">
      <c r="A89" s="55">
        <v>4397</v>
      </c>
      <c r="B89" s="44" t="s">
        <v>190</v>
      </c>
      <c r="C89" s="45">
        <v>0</v>
      </c>
      <c r="D89" s="42">
        <f t="shared" si="7"/>
        <v>0</v>
      </c>
      <c r="E89" s="44"/>
    </row>
    <row r="90" spans="1:7" ht="9.75" customHeight="1" x14ac:dyDescent="0.3">
      <c r="A90" s="55">
        <v>4399</v>
      </c>
      <c r="B90" s="44" t="s">
        <v>184</v>
      </c>
      <c r="C90" s="45">
        <v>23438.01</v>
      </c>
      <c r="D90" s="42">
        <f t="shared" si="7"/>
        <v>1</v>
      </c>
      <c r="E90" s="44"/>
    </row>
    <row r="91" spans="1:7" ht="9.75" customHeight="1" x14ac:dyDescent="0.3">
      <c r="A91" s="34"/>
      <c r="B91" s="34"/>
      <c r="C91" s="34"/>
      <c r="D91" s="35"/>
      <c r="E91" s="34"/>
    </row>
    <row r="92" spans="1:7" ht="9.75" customHeight="1" x14ac:dyDescent="0.3">
      <c r="A92" s="32" t="s">
        <v>191</v>
      </c>
      <c r="B92" s="32"/>
      <c r="C92" s="32"/>
      <c r="D92" s="33"/>
      <c r="E92" s="32"/>
    </row>
    <row r="93" spans="1:7" ht="9.75" customHeight="1" x14ac:dyDescent="0.3">
      <c r="A93" s="36" t="s">
        <v>106</v>
      </c>
      <c r="B93" s="36" t="s">
        <v>107</v>
      </c>
      <c r="C93" s="37" t="s">
        <v>108</v>
      </c>
      <c r="D93" s="38" t="s">
        <v>109</v>
      </c>
      <c r="E93" s="37" t="s">
        <v>110</v>
      </c>
    </row>
    <row r="94" spans="1:7" ht="9.75" customHeight="1" x14ac:dyDescent="0.3">
      <c r="A94" s="54">
        <v>5000</v>
      </c>
      <c r="B94" s="40" t="s">
        <v>80</v>
      </c>
      <c r="C94" s="41">
        <f>+C95+C123+C156+C166+C181+C210</f>
        <v>60890280.57</v>
      </c>
      <c r="D94" s="42"/>
      <c r="E94" s="44"/>
      <c r="G94" s="104"/>
    </row>
    <row r="95" spans="1:7" ht="9.75" customHeight="1" x14ac:dyDescent="0.3">
      <c r="A95" s="54">
        <v>5100</v>
      </c>
      <c r="B95" s="40" t="s">
        <v>192</v>
      </c>
      <c r="C95" s="41">
        <f>+C113+C103+C96</f>
        <v>49705250.980000004</v>
      </c>
      <c r="D95" s="42"/>
      <c r="E95" s="44"/>
    </row>
    <row r="96" spans="1:7" ht="9.75" customHeight="1" x14ac:dyDescent="0.3">
      <c r="A96" s="54">
        <v>5110</v>
      </c>
      <c r="B96" s="40" t="s">
        <v>193</v>
      </c>
      <c r="C96" s="41">
        <f>+SUM(C97:C102)</f>
        <v>37288845.240000002</v>
      </c>
      <c r="D96" s="42">
        <f t="shared" ref="D96:D102" si="8">IFERROR(C96/$C$96,"")</f>
        <v>1</v>
      </c>
      <c r="E96" s="44"/>
      <c r="G96" s="104"/>
    </row>
    <row r="97" spans="1:7" ht="9.75" customHeight="1" x14ac:dyDescent="0.3">
      <c r="A97" s="55">
        <v>5111</v>
      </c>
      <c r="B97" s="44" t="s">
        <v>194</v>
      </c>
      <c r="C97" s="45">
        <v>21880464.280000001</v>
      </c>
      <c r="D97" s="42">
        <f t="shared" si="8"/>
        <v>0.58678310200200767</v>
      </c>
      <c r="E97" s="44"/>
    </row>
    <row r="98" spans="1:7" ht="9.75" customHeight="1" x14ac:dyDescent="0.3">
      <c r="A98" s="55">
        <v>5112</v>
      </c>
      <c r="B98" s="44" t="s">
        <v>196</v>
      </c>
      <c r="C98" s="45">
        <v>0</v>
      </c>
      <c r="D98" s="42">
        <f t="shared" si="8"/>
        <v>0</v>
      </c>
      <c r="E98" s="44"/>
    </row>
    <row r="99" spans="1:7" ht="9.75" customHeight="1" x14ac:dyDescent="0.3">
      <c r="A99" s="55">
        <v>5113</v>
      </c>
      <c r="B99" s="44" t="s">
        <v>197</v>
      </c>
      <c r="C99" s="45">
        <v>4072499.9000000004</v>
      </c>
      <c r="D99" s="42">
        <f t="shared" si="8"/>
        <v>0.1092149642550851</v>
      </c>
      <c r="E99" s="44"/>
    </row>
    <row r="100" spans="1:7" ht="9.75" customHeight="1" x14ac:dyDescent="0.3">
      <c r="A100" s="55">
        <v>5114</v>
      </c>
      <c r="B100" s="44" t="s">
        <v>199</v>
      </c>
      <c r="C100" s="45">
        <v>5533792.0500000007</v>
      </c>
      <c r="D100" s="42">
        <f t="shared" si="8"/>
        <v>0.14840341701072213</v>
      </c>
      <c r="E100" s="44"/>
    </row>
    <row r="101" spans="1:7" ht="11.25" customHeight="1" x14ac:dyDescent="0.3">
      <c r="A101" s="55">
        <v>5115</v>
      </c>
      <c r="B101" s="44" t="s">
        <v>201</v>
      </c>
      <c r="C101" s="45">
        <v>5802089.0099999998</v>
      </c>
      <c r="D101" s="42">
        <f t="shared" si="8"/>
        <v>0.15559851673218505</v>
      </c>
      <c r="E101" s="44"/>
    </row>
    <row r="102" spans="1:7" ht="9.75" customHeight="1" x14ac:dyDescent="0.3">
      <c r="A102" s="55">
        <v>5116</v>
      </c>
      <c r="B102" s="44" t="s">
        <v>202</v>
      </c>
      <c r="C102" s="45">
        <v>0</v>
      </c>
      <c r="D102" s="42">
        <f t="shared" si="8"/>
        <v>0</v>
      </c>
      <c r="E102" s="44"/>
    </row>
    <row r="103" spans="1:7" ht="9.75" customHeight="1" x14ac:dyDescent="0.3">
      <c r="A103" s="54">
        <v>5120</v>
      </c>
      <c r="B103" s="40" t="s">
        <v>203</v>
      </c>
      <c r="C103" s="41">
        <f>+SUM(C104:C112)</f>
        <v>1104854.51</v>
      </c>
      <c r="D103" s="42">
        <f t="shared" ref="D103:D112" si="9">IFERROR(C103/$C$103,"")</f>
        <v>1</v>
      </c>
      <c r="E103" s="44"/>
      <c r="G103" s="104"/>
    </row>
    <row r="104" spans="1:7" ht="9.75" customHeight="1" x14ac:dyDescent="0.3">
      <c r="A104" s="55">
        <v>5121</v>
      </c>
      <c r="B104" s="44" t="s">
        <v>204</v>
      </c>
      <c r="C104" s="45">
        <v>414702.23</v>
      </c>
      <c r="D104" s="42">
        <f t="shared" si="9"/>
        <v>0.37534555567863859</v>
      </c>
      <c r="E104" s="44"/>
    </row>
    <row r="105" spans="1:7" ht="9.75" customHeight="1" x14ac:dyDescent="0.3">
      <c r="A105" s="55">
        <v>5122</v>
      </c>
      <c r="B105" s="44" t="s">
        <v>205</v>
      </c>
      <c r="C105" s="45">
        <v>11878.330000000002</v>
      </c>
      <c r="D105" s="42">
        <f t="shared" si="9"/>
        <v>1.0751035446286953E-2</v>
      </c>
      <c r="E105" s="44"/>
    </row>
    <row r="106" spans="1:7" ht="9.75" customHeight="1" x14ac:dyDescent="0.3">
      <c r="A106" s="55">
        <v>5123</v>
      </c>
      <c r="B106" s="44" t="s">
        <v>206</v>
      </c>
      <c r="C106" s="45">
        <v>4520</v>
      </c>
      <c r="D106" s="42">
        <f t="shared" si="9"/>
        <v>4.091036384510029E-3</v>
      </c>
      <c r="E106" s="44"/>
    </row>
    <row r="107" spans="1:7" ht="9.75" customHeight="1" x14ac:dyDescent="0.3">
      <c r="A107" s="55">
        <v>5124</v>
      </c>
      <c r="B107" s="44" t="s">
        <v>207</v>
      </c>
      <c r="C107" s="45">
        <v>142095.21000000002</v>
      </c>
      <c r="D107" s="42">
        <f t="shared" si="9"/>
        <v>0.12860988366694545</v>
      </c>
      <c r="E107" s="44"/>
    </row>
    <row r="108" spans="1:7" ht="9.75" customHeight="1" x14ac:dyDescent="0.3">
      <c r="A108" s="55">
        <v>5125</v>
      </c>
      <c r="B108" s="44" t="s">
        <v>208</v>
      </c>
      <c r="C108" s="45">
        <v>10563.09</v>
      </c>
      <c r="D108" s="42">
        <f t="shared" si="9"/>
        <v>9.560616266118151E-3</v>
      </c>
      <c r="E108" s="44"/>
    </row>
    <row r="109" spans="1:7" ht="9.75" customHeight="1" x14ac:dyDescent="0.3">
      <c r="A109" s="55">
        <v>5126</v>
      </c>
      <c r="B109" s="44" t="s">
        <v>209</v>
      </c>
      <c r="C109" s="45">
        <v>167818.62</v>
      </c>
      <c r="D109" s="42">
        <f t="shared" si="9"/>
        <v>0.15189205318988108</v>
      </c>
      <c r="E109" s="44"/>
    </row>
    <row r="110" spans="1:7" ht="9.75" customHeight="1" x14ac:dyDescent="0.3">
      <c r="A110" s="55">
        <v>5127</v>
      </c>
      <c r="B110" s="44" t="s">
        <v>210</v>
      </c>
      <c r="C110" s="45">
        <v>116954.19</v>
      </c>
      <c r="D110" s="42">
        <f t="shared" si="9"/>
        <v>0.10585483332099536</v>
      </c>
      <c r="E110" s="44"/>
    </row>
    <row r="111" spans="1:7" ht="9.75" customHeight="1" x14ac:dyDescent="0.3">
      <c r="A111" s="55">
        <v>5128</v>
      </c>
      <c r="B111" s="44" t="s">
        <v>211</v>
      </c>
      <c r="C111" s="45">
        <v>0</v>
      </c>
      <c r="D111" s="42">
        <f t="shared" si="9"/>
        <v>0</v>
      </c>
      <c r="E111" s="44"/>
    </row>
    <row r="112" spans="1:7" ht="9.75" customHeight="1" x14ac:dyDescent="0.3">
      <c r="A112" s="55">
        <v>5129</v>
      </c>
      <c r="B112" s="44" t="s">
        <v>212</v>
      </c>
      <c r="C112" s="45">
        <v>236322.84000000003</v>
      </c>
      <c r="D112" s="42">
        <f t="shared" si="9"/>
        <v>0.21389498604662438</v>
      </c>
      <c r="E112" s="44"/>
    </row>
    <row r="113" spans="1:7" ht="9.75" customHeight="1" x14ac:dyDescent="0.3">
      <c r="A113" s="54">
        <v>5130</v>
      </c>
      <c r="B113" s="40" t="s">
        <v>213</v>
      </c>
      <c r="C113" s="41">
        <f>+SUM(C114:C122)</f>
        <v>11311551.23</v>
      </c>
      <c r="D113" s="42">
        <f t="shared" ref="D113:D122" si="10">IFERROR(C113/$C$113,"")</f>
        <v>1</v>
      </c>
      <c r="E113" s="44"/>
      <c r="F113" s="198"/>
      <c r="G113" s="198"/>
    </row>
    <row r="114" spans="1:7" ht="9.75" customHeight="1" x14ac:dyDescent="0.3">
      <c r="A114" s="55">
        <v>5131</v>
      </c>
      <c r="B114" s="44" t="s">
        <v>214</v>
      </c>
      <c r="C114" s="45">
        <v>339233.77</v>
      </c>
      <c r="D114" s="42">
        <f t="shared" si="10"/>
        <v>2.9990030819141682E-2</v>
      </c>
      <c r="E114" s="44"/>
      <c r="F114" s="198"/>
      <c r="G114" s="198"/>
    </row>
    <row r="115" spans="1:7" ht="9.75" customHeight="1" x14ac:dyDescent="0.3">
      <c r="A115" s="55">
        <v>5132</v>
      </c>
      <c r="B115" s="44" t="s">
        <v>215</v>
      </c>
      <c r="C115" s="45">
        <f>445413.81+121800</f>
        <v>567213.81000000006</v>
      </c>
      <c r="D115" s="42">
        <f t="shared" si="10"/>
        <v>5.0144652883298661E-2</v>
      </c>
      <c r="E115" s="44"/>
      <c r="F115" s="198"/>
      <c r="G115" s="198"/>
    </row>
    <row r="116" spans="1:7" ht="9.75" customHeight="1" x14ac:dyDescent="0.3">
      <c r="A116" s="55">
        <v>5133</v>
      </c>
      <c r="B116" s="44" t="s">
        <v>216</v>
      </c>
      <c r="C116" s="45">
        <v>4282687.2</v>
      </c>
      <c r="D116" s="42">
        <f t="shared" si="10"/>
        <v>0.3786118378389734</v>
      </c>
      <c r="E116" s="44"/>
      <c r="F116" s="198"/>
      <c r="G116" s="198"/>
    </row>
    <row r="117" spans="1:7" ht="9.75" customHeight="1" x14ac:dyDescent="0.3">
      <c r="A117" s="55">
        <v>5134</v>
      </c>
      <c r="B117" s="44" t="s">
        <v>218</v>
      </c>
      <c r="C117" s="45">
        <v>234777.89</v>
      </c>
      <c r="D117" s="42">
        <f t="shared" si="10"/>
        <v>2.0755587383747366E-2</v>
      </c>
      <c r="E117" s="44"/>
      <c r="F117" s="198"/>
      <c r="G117" s="198"/>
    </row>
    <row r="118" spans="1:7" ht="9.75" customHeight="1" x14ac:dyDescent="0.3">
      <c r="A118" s="55">
        <v>5135</v>
      </c>
      <c r="B118" s="44" t="s">
        <v>219</v>
      </c>
      <c r="C118" s="45">
        <v>1239791.95</v>
      </c>
      <c r="D118" s="42">
        <f t="shared" si="10"/>
        <v>0.10960406091004371</v>
      </c>
      <c r="E118" s="44"/>
      <c r="F118" s="198"/>
      <c r="G118" s="198"/>
    </row>
    <row r="119" spans="1:7" ht="9.75" customHeight="1" x14ac:dyDescent="0.3">
      <c r="A119" s="55">
        <v>5136</v>
      </c>
      <c r="B119" s="44" t="s">
        <v>221</v>
      </c>
      <c r="C119" s="45">
        <f>241694.62+81200</f>
        <v>322894.62</v>
      </c>
      <c r="D119" s="42">
        <f t="shared" si="10"/>
        <v>2.854556492160271E-2</v>
      </c>
      <c r="E119" s="44"/>
      <c r="F119" s="198"/>
      <c r="G119" s="198"/>
    </row>
    <row r="120" spans="1:7" ht="9.75" customHeight="1" x14ac:dyDescent="0.3">
      <c r="A120" s="55">
        <v>5137</v>
      </c>
      <c r="B120" s="44" t="s">
        <v>222</v>
      </c>
      <c r="C120" s="45">
        <v>22078.57</v>
      </c>
      <c r="D120" s="42">
        <f t="shared" si="10"/>
        <v>1.9518604965023882E-3</v>
      </c>
      <c r="E120" s="44"/>
      <c r="F120" s="198"/>
      <c r="G120" s="198"/>
    </row>
    <row r="121" spans="1:7" ht="9.75" customHeight="1" x14ac:dyDescent="0.3">
      <c r="A121" s="55">
        <v>5138</v>
      </c>
      <c r="B121" s="44" t="s">
        <v>223</v>
      </c>
      <c r="C121" s="45">
        <v>681583.1</v>
      </c>
      <c r="D121" s="42">
        <f t="shared" si="10"/>
        <v>6.0255493357297907E-2</v>
      </c>
      <c r="E121" s="44"/>
    </row>
    <row r="122" spans="1:7" ht="9.75" customHeight="1" x14ac:dyDescent="0.3">
      <c r="A122" s="55">
        <v>5139</v>
      </c>
      <c r="B122" s="44" t="s">
        <v>224</v>
      </c>
      <c r="C122" s="45">
        <v>3621290.32</v>
      </c>
      <c r="D122" s="42">
        <f t="shared" si="10"/>
        <v>0.32014091138939216</v>
      </c>
      <c r="E122" s="44"/>
    </row>
    <row r="123" spans="1:7" ht="9.75" customHeight="1" x14ac:dyDescent="0.3">
      <c r="A123" s="54">
        <v>5200</v>
      </c>
      <c r="B123" s="40" t="s">
        <v>225</v>
      </c>
      <c r="C123" s="41">
        <f>+C153+C147+C145+C142+C138+C133+C130+C127+C124</f>
        <v>9142875.379999999</v>
      </c>
      <c r="D123" s="42"/>
      <c r="E123" s="44"/>
    </row>
    <row r="124" spans="1:7" ht="9.75" customHeight="1" x14ac:dyDescent="0.3">
      <c r="A124" s="54">
        <v>5210</v>
      </c>
      <c r="B124" s="40" t="s">
        <v>226</v>
      </c>
      <c r="C124" s="41">
        <v>0</v>
      </c>
      <c r="D124" s="42" t="str">
        <f>IFERROR(C124/$C$124,"")</f>
        <v/>
      </c>
      <c r="E124" s="44"/>
    </row>
    <row r="125" spans="1:7" ht="9.75" customHeight="1" x14ac:dyDescent="0.3">
      <c r="A125" s="55">
        <v>5211</v>
      </c>
      <c r="B125" s="44" t="s">
        <v>228</v>
      </c>
      <c r="C125" s="45">
        <v>0</v>
      </c>
      <c r="D125" s="42" t="str">
        <f>IFERROR(C125/$C$124,"")</f>
        <v/>
      </c>
      <c r="E125" s="44"/>
    </row>
    <row r="126" spans="1:7" ht="9.75" customHeight="1" x14ac:dyDescent="0.3">
      <c r="A126" s="55">
        <v>5212</v>
      </c>
      <c r="B126" s="44" t="s">
        <v>229</v>
      </c>
      <c r="C126" s="45">
        <v>0</v>
      </c>
      <c r="D126" s="42" t="str">
        <f>IFERROR(C126/$C$124,"")</f>
        <v/>
      </c>
      <c r="E126" s="44"/>
    </row>
    <row r="127" spans="1:7" ht="9.75" customHeight="1" x14ac:dyDescent="0.3">
      <c r="A127" s="54">
        <v>5220</v>
      </c>
      <c r="B127" s="40" t="s">
        <v>230</v>
      </c>
      <c r="C127" s="41">
        <v>0</v>
      </c>
      <c r="D127" s="42" t="str">
        <f>IFERROR(C127/$C$127,"")</f>
        <v/>
      </c>
      <c r="E127" s="44"/>
    </row>
    <row r="128" spans="1:7" ht="9.75" customHeight="1" x14ac:dyDescent="0.3">
      <c r="A128" s="55">
        <v>5221</v>
      </c>
      <c r="B128" s="44" t="s">
        <v>231</v>
      </c>
      <c r="C128" s="45">
        <v>0</v>
      </c>
      <c r="D128" s="42" t="str">
        <f>IFERROR(C128/$C$127,"")</f>
        <v/>
      </c>
      <c r="E128" s="44"/>
    </row>
    <row r="129" spans="1:5" ht="9.75" customHeight="1" x14ac:dyDescent="0.3">
      <c r="A129" s="55">
        <v>5222</v>
      </c>
      <c r="B129" s="44" t="s">
        <v>232</v>
      </c>
      <c r="C129" s="45">
        <v>0</v>
      </c>
      <c r="D129" s="42" t="str">
        <f>IFERROR(C129/$C$127,"")</f>
        <v/>
      </c>
      <c r="E129" s="44"/>
    </row>
    <row r="130" spans="1:5" ht="9.75" customHeight="1" x14ac:dyDescent="0.3">
      <c r="A130" s="54">
        <v>5230</v>
      </c>
      <c r="B130" s="40" t="s">
        <v>170</v>
      </c>
      <c r="C130" s="41">
        <v>0</v>
      </c>
      <c r="D130" s="42" t="str">
        <f>IFERROR(C130/$C$130,"")</f>
        <v/>
      </c>
      <c r="E130" s="44"/>
    </row>
    <row r="131" spans="1:5" ht="9.75" customHeight="1" x14ac:dyDescent="0.3">
      <c r="A131" s="55">
        <v>5231</v>
      </c>
      <c r="B131" s="44" t="s">
        <v>233</v>
      </c>
      <c r="C131" s="45">
        <v>0</v>
      </c>
      <c r="D131" s="42" t="str">
        <f>IFERROR(C131/$C$130,"")</f>
        <v/>
      </c>
      <c r="E131" s="44"/>
    </row>
    <row r="132" spans="1:5" ht="9.75" customHeight="1" x14ac:dyDescent="0.3">
      <c r="A132" s="55">
        <v>5232</v>
      </c>
      <c r="B132" s="44" t="s">
        <v>234</v>
      </c>
      <c r="C132" s="45">
        <v>0</v>
      </c>
      <c r="D132" s="42" t="str">
        <f>IFERROR(C132/$C$130,"")</f>
        <v/>
      </c>
      <c r="E132" s="44"/>
    </row>
    <row r="133" spans="1:5" ht="9.75" customHeight="1" x14ac:dyDescent="0.3">
      <c r="A133" s="54">
        <v>5240</v>
      </c>
      <c r="B133" s="40" t="s">
        <v>235</v>
      </c>
      <c r="C133" s="41">
        <f>+SUM(C134:C137)</f>
        <v>9142875.379999999</v>
      </c>
      <c r="D133" s="42">
        <f>IFERROR(C133/$C$133,"")</f>
        <v>1</v>
      </c>
      <c r="E133" s="44"/>
    </row>
    <row r="134" spans="1:5" ht="9.75" customHeight="1" x14ac:dyDescent="0.3">
      <c r="A134" s="55">
        <v>5241</v>
      </c>
      <c r="B134" s="44" t="s">
        <v>236</v>
      </c>
      <c r="C134" s="45">
        <v>9142875.379999999</v>
      </c>
      <c r="D134" s="42">
        <f>IFERROR(C134/$C$133,"")</f>
        <v>1</v>
      </c>
      <c r="E134" s="44"/>
    </row>
    <row r="135" spans="1:5" ht="9.75" customHeight="1" x14ac:dyDescent="0.3">
      <c r="A135" s="55">
        <v>5242</v>
      </c>
      <c r="B135" s="44" t="s">
        <v>238</v>
      </c>
      <c r="C135" s="45">
        <v>0</v>
      </c>
      <c r="D135" s="42">
        <f>IFERROR(C135/$C$133,"")</f>
        <v>0</v>
      </c>
      <c r="E135" s="44"/>
    </row>
    <row r="136" spans="1:5" ht="9.75" customHeight="1" x14ac:dyDescent="0.3">
      <c r="A136" s="55">
        <v>5243</v>
      </c>
      <c r="B136" s="44" t="s">
        <v>239</v>
      </c>
      <c r="C136" s="45">
        <v>0</v>
      </c>
      <c r="D136" s="42">
        <f>IFERROR(C136/$C$133,"")</f>
        <v>0</v>
      </c>
      <c r="E136" s="44"/>
    </row>
    <row r="137" spans="1:5" ht="9.75" customHeight="1" x14ac:dyDescent="0.3">
      <c r="A137" s="55">
        <v>5244</v>
      </c>
      <c r="B137" s="44" t="s">
        <v>240</v>
      </c>
      <c r="C137" s="45">
        <v>0</v>
      </c>
      <c r="D137" s="42">
        <f>IFERROR(C137/$C$133,"")</f>
        <v>0</v>
      </c>
      <c r="E137" s="44"/>
    </row>
    <row r="138" spans="1:5" ht="9.75" customHeight="1" x14ac:dyDescent="0.3">
      <c r="A138" s="54">
        <v>5250</v>
      </c>
      <c r="B138" s="40" t="s">
        <v>171</v>
      </c>
      <c r="C138" s="41">
        <v>0</v>
      </c>
      <c r="D138" s="42" t="str">
        <f>IFERROR(C138/$C$138,"")</f>
        <v/>
      </c>
      <c r="E138" s="44"/>
    </row>
    <row r="139" spans="1:5" ht="9.75" customHeight="1" x14ac:dyDescent="0.3">
      <c r="A139" s="55">
        <v>5251</v>
      </c>
      <c r="B139" s="44" t="s">
        <v>241</v>
      </c>
      <c r="C139" s="45">
        <v>0</v>
      </c>
      <c r="D139" s="42" t="str">
        <f>IFERROR(C139/$C$138,"")</f>
        <v/>
      </c>
      <c r="E139" s="44"/>
    </row>
    <row r="140" spans="1:5" ht="9.75" customHeight="1" x14ac:dyDescent="0.3">
      <c r="A140" s="55">
        <v>5252</v>
      </c>
      <c r="B140" s="44" t="s">
        <v>242</v>
      </c>
      <c r="C140" s="45">
        <v>0</v>
      </c>
      <c r="D140" s="42" t="str">
        <f>IFERROR(C140/$C$138,"")</f>
        <v/>
      </c>
      <c r="E140" s="44"/>
    </row>
    <row r="141" spans="1:5" ht="9.75" customHeight="1" x14ac:dyDescent="0.3">
      <c r="A141" s="55">
        <v>5259</v>
      </c>
      <c r="B141" s="44" t="s">
        <v>243</v>
      </c>
      <c r="C141" s="45">
        <v>0</v>
      </c>
      <c r="D141" s="42" t="str">
        <f>IFERROR(C141/$C$138,"")</f>
        <v/>
      </c>
      <c r="E141" s="44"/>
    </row>
    <row r="142" spans="1:5" ht="9.75" customHeight="1" x14ac:dyDescent="0.3">
      <c r="A142" s="54">
        <v>5260</v>
      </c>
      <c r="B142" s="40" t="s">
        <v>244</v>
      </c>
      <c r="C142" s="41">
        <v>0</v>
      </c>
      <c r="D142" s="42" t="str">
        <f>IFERROR(C142/$C$142,"")</f>
        <v/>
      </c>
      <c r="E142" s="44"/>
    </row>
    <row r="143" spans="1:5" ht="9.75" customHeight="1" x14ac:dyDescent="0.3">
      <c r="A143" s="55">
        <v>5261</v>
      </c>
      <c r="B143" s="44" t="s">
        <v>245</v>
      </c>
      <c r="C143" s="45">
        <v>0</v>
      </c>
      <c r="D143" s="42" t="str">
        <f>IFERROR(C143/$C$142,"")</f>
        <v/>
      </c>
      <c r="E143" s="44"/>
    </row>
    <row r="144" spans="1:5" ht="9.75" customHeight="1" x14ac:dyDescent="0.3">
      <c r="A144" s="55">
        <v>5262</v>
      </c>
      <c r="B144" s="44" t="s">
        <v>246</v>
      </c>
      <c r="C144" s="45">
        <v>0</v>
      </c>
      <c r="D144" s="42" t="str">
        <f>IFERROR(C144/$C$142,"")</f>
        <v/>
      </c>
      <c r="E144" s="44"/>
    </row>
    <row r="145" spans="1:5" ht="9.75" customHeight="1" x14ac:dyDescent="0.3">
      <c r="A145" s="54">
        <v>5270</v>
      </c>
      <c r="B145" s="40" t="s">
        <v>247</v>
      </c>
      <c r="C145" s="41">
        <v>0</v>
      </c>
      <c r="D145" s="42" t="str">
        <f>IFERROR(C145/$C$145,"")</f>
        <v/>
      </c>
      <c r="E145" s="44"/>
    </row>
    <row r="146" spans="1:5" ht="9.75" customHeight="1" x14ac:dyDescent="0.3">
      <c r="A146" s="55">
        <v>5271</v>
      </c>
      <c r="B146" s="44" t="s">
        <v>248</v>
      </c>
      <c r="C146" s="45">
        <v>0</v>
      </c>
      <c r="D146" s="42" t="str">
        <f>IFERROR(C146/$C$145,"")</f>
        <v/>
      </c>
      <c r="E146" s="44"/>
    </row>
    <row r="147" spans="1:5" ht="9.75" customHeight="1" x14ac:dyDescent="0.3">
      <c r="A147" s="54">
        <v>5280</v>
      </c>
      <c r="B147" s="40" t="s">
        <v>249</v>
      </c>
      <c r="C147" s="41">
        <v>0</v>
      </c>
      <c r="D147" s="42" t="str">
        <f t="shared" ref="D147:D152" si="11">IFERROR(C147/$C$147,"")</f>
        <v/>
      </c>
      <c r="E147" s="44"/>
    </row>
    <row r="148" spans="1:5" ht="9.75" customHeight="1" x14ac:dyDescent="0.3">
      <c r="A148" s="55">
        <v>5281</v>
      </c>
      <c r="B148" s="44" t="s">
        <v>250</v>
      </c>
      <c r="C148" s="45">
        <v>0</v>
      </c>
      <c r="D148" s="42" t="str">
        <f t="shared" si="11"/>
        <v/>
      </c>
      <c r="E148" s="44"/>
    </row>
    <row r="149" spans="1:5" ht="9.75" customHeight="1" x14ac:dyDescent="0.3">
      <c r="A149" s="55">
        <v>5282</v>
      </c>
      <c r="B149" s="44" t="s">
        <v>251</v>
      </c>
      <c r="C149" s="45">
        <v>0</v>
      </c>
      <c r="D149" s="42" t="str">
        <f t="shared" si="11"/>
        <v/>
      </c>
      <c r="E149" s="44"/>
    </row>
    <row r="150" spans="1:5" ht="9.75" customHeight="1" x14ac:dyDescent="0.3">
      <c r="A150" s="55">
        <v>5283</v>
      </c>
      <c r="B150" s="44" t="s">
        <v>252</v>
      </c>
      <c r="C150" s="45">
        <v>0</v>
      </c>
      <c r="D150" s="42" t="str">
        <f t="shared" si="11"/>
        <v/>
      </c>
      <c r="E150" s="44"/>
    </row>
    <row r="151" spans="1:5" ht="9.75" customHeight="1" x14ac:dyDescent="0.3">
      <c r="A151" s="55">
        <v>5284</v>
      </c>
      <c r="B151" s="44" t="s">
        <v>253</v>
      </c>
      <c r="C151" s="45">
        <v>0</v>
      </c>
      <c r="D151" s="42" t="str">
        <f t="shared" si="11"/>
        <v/>
      </c>
      <c r="E151" s="44"/>
    </row>
    <row r="152" spans="1:5" ht="9.75" customHeight="1" x14ac:dyDescent="0.3">
      <c r="A152" s="55">
        <v>5285</v>
      </c>
      <c r="B152" s="44" t="s">
        <v>254</v>
      </c>
      <c r="C152" s="45">
        <v>0</v>
      </c>
      <c r="D152" s="42" t="str">
        <f t="shared" si="11"/>
        <v/>
      </c>
      <c r="E152" s="44"/>
    </row>
    <row r="153" spans="1:5" ht="9.75" customHeight="1" x14ac:dyDescent="0.3">
      <c r="A153" s="54">
        <v>5290</v>
      </c>
      <c r="B153" s="40" t="s">
        <v>255</v>
      </c>
      <c r="C153" s="41">
        <v>0</v>
      </c>
      <c r="D153" s="42" t="str">
        <f>IFERROR(C153/$C$153,"")</f>
        <v/>
      </c>
      <c r="E153" s="44"/>
    </row>
    <row r="154" spans="1:5" ht="9.75" customHeight="1" x14ac:dyDescent="0.3">
      <c r="A154" s="55">
        <v>5291</v>
      </c>
      <c r="B154" s="44" t="s">
        <v>256</v>
      </c>
      <c r="C154" s="45">
        <v>0</v>
      </c>
      <c r="D154" s="42" t="str">
        <f>IFERROR(C154/$C$153,"")</f>
        <v/>
      </c>
      <c r="E154" s="44"/>
    </row>
    <row r="155" spans="1:5" ht="9.75" customHeight="1" x14ac:dyDescent="0.3">
      <c r="A155" s="55">
        <v>5292</v>
      </c>
      <c r="B155" s="44" t="s">
        <v>257</v>
      </c>
      <c r="C155" s="45">
        <v>0</v>
      </c>
      <c r="D155" s="42" t="str">
        <f>IFERROR(C155/$C$153,"")</f>
        <v/>
      </c>
      <c r="E155" s="44"/>
    </row>
    <row r="156" spans="1:5" ht="9.75" customHeight="1" x14ac:dyDescent="0.3">
      <c r="A156" s="54">
        <v>5300</v>
      </c>
      <c r="B156" s="40" t="s">
        <v>258</v>
      </c>
      <c r="C156" s="41">
        <v>0</v>
      </c>
      <c r="D156" s="42"/>
      <c r="E156" s="44"/>
    </row>
    <row r="157" spans="1:5" ht="9.75" customHeight="1" x14ac:dyDescent="0.3">
      <c r="A157" s="54">
        <v>5310</v>
      </c>
      <c r="B157" s="40" t="s">
        <v>162</v>
      </c>
      <c r="C157" s="41">
        <v>0</v>
      </c>
      <c r="D157" s="42" t="str">
        <f>IFERROR(C157/$C$157,"")</f>
        <v/>
      </c>
      <c r="E157" s="44"/>
    </row>
    <row r="158" spans="1:5" ht="9.75" customHeight="1" x14ac:dyDescent="0.3">
      <c r="A158" s="55">
        <v>5311</v>
      </c>
      <c r="B158" s="44" t="s">
        <v>259</v>
      </c>
      <c r="C158" s="45">
        <v>0</v>
      </c>
      <c r="D158" s="42" t="str">
        <f>IFERROR(C158/$C$157,"")</f>
        <v/>
      </c>
      <c r="E158" s="44"/>
    </row>
    <row r="159" spans="1:5" ht="9.75" customHeight="1" x14ac:dyDescent="0.3">
      <c r="A159" s="55">
        <v>5312</v>
      </c>
      <c r="B159" s="44" t="s">
        <v>260</v>
      </c>
      <c r="C159" s="45">
        <v>0</v>
      </c>
      <c r="D159" s="42" t="str">
        <f>IFERROR(C159/$C$157,"")</f>
        <v/>
      </c>
      <c r="E159" s="44"/>
    </row>
    <row r="160" spans="1:5" ht="9.75" customHeight="1" x14ac:dyDescent="0.3">
      <c r="A160" s="54">
        <v>5320</v>
      </c>
      <c r="B160" s="40" t="s">
        <v>163</v>
      </c>
      <c r="C160" s="41">
        <v>0</v>
      </c>
      <c r="D160" s="42" t="str">
        <f>IFERROR(C160/$C$160,"")</f>
        <v/>
      </c>
      <c r="E160" s="44"/>
    </row>
    <row r="161" spans="1:5" ht="9.75" customHeight="1" x14ac:dyDescent="0.3">
      <c r="A161" s="55">
        <v>5321</v>
      </c>
      <c r="B161" s="44" t="s">
        <v>261</v>
      </c>
      <c r="C161" s="45">
        <v>0</v>
      </c>
      <c r="D161" s="42" t="str">
        <f>IFERROR(C161/$C$160,"")</f>
        <v/>
      </c>
      <c r="E161" s="44"/>
    </row>
    <row r="162" spans="1:5" ht="9.75" customHeight="1" x14ac:dyDescent="0.3">
      <c r="A162" s="55">
        <v>5322</v>
      </c>
      <c r="B162" s="44" t="s">
        <v>262</v>
      </c>
      <c r="C162" s="45">
        <v>0</v>
      </c>
      <c r="D162" s="42" t="str">
        <f>IFERROR(C162/$C$160,"")</f>
        <v/>
      </c>
      <c r="E162" s="44"/>
    </row>
    <row r="163" spans="1:5" ht="9.75" customHeight="1" x14ac:dyDescent="0.3">
      <c r="A163" s="54">
        <v>5330</v>
      </c>
      <c r="B163" s="40" t="s">
        <v>164</v>
      </c>
      <c r="C163" s="41">
        <v>0</v>
      </c>
      <c r="D163" s="42" t="str">
        <f>IFERROR(C163/$C$163,"")</f>
        <v/>
      </c>
      <c r="E163" s="44"/>
    </row>
    <row r="164" spans="1:5" ht="9.75" customHeight="1" x14ac:dyDescent="0.3">
      <c r="A164" s="55">
        <v>5331</v>
      </c>
      <c r="B164" s="44" t="s">
        <v>263</v>
      </c>
      <c r="C164" s="45">
        <v>0</v>
      </c>
      <c r="D164" s="42" t="str">
        <f>IFERROR(C164/$C$163,"")</f>
        <v/>
      </c>
      <c r="E164" s="44"/>
    </row>
    <row r="165" spans="1:5" ht="9.75" customHeight="1" x14ac:dyDescent="0.3">
      <c r="A165" s="55">
        <v>5332</v>
      </c>
      <c r="B165" s="44" t="s">
        <v>264</v>
      </c>
      <c r="C165" s="45">
        <v>0</v>
      </c>
      <c r="D165" s="42" t="str">
        <f>IFERROR(C165/$C$163,"")</f>
        <v/>
      </c>
      <c r="E165" s="44"/>
    </row>
    <row r="166" spans="1:5" ht="9.75" customHeight="1" x14ac:dyDescent="0.3">
      <c r="A166" s="54">
        <v>5400</v>
      </c>
      <c r="B166" s="40" t="s">
        <v>265</v>
      </c>
      <c r="C166" s="41">
        <v>0</v>
      </c>
      <c r="D166" s="42"/>
      <c r="E166" s="44"/>
    </row>
    <row r="167" spans="1:5" ht="9.75" customHeight="1" x14ac:dyDescent="0.3">
      <c r="A167" s="54">
        <v>5410</v>
      </c>
      <c r="B167" s="40" t="s">
        <v>266</v>
      </c>
      <c r="C167" s="41">
        <v>0</v>
      </c>
      <c r="D167" s="42" t="str">
        <f>IFERROR(C167/$C$167,"")</f>
        <v/>
      </c>
      <c r="E167" s="44"/>
    </row>
    <row r="168" spans="1:5" ht="9.75" customHeight="1" x14ac:dyDescent="0.3">
      <c r="A168" s="55">
        <v>5411</v>
      </c>
      <c r="B168" s="44" t="s">
        <v>267</v>
      </c>
      <c r="C168" s="45">
        <v>0</v>
      </c>
      <c r="D168" s="42" t="str">
        <f>IFERROR(C168/$C$167,"")</f>
        <v/>
      </c>
      <c r="E168" s="44"/>
    </row>
    <row r="169" spans="1:5" ht="9.75" customHeight="1" x14ac:dyDescent="0.3">
      <c r="A169" s="55">
        <v>5412</v>
      </c>
      <c r="B169" s="44" t="s">
        <v>268</v>
      </c>
      <c r="C169" s="45">
        <v>0</v>
      </c>
      <c r="D169" s="42" t="str">
        <f>IFERROR(C169/$C$167,"")</f>
        <v/>
      </c>
      <c r="E169" s="44"/>
    </row>
    <row r="170" spans="1:5" ht="9.75" customHeight="1" x14ac:dyDescent="0.3">
      <c r="A170" s="54">
        <v>5420</v>
      </c>
      <c r="B170" s="40" t="s">
        <v>269</v>
      </c>
      <c r="C170" s="41">
        <v>0</v>
      </c>
      <c r="D170" s="42" t="str">
        <f>IFERROR(C170/$C$170,"")</f>
        <v/>
      </c>
      <c r="E170" s="44"/>
    </row>
    <row r="171" spans="1:5" ht="9.75" customHeight="1" x14ac:dyDescent="0.3">
      <c r="A171" s="55">
        <v>5421</v>
      </c>
      <c r="B171" s="44" t="s">
        <v>270</v>
      </c>
      <c r="C171" s="45">
        <v>0</v>
      </c>
      <c r="D171" s="42" t="str">
        <f>IFERROR(C171/$C$170,"")</f>
        <v/>
      </c>
      <c r="E171" s="44"/>
    </row>
    <row r="172" spans="1:5" ht="9.75" customHeight="1" x14ac:dyDescent="0.3">
      <c r="A172" s="55">
        <v>5422</v>
      </c>
      <c r="B172" s="44" t="s">
        <v>271</v>
      </c>
      <c r="C172" s="45">
        <v>0</v>
      </c>
      <c r="D172" s="42" t="str">
        <f>IFERROR(C172/$C$170,"")</f>
        <v/>
      </c>
      <c r="E172" s="44"/>
    </row>
    <row r="173" spans="1:5" ht="9.75" customHeight="1" x14ac:dyDescent="0.3">
      <c r="A173" s="54">
        <v>5430</v>
      </c>
      <c r="B173" s="40" t="s">
        <v>272</v>
      </c>
      <c r="C173" s="41">
        <v>0</v>
      </c>
      <c r="D173" s="42" t="str">
        <f>IFERROR(C173/$C$173,"")</f>
        <v/>
      </c>
      <c r="E173" s="44"/>
    </row>
    <row r="174" spans="1:5" ht="9.75" customHeight="1" x14ac:dyDescent="0.3">
      <c r="A174" s="55">
        <v>5431</v>
      </c>
      <c r="B174" s="44" t="s">
        <v>273</v>
      </c>
      <c r="C174" s="45">
        <v>0</v>
      </c>
      <c r="D174" s="42" t="str">
        <f>IFERROR(C174/$C$173,"")</f>
        <v/>
      </c>
      <c r="E174" s="44"/>
    </row>
    <row r="175" spans="1:5" ht="9.75" customHeight="1" x14ac:dyDescent="0.3">
      <c r="A175" s="55">
        <v>5432</v>
      </c>
      <c r="B175" s="44" t="s">
        <v>274</v>
      </c>
      <c r="C175" s="45">
        <v>0</v>
      </c>
      <c r="D175" s="42" t="str">
        <f>IFERROR(C175/$C$173,"")</f>
        <v/>
      </c>
      <c r="E175" s="44"/>
    </row>
    <row r="176" spans="1:5" ht="9.75" customHeight="1" x14ac:dyDescent="0.3">
      <c r="A176" s="54">
        <v>5440</v>
      </c>
      <c r="B176" s="40" t="s">
        <v>275</v>
      </c>
      <c r="C176" s="41">
        <v>0</v>
      </c>
      <c r="D176" s="42" t="str">
        <f>IFERROR(C176/$C$176,"")</f>
        <v/>
      </c>
      <c r="E176" s="44"/>
    </row>
    <row r="177" spans="1:5" ht="9.75" customHeight="1" x14ac:dyDescent="0.3">
      <c r="A177" s="55">
        <v>5441</v>
      </c>
      <c r="B177" s="44" t="s">
        <v>275</v>
      </c>
      <c r="C177" s="45">
        <v>0</v>
      </c>
      <c r="D177" s="42" t="str">
        <f>IFERROR(C177/$C$176,"")</f>
        <v/>
      </c>
      <c r="E177" s="44"/>
    </row>
    <row r="178" spans="1:5" ht="9.75" customHeight="1" x14ac:dyDescent="0.3">
      <c r="A178" s="54">
        <v>5450</v>
      </c>
      <c r="B178" s="40" t="s">
        <v>276</v>
      </c>
      <c r="C178" s="41">
        <v>0</v>
      </c>
      <c r="D178" s="42" t="str">
        <f>IFERROR(C178/$C$178,"")</f>
        <v/>
      </c>
      <c r="E178" s="44"/>
    </row>
    <row r="179" spans="1:5" ht="9.75" customHeight="1" x14ac:dyDescent="0.3">
      <c r="A179" s="55">
        <v>5451</v>
      </c>
      <c r="B179" s="44" t="s">
        <v>277</v>
      </c>
      <c r="C179" s="45">
        <v>0</v>
      </c>
      <c r="D179" s="42" t="str">
        <f>IFERROR(C179/$C$178,"")</f>
        <v/>
      </c>
      <c r="E179" s="44"/>
    </row>
    <row r="180" spans="1:5" ht="9.75" customHeight="1" x14ac:dyDescent="0.3">
      <c r="A180" s="55">
        <v>5452</v>
      </c>
      <c r="B180" s="44" t="s">
        <v>278</v>
      </c>
      <c r="C180" s="45">
        <v>0</v>
      </c>
      <c r="D180" s="42" t="str">
        <f>IFERROR(C180/$C$178,"")</f>
        <v/>
      </c>
      <c r="E180" s="44"/>
    </row>
    <row r="181" spans="1:5" ht="9.75" customHeight="1" x14ac:dyDescent="0.3">
      <c r="A181" s="54">
        <v>5500</v>
      </c>
      <c r="B181" s="40" t="s">
        <v>279</v>
      </c>
      <c r="C181" s="41">
        <f>+C182</f>
        <v>2042154.21</v>
      </c>
      <c r="D181" s="42"/>
      <c r="E181" s="44"/>
    </row>
    <row r="182" spans="1:5" ht="9.75" customHeight="1" x14ac:dyDescent="0.3">
      <c r="A182" s="54">
        <v>5510</v>
      </c>
      <c r="B182" s="40" t="s">
        <v>280</v>
      </c>
      <c r="C182" s="41">
        <f>+SUM(C183:C190)</f>
        <v>2042154.21</v>
      </c>
      <c r="D182" s="42">
        <f t="shared" ref="D182:D190" si="12">IFERROR(C182/$C$182,"")</f>
        <v>1</v>
      </c>
      <c r="E182" s="44"/>
    </row>
    <row r="183" spans="1:5" ht="9.75" customHeight="1" x14ac:dyDescent="0.3">
      <c r="A183" s="55">
        <v>5511</v>
      </c>
      <c r="B183" s="44" t="s">
        <v>281</v>
      </c>
      <c r="C183" s="45">
        <v>0</v>
      </c>
      <c r="D183" s="42">
        <f t="shared" si="12"/>
        <v>0</v>
      </c>
      <c r="E183" s="44"/>
    </row>
    <row r="184" spans="1:5" ht="9.75" customHeight="1" x14ac:dyDescent="0.3">
      <c r="A184" s="55">
        <v>5512</v>
      </c>
      <c r="B184" s="44" t="s">
        <v>282</v>
      </c>
      <c r="C184" s="45">
        <v>0</v>
      </c>
      <c r="D184" s="42">
        <f t="shared" si="12"/>
        <v>0</v>
      </c>
      <c r="E184" s="44"/>
    </row>
    <row r="185" spans="1:5" ht="9.75" customHeight="1" x14ac:dyDescent="0.3">
      <c r="A185" s="55">
        <v>5513</v>
      </c>
      <c r="B185" s="44" t="s">
        <v>283</v>
      </c>
      <c r="C185" s="45">
        <v>666635.04</v>
      </c>
      <c r="D185" s="42">
        <f t="shared" si="12"/>
        <v>0.32643716950249319</v>
      </c>
      <c r="E185" s="44"/>
    </row>
    <row r="186" spans="1:5" ht="9.75" customHeight="1" x14ac:dyDescent="0.3">
      <c r="A186" s="55">
        <v>5514</v>
      </c>
      <c r="B186" s="44" t="s">
        <v>284</v>
      </c>
      <c r="C186" s="45">
        <v>0</v>
      </c>
      <c r="D186" s="42">
        <f t="shared" si="12"/>
        <v>0</v>
      </c>
      <c r="E186" s="44"/>
    </row>
    <row r="187" spans="1:5" ht="9.75" customHeight="1" x14ac:dyDescent="0.3">
      <c r="A187" s="55">
        <v>5515</v>
      </c>
      <c r="B187" s="44" t="s">
        <v>285</v>
      </c>
      <c r="C187" s="45">
        <v>1245503.9099999999</v>
      </c>
      <c r="D187" s="42">
        <f t="shared" si="12"/>
        <v>0.60989708999498127</v>
      </c>
      <c r="E187" s="44"/>
    </row>
    <row r="188" spans="1:5" ht="9.75" customHeight="1" x14ac:dyDescent="0.3">
      <c r="A188" s="55">
        <v>5516</v>
      </c>
      <c r="B188" s="44" t="s">
        <v>286</v>
      </c>
      <c r="C188" s="45">
        <v>0</v>
      </c>
      <c r="D188" s="42">
        <f t="shared" si="12"/>
        <v>0</v>
      </c>
      <c r="E188" s="44"/>
    </row>
    <row r="189" spans="1:5" ht="9.75" customHeight="1" x14ac:dyDescent="0.3">
      <c r="A189" s="55">
        <v>5517</v>
      </c>
      <c r="B189" s="44" t="s">
        <v>287</v>
      </c>
      <c r="C189" s="45">
        <v>130015.26</v>
      </c>
      <c r="D189" s="42">
        <f t="shared" si="12"/>
        <v>6.366574050252552E-2</v>
      </c>
      <c r="E189" s="44"/>
    </row>
    <row r="190" spans="1:5" ht="9.75" customHeight="1" x14ac:dyDescent="0.3">
      <c r="A190" s="55">
        <v>5518</v>
      </c>
      <c r="B190" s="44" t="s">
        <v>288</v>
      </c>
      <c r="C190" s="45">
        <v>0</v>
      </c>
      <c r="D190" s="42">
        <f t="shared" si="12"/>
        <v>0</v>
      </c>
      <c r="E190" s="44"/>
    </row>
    <row r="191" spans="1:5" ht="9.75" customHeight="1" x14ac:dyDescent="0.3">
      <c r="A191" s="54">
        <v>5520</v>
      </c>
      <c r="B191" s="40" t="s">
        <v>289</v>
      </c>
      <c r="C191" s="41">
        <v>0</v>
      </c>
      <c r="D191" s="42" t="str">
        <f>IFERROR(C191/$C$191,"")</f>
        <v/>
      </c>
      <c r="E191" s="44"/>
    </row>
    <row r="192" spans="1:5" ht="9.75" customHeight="1" x14ac:dyDescent="0.3">
      <c r="A192" s="55">
        <v>5521</v>
      </c>
      <c r="B192" s="44" t="s">
        <v>290</v>
      </c>
      <c r="C192" s="45">
        <v>0</v>
      </c>
      <c r="D192" s="42" t="str">
        <f>IFERROR(C192/$C$191,"")</f>
        <v/>
      </c>
      <c r="E192" s="44"/>
    </row>
    <row r="193" spans="1:5" ht="9.75" customHeight="1" x14ac:dyDescent="0.3">
      <c r="A193" s="55">
        <v>5522</v>
      </c>
      <c r="B193" s="44" t="s">
        <v>291</v>
      </c>
      <c r="C193" s="45">
        <v>0</v>
      </c>
      <c r="D193" s="42" t="str">
        <f>IFERROR(C193/$C$191,"")</f>
        <v/>
      </c>
      <c r="E193" s="44"/>
    </row>
    <row r="194" spans="1:5" ht="9.75" customHeight="1" x14ac:dyDescent="0.3">
      <c r="A194" s="54">
        <v>5530</v>
      </c>
      <c r="B194" s="40" t="s">
        <v>292</v>
      </c>
      <c r="C194" s="41">
        <v>0</v>
      </c>
      <c r="D194" s="42" t="str">
        <f t="shared" ref="D194:D199" si="13">IFERROR(C194/$C$194,"")</f>
        <v/>
      </c>
      <c r="E194" s="44"/>
    </row>
    <row r="195" spans="1:5" ht="9.75" customHeight="1" x14ac:dyDescent="0.3">
      <c r="A195" s="55">
        <v>5531</v>
      </c>
      <c r="B195" s="44" t="s">
        <v>293</v>
      </c>
      <c r="C195" s="45">
        <v>0</v>
      </c>
      <c r="D195" s="42" t="str">
        <f t="shared" si="13"/>
        <v/>
      </c>
      <c r="E195" s="44"/>
    </row>
    <row r="196" spans="1:5" ht="9.75" customHeight="1" x14ac:dyDescent="0.3">
      <c r="A196" s="55">
        <v>5532</v>
      </c>
      <c r="B196" s="44" t="s">
        <v>294</v>
      </c>
      <c r="C196" s="45">
        <v>0</v>
      </c>
      <c r="D196" s="42" t="str">
        <f t="shared" si="13"/>
        <v/>
      </c>
      <c r="E196" s="44"/>
    </row>
    <row r="197" spans="1:5" ht="9.75" customHeight="1" x14ac:dyDescent="0.3">
      <c r="A197" s="55">
        <v>5533</v>
      </c>
      <c r="B197" s="44" t="s">
        <v>295</v>
      </c>
      <c r="C197" s="45">
        <v>0</v>
      </c>
      <c r="D197" s="42" t="str">
        <f t="shared" si="13"/>
        <v/>
      </c>
      <c r="E197" s="44"/>
    </row>
    <row r="198" spans="1:5" ht="9.75" customHeight="1" x14ac:dyDescent="0.3">
      <c r="A198" s="55">
        <v>5534</v>
      </c>
      <c r="B198" s="44" t="s">
        <v>296</v>
      </c>
      <c r="C198" s="45">
        <v>0</v>
      </c>
      <c r="D198" s="42" t="str">
        <f t="shared" si="13"/>
        <v/>
      </c>
      <c r="E198" s="44"/>
    </row>
    <row r="199" spans="1:5" ht="9.75" customHeight="1" x14ac:dyDescent="0.3">
      <c r="A199" s="55">
        <v>5535</v>
      </c>
      <c r="B199" s="44" t="s">
        <v>297</v>
      </c>
      <c r="C199" s="45">
        <v>0</v>
      </c>
      <c r="D199" s="42" t="str">
        <f t="shared" si="13"/>
        <v/>
      </c>
      <c r="E199" s="44"/>
    </row>
    <row r="200" spans="1:5" ht="9.75" customHeight="1" x14ac:dyDescent="0.3">
      <c r="A200" s="54">
        <v>5590</v>
      </c>
      <c r="B200" s="40" t="s">
        <v>298</v>
      </c>
      <c r="C200" s="41">
        <v>0</v>
      </c>
      <c r="D200" s="42" t="str">
        <f t="shared" ref="D200:D209" si="14">IFERROR(C200/$C$200,"")</f>
        <v/>
      </c>
      <c r="E200" s="44"/>
    </row>
    <row r="201" spans="1:5" ht="9.75" customHeight="1" x14ac:dyDescent="0.3">
      <c r="A201" s="55">
        <v>5591</v>
      </c>
      <c r="B201" s="44" t="s">
        <v>299</v>
      </c>
      <c r="C201" s="45">
        <v>0</v>
      </c>
      <c r="D201" s="42" t="str">
        <f t="shared" si="14"/>
        <v/>
      </c>
      <c r="E201" s="44"/>
    </row>
    <row r="202" spans="1:5" ht="9.75" customHeight="1" x14ac:dyDescent="0.3">
      <c r="A202" s="55">
        <v>5592</v>
      </c>
      <c r="B202" s="44" t="s">
        <v>300</v>
      </c>
      <c r="C202" s="45">
        <v>0</v>
      </c>
      <c r="D202" s="42" t="str">
        <f t="shared" si="14"/>
        <v/>
      </c>
      <c r="E202" s="44"/>
    </row>
    <row r="203" spans="1:5" ht="9.75" customHeight="1" x14ac:dyDescent="0.3">
      <c r="A203" s="55">
        <v>5593</v>
      </c>
      <c r="B203" s="44" t="s">
        <v>301</v>
      </c>
      <c r="C203" s="45">
        <v>0</v>
      </c>
      <c r="D203" s="42" t="str">
        <f t="shared" si="14"/>
        <v/>
      </c>
      <c r="E203" s="44"/>
    </row>
    <row r="204" spans="1:5" ht="9.75" customHeight="1" x14ac:dyDescent="0.3">
      <c r="A204" s="55">
        <v>5594</v>
      </c>
      <c r="B204" s="44" t="s">
        <v>302</v>
      </c>
      <c r="C204" s="45">
        <v>0</v>
      </c>
      <c r="D204" s="42" t="str">
        <f t="shared" si="14"/>
        <v/>
      </c>
      <c r="E204" s="44"/>
    </row>
    <row r="205" spans="1:5" ht="9.75" customHeight="1" x14ac:dyDescent="0.3">
      <c r="A205" s="55">
        <v>5595</v>
      </c>
      <c r="B205" s="44" t="s">
        <v>303</v>
      </c>
      <c r="C205" s="45">
        <v>0</v>
      </c>
      <c r="D205" s="42" t="str">
        <f t="shared" si="14"/>
        <v/>
      </c>
      <c r="E205" s="44"/>
    </row>
    <row r="206" spans="1:5" ht="9.75" customHeight="1" x14ac:dyDescent="0.3">
      <c r="A206" s="55">
        <v>5596</v>
      </c>
      <c r="B206" s="44" t="s">
        <v>188</v>
      </c>
      <c r="C206" s="45">
        <v>0</v>
      </c>
      <c r="D206" s="42" t="str">
        <f t="shared" si="14"/>
        <v/>
      </c>
      <c r="E206" s="44"/>
    </row>
    <row r="207" spans="1:5" ht="9.75" customHeight="1" x14ac:dyDescent="0.3">
      <c r="A207" s="55">
        <v>5597</v>
      </c>
      <c r="B207" s="44" t="s">
        <v>304</v>
      </c>
      <c r="C207" s="45">
        <v>0</v>
      </c>
      <c r="D207" s="42" t="str">
        <f t="shared" si="14"/>
        <v/>
      </c>
      <c r="E207" s="44"/>
    </row>
    <row r="208" spans="1:5" ht="9.75" customHeight="1" x14ac:dyDescent="0.3">
      <c r="A208" s="55">
        <v>5598</v>
      </c>
      <c r="B208" s="44" t="s">
        <v>305</v>
      </c>
      <c r="C208" s="45">
        <v>0</v>
      </c>
      <c r="D208" s="42" t="str">
        <f t="shared" si="14"/>
        <v/>
      </c>
      <c r="E208" s="44"/>
    </row>
    <row r="209" spans="1:5" ht="9.75" customHeight="1" x14ac:dyDescent="0.3">
      <c r="A209" s="55">
        <v>5599</v>
      </c>
      <c r="B209" s="44" t="s">
        <v>306</v>
      </c>
      <c r="C209" s="45">
        <v>0</v>
      </c>
      <c r="D209" s="42" t="str">
        <f t="shared" si="14"/>
        <v/>
      </c>
      <c r="E209" s="44"/>
    </row>
    <row r="210" spans="1:5" ht="9.75" customHeight="1" x14ac:dyDescent="0.3">
      <c r="A210" s="54">
        <v>5600</v>
      </c>
      <c r="B210" s="40" t="s">
        <v>307</v>
      </c>
      <c r="C210" s="41">
        <v>0</v>
      </c>
      <c r="D210" s="42"/>
      <c r="E210" s="44"/>
    </row>
    <row r="211" spans="1:5" ht="9.75" customHeight="1" x14ac:dyDescent="0.3">
      <c r="A211" s="54">
        <v>5610</v>
      </c>
      <c r="B211" s="40" t="s">
        <v>308</v>
      </c>
      <c r="C211" s="41">
        <v>0</v>
      </c>
      <c r="D211" s="42" t="str">
        <f>IFERROR(C211/$C$211,"")</f>
        <v/>
      </c>
      <c r="E211" s="44"/>
    </row>
    <row r="212" spans="1:5" ht="9.75" customHeight="1" x14ac:dyDescent="0.3">
      <c r="A212" s="55">
        <v>5611</v>
      </c>
      <c r="B212" s="44" t="s">
        <v>309</v>
      </c>
      <c r="C212" s="45">
        <v>0</v>
      </c>
      <c r="D212" s="42" t="str">
        <f>IFERROR(C212/$C$211,"")</f>
        <v/>
      </c>
      <c r="E212" s="44"/>
    </row>
    <row r="213" spans="1:5" ht="9.75" customHeight="1" x14ac:dyDescent="0.3">
      <c r="A213" s="34"/>
      <c r="B213" s="34"/>
      <c r="C213" s="34"/>
      <c r="D213" s="35"/>
      <c r="E213" s="34"/>
    </row>
    <row r="214" spans="1:5" ht="9.75" customHeight="1" x14ac:dyDescent="0.3">
      <c r="A214" s="34"/>
      <c r="B214" s="34" t="s">
        <v>310</v>
      </c>
      <c r="C214" s="34"/>
      <c r="D214" s="35"/>
      <c r="E214" s="34"/>
    </row>
    <row r="216" spans="1:5" ht="15" customHeight="1" x14ac:dyDescent="0.3">
      <c r="C216" s="104"/>
    </row>
  </sheetData>
  <autoFilter ref="A93:C212" xr:uid="{00000000-0009-0000-0000-000017000000}"/>
  <mergeCells count="4">
    <mergeCell ref="A1:C1"/>
    <mergeCell ref="A2:C2"/>
    <mergeCell ref="A3:C3"/>
    <mergeCell ref="A4:C4"/>
  </mergeCells>
  <pageMargins left="0.70866141732283472" right="0.70866141732283472" top="0.74803149606299213" bottom="0.74803149606299213" header="0" footer="0"/>
  <pageSetup scale="64" fitToHeight="2"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K176"/>
  <sheetViews>
    <sheetView view="pageBreakPreview" zoomScale="60" zoomScaleNormal="85" workbookViewId="0">
      <selection sqref="A1:F1"/>
    </sheetView>
  </sheetViews>
  <sheetFormatPr baseColWidth="10" defaultColWidth="14.44140625" defaultRowHeight="15" customHeight="1" x14ac:dyDescent="0.3"/>
  <cols>
    <col min="1" max="1" width="10" style="29" customWidth="1"/>
    <col min="2" max="2" width="64.5546875" style="29" customWidth="1"/>
    <col min="3" max="3" width="16.44140625" style="29" customWidth="1"/>
    <col min="4" max="4" width="19.109375" style="29" customWidth="1"/>
    <col min="5" max="5" width="24.5546875" style="29" customWidth="1"/>
    <col min="6" max="6" width="22.88671875" style="29" customWidth="1"/>
    <col min="7" max="8" width="16.88671875" style="29" customWidth="1"/>
    <col min="9" max="9" width="13.88671875" style="29" customWidth="1"/>
    <col min="10" max="10" width="23.88671875" style="29" customWidth="1"/>
    <col min="11" max="26" width="9.109375" style="29" customWidth="1"/>
    <col min="27" max="16384" width="14.44140625" style="29"/>
  </cols>
  <sheetData>
    <row r="1" spans="1:8" ht="11.25" customHeight="1" x14ac:dyDescent="0.3">
      <c r="A1" s="514" t="s">
        <v>2106</v>
      </c>
      <c r="B1" s="501"/>
      <c r="C1" s="501"/>
      <c r="D1" s="501"/>
      <c r="E1" s="501"/>
      <c r="F1" s="501"/>
      <c r="G1" s="70" t="s">
        <v>99</v>
      </c>
      <c r="H1" s="71">
        <v>2025</v>
      </c>
    </row>
    <row r="2" spans="1:8" ht="11.25" customHeight="1" x14ac:dyDescent="0.3">
      <c r="A2" s="514" t="s">
        <v>311</v>
      </c>
      <c r="B2" s="501"/>
      <c r="C2" s="501"/>
      <c r="D2" s="501"/>
      <c r="E2" s="501"/>
      <c r="F2" s="501"/>
      <c r="G2" s="70" t="s">
        <v>101</v>
      </c>
      <c r="H2" s="71" t="s">
        <v>648</v>
      </c>
    </row>
    <row r="3" spans="1:8" ht="11.25" customHeight="1" x14ac:dyDescent="0.3">
      <c r="A3" s="514" t="s">
        <v>2107</v>
      </c>
      <c r="B3" s="501"/>
      <c r="C3" s="501"/>
      <c r="D3" s="501"/>
      <c r="E3" s="501"/>
      <c r="F3" s="501"/>
      <c r="G3" s="70" t="s">
        <v>102</v>
      </c>
      <c r="H3" s="71" t="s">
        <v>651</v>
      </c>
    </row>
    <row r="4" spans="1:8" ht="11.25" customHeight="1" x14ac:dyDescent="0.3">
      <c r="A4" s="488" t="s">
        <v>103</v>
      </c>
      <c r="B4" s="501"/>
      <c r="C4" s="501"/>
      <c r="D4" s="501"/>
      <c r="E4" s="501"/>
      <c r="F4" s="501"/>
      <c r="G4" s="70"/>
      <c r="H4" s="71"/>
    </row>
    <row r="5" spans="1:8" ht="9.75" customHeight="1" x14ac:dyDescent="0.3">
      <c r="A5" s="31" t="s">
        <v>104</v>
      </c>
      <c r="B5" s="32"/>
      <c r="C5" s="32"/>
      <c r="D5" s="32"/>
      <c r="E5" s="32"/>
      <c r="F5" s="32"/>
      <c r="G5" s="32"/>
      <c r="H5" s="32"/>
    </row>
    <row r="6" spans="1:8" ht="9.75" customHeight="1" x14ac:dyDescent="0.3">
      <c r="A6" s="34"/>
      <c r="B6" s="34"/>
      <c r="C6" s="34"/>
      <c r="D6" s="34"/>
      <c r="E6" s="34"/>
      <c r="F6" s="34"/>
      <c r="G6" s="34"/>
      <c r="H6" s="34"/>
    </row>
    <row r="7" spans="1:8" ht="9.75" customHeight="1" x14ac:dyDescent="0.3">
      <c r="A7" s="32" t="s">
        <v>312</v>
      </c>
      <c r="B7" s="32"/>
      <c r="C7" s="32"/>
      <c r="D7" s="32"/>
      <c r="E7" s="32"/>
      <c r="F7" s="32"/>
      <c r="G7" s="32"/>
      <c r="H7" s="32"/>
    </row>
    <row r="8" spans="1:8" ht="9.75" customHeight="1" x14ac:dyDescent="0.3">
      <c r="A8" s="36" t="s">
        <v>106</v>
      </c>
      <c r="B8" s="36" t="s">
        <v>107</v>
      </c>
      <c r="C8" s="36" t="s">
        <v>108</v>
      </c>
      <c r="D8" s="36" t="s">
        <v>313</v>
      </c>
      <c r="E8" s="36"/>
      <c r="F8" s="36"/>
      <c r="G8" s="36"/>
      <c r="H8" s="36"/>
    </row>
    <row r="9" spans="1:8" ht="9.75" customHeight="1" x14ac:dyDescent="0.3">
      <c r="A9" s="57">
        <v>1114</v>
      </c>
      <c r="B9" s="34" t="s">
        <v>314</v>
      </c>
      <c r="C9" s="58">
        <v>0</v>
      </c>
      <c r="D9" s="34"/>
      <c r="E9" s="34"/>
      <c r="F9" s="34"/>
      <c r="G9" s="34"/>
      <c r="H9" s="34"/>
    </row>
    <row r="10" spans="1:8" ht="9.75" customHeight="1" x14ac:dyDescent="0.3">
      <c r="A10" s="57">
        <v>1115</v>
      </c>
      <c r="B10" s="34" t="s">
        <v>315</v>
      </c>
      <c r="C10" s="58">
        <v>0</v>
      </c>
      <c r="D10" s="34"/>
      <c r="E10" s="34"/>
      <c r="F10" s="34"/>
      <c r="G10" s="34"/>
      <c r="H10" s="34"/>
    </row>
    <row r="11" spans="1:8" ht="9.75" customHeight="1" x14ac:dyDescent="0.3">
      <c r="A11" s="57">
        <v>1121</v>
      </c>
      <c r="B11" s="34" t="s">
        <v>316</v>
      </c>
      <c r="C11" s="58">
        <v>0</v>
      </c>
      <c r="D11" s="34"/>
      <c r="E11" s="34"/>
      <c r="F11" s="34"/>
      <c r="G11" s="34"/>
      <c r="H11" s="34"/>
    </row>
    <row r="12" spans="1:8" ht="9.75" customHeight="1" x14ac:dyDescent="0.3">
      <c r="A12" s="34"/>
      <c r="B12" s="34"/>
      <c r="C12" s="34"/>
      <c r="D12" s="34"/>
      <c r="E12" s="34"/>
      <c r="F12" s="34"/>
      <c r="G12" s="34"/>
      <c r="H12" s="34"/>
    </row>
    <row r="13" spans="1:8" ht="9.75" customHeight="1" x14ac:dyDescent="0.3">
      <c r="A13" s="32" t="s">
        <v>317</v>
      </c>
      <c r="B13" s="32"/>
      <c r="C13" s="32"/>
      <c r="D13" s="32"/>
      <c r="E13" s="32"/>
      <c r="F13" s="32"/>
      <c r="G13" s="32"/>
      <c r="H13" s="32"/>
    </row>
    <row r="14" spans="1:8" ht="9.75" customHeight="1" x14ac:dyDescent="0.3">
      <c r="A14" s="36" t="s">
        <v>106</v>
      </c>
      <c r="B14" s="36" t="s">
        <v>107</v>
      </c>
      <c r="C14" s="36" t="s">
        <v>108</v>
      </c>
      <c r="D14" s="36">
        <v>2024</v>
      </c>
      <c r="E14" s="36">
        <v>2023</v>
      </c>
      <c r="F14" s="36">
        <v>2022</v>
      </c>
      <c r="G14" s="36">
        <v>2021</v>
      </c>
      <c r="H14" s="36" t="s">
        <v>318</v>
      </c>
    </row>
    <row r="15" spans="1:8" ht="9.75" customHeight="1" x14ac:dyDescent="0.3">
      <c r="A15" s="57">
        <v>1122</v>
      </c>
      <c r="B15" s="34" t="s">
        <v>319</v>
      </c>
      <c r="C15" s="58">
        <v>0</v>
      </c>
      <c r="D15" s="58">
        <v>0</v>
      </c>
      <c r="E15" s="58">
        <v>0</v>
      </c>
      <c r="F15" s="58">
        <v>0</v>
      </c>
      <c r="G15" s="58">
        <v>0</v>
      </c>
      <c r="H15" s="34"/>
    </row>
    <row r="16" spans="1:8" ht="9.75" customHeight="1" x14ac:dyDescent="0.3">
      <c r="A16" s="57">
        <v>1124</v>
      </c>
      <c r="B16" s="34" t="s">
        <v>320</v>
      </c>
      <c r="C16" s="58">
        <v>0</v>
      </c>
      <c r="D16" s="58">
        <v>0</v>
      </c>
      <c r="E16" s="58">
        <v>0</v>
      </c>
      <c r="F16" s="58">
        <v>0</v>
      </c>
      <c r="G16" s="58">
        <v>0</v>
      </c>
      <c r="H16" s="34"/>
    </row>
    <row r="18" spans="1:8" ht="9.75" customHeight="1" x14ac:dyDescent="0.3">
      <c r="A18" s="32" t="s">
        <v>321</v>
      </c>
      <c r="B18" s="32"/>
      <c r="C18" s="32"/>
      <c r="D18" s="32"/>
      <c r="E18" s="32"/>
      <c r="F18" s="32"/>
      <c r="G18" s="32"/>
      <c r="H18" s="32"/>
    </row>
    <row r="19" spans="1:8" ht="9.75" customHeight="1" x14ac:dyDescent="0.3">
      <c r="A19" s="36" t="s">
        <v>106</v>
      </c>
      <c r="B19" s="36" t="s">
        <v>107</v>
      </c>
      <c r="C19" s="36" t="s">
        <v>108</v>
      </c>
      <c r="D19" s="36" t="s">
        <v>322</v>
      </c>
      <c r="E19" s="36" t="s">
        <v>323</v>
      </c>
      <c r="F19" s="36" t="s">
        <v>324</v>
      </c>
      <c r="G19" s="36" t="s">
        <v>325</v>
      </c>
      <c r="H19" s="36" t="s">
        <v>326</v>
      </c>
    </row>
    <row r="20" spans="1:8" ht="9.75" customHeight="1" x14ac:dyDescent="0.3">
      <c r="A20" s="57">
        <v>1123</v>
      </c>
      <c r="B20" s="34" t="s">
        <v>327</v>
      </c>
      <c r="C20" s="58">
        <v>0</v>
      </c>
      <c r="D20" s="58">
        <v>0</v>
      </c>
      <c r="E20" s="58">
        <v>0</v>
      </c>
      <c r="F20" s="58">
        <v>0</v>
      </c>
      <c r="G20" s="58">
        <v>0</v>
      </c>
      <c r="H20" s="34"/>
    </row>
    <row r="21" spans="1:8" ht="9.75" customHeight="1" x14ac:dyDescent="0.3">
      <c r="A21" s="57">
        <v>1125</v>
      </c>
      <c r="B21" s="34" t="s">
        <v>329</v>
      </c>
      <c r="C21" s="58">
        <v>0</v>
      </c>
      <c r="D21" s="58">
        <v>0</v>
      </c>
      <c r="E21" s="58">
        <v>0</v>
      </c>
      <c r="F21" s="58">
        <v>0</v>
      </c>
      <c r="G21" s="58">
        <v>0</v>
      </c>
      <c r="H21" s="34"/>
    </row>
    <row r="22" spans="1:8" ht="9.75" customHeight="1" x14ac:dyDescent="0.3">
      <c r="A22" s="55">
        <v>1126</v>
      </c>
      <c r="B22" s="44" t="s">
        <v>330</v>
      </c>
      <c r="C22" s="58">
        <v>0</v>
      </c>
      <c r="D22" s="58">
        <v>0</v>
      </c>
      <c r="E22" s="58">
        <v>0</v>
      </c>
      <c r="F22" s="58">
        <v>0</v>
      </c>
      <c r="G22" s="58">
        <v>0</v>
      </c>
      <c r="H22" s="34"/>
    </row>
    <row r="23" spans="1:8" ht="9.75" customHeight="1" x14ac:dyDescent="0.3">
      <c r="A23" s="55">
        <v>1129</v>
      </c>
      <c r="B23" s="44" t="s">
        <v>331</v>
      </c>
      <c r="C23" s="58">
        <v>0</v>
      </c>
      <c r="D23" s="58">
        <v>0</v>
      </c>
      <c r="E23" s="58">
        <v>0</v>
      </c>
      <c r="F23" s="58">
        <v>0</v>
      </c>
      <c r="G23" s="58">
        <v>0</v>
      </c>
      <c r="H23" s="34"/>
    </row>
    <row r="24" spans="1:8" ht="9.75" customHeight="1" x14ac:dyDescent="0.3">
      <c r="A24" s="57">
        <v>1131</v>
      </c>
      <c r="B24" s="34" t="s">
        <v>332</v>
      </c>
      <c r="C24" s="58">
        <v>21500</v>
      </c>
      <c r="D24" s="58">
        <f>+C24</f>
        <v>21500</v>
      </c>
      <c r="E24" s="58">
        <v>0</v>
      </c>
      <c r="F24" s="58">
        <v>0</v>
      </c>
      <c r="G24" s="58">
        <v>0</v>
      </c>
      <c r="H24" s="34"/>
    </row>
    <row r="25" spans="1:8" ht="9.75" customHeight="1" x14ac:dyDescent="0.3">
      <c r="A25" s="57">
        <v>1132</v>
      </c>
      <c r="B25" s="34" t="s">
        <v>334</v>
      </c>
      <c r="C25" s="58">
        <v>0</v>
      </c>
      <c r="D25" s="58">
        <v>0</v>
      </c>
      <c r="E25" s="58">
        <v>0</v>
      </c>
      <c r="F25" s="58">
        <v>0</v>
      </c>
      <c r="G25" s="58">
        <v>0</v>
      </c>
      <c r="H25" s="34"/>
    </row>
    <row r="26" spans="1:8" ht="9.75" customHeight="1" x14ac:dyDescent="0.3">
      <c r="A26" s="57">
        <v>1133</v>
      </c>
      <c r="B26" s="34" t="s">
        <v>335</v>
      </c>
      <c r="C26" s="58">
        <v>0</v>
      </c>
      <c r="D26" s="58">
        <v>0</v>
      </c>
      <c r="E26" s="58">
        <v>0</v>
      </c>
      <c r="F26" s="58">
        <v>0</v>
      </c>
      <c r="G26" s="58">
        <v>0</v>
      </c>
      <c r="H26" s="34"/>
    </row>
    <row r="27" spans="1:8" ht="9.75" customHeight="1" x14ac:dyDescent="0.3">
      <c r="A27" s="57">
        <v>1134</v>
      </c>
      <c r="B27" s="34" t="s">
        <v>336</v>
      </c>
      <c r="C27" s="58">
        <v>0</v>
      </c>
      <c r="D27" s="58">
        <v>0</v>
      </c>
      <c r="E27" s="58">
        <v>0</v>
      </c>
      <c r="F27" s="58">
        <v>0</v>
      </c>
      <c r="G27" s="58">
        <v>0</v>
      </c>
      <c r="H27" s="34"/>
    </row>
    <row r="28" spans="1:8" ht="9.75" customHeight="1" x14ac:dyDescent="0.3">
      <c r="A28" s="57">
        <v>1139</v>
      </c>
      <c r="B28" s="34" t="s">
        <v>337</v>
      </c>
      <c r="C28" s="58">
        <v>0</v>
      </c>
      <c r="D28" s="58">
        <v>0</v>
      </c>
      <c r="E28" s="58">
        <v>0</v>
      </c>
      <c r="F28" s="58">
        <v>0</v>
      </c>
      <c r="G28" s="58">
        <v>0</v>
      </c>
      <c r="H28" s="34"/>
    </row>
    <row r="29" spans="1:8" ht="9.75" customHeight="1" x14ac:dyDescent="0.3">
      <c r="A29" s="34"/>
      <c r="B29" s="34"/>
      <c r="C29" s="34"/>
      <c r="D29" s="34"/>
      <c r="E29" s="34"/>
      <c r="F29" s="34"/>
      <c r="G29" s="34"/>
      <c r="H29" s="34"/>
    </row>
    <row r="30" spans="1:8" ht="9.75" customHeight="1" x14ac:dyDescent="0.3">
      <c r="A30" s="32" t="s">
        <v>338</v>
      </c>
      <c r="B30" s="32"/>
      <c r="C30" s="32"/>
      <c r="D30" s="32"/>
      <c r="E30" s="32"/>
      <c r="F30" s="32"/>
      <c r="G30" s="32"/>
      <c r="H30" s="32"/>
    </row>
    <row r="31" spans="1:8" ht="9.75" customHeight="1" x14ac:dyDescent="0.3">
      <c r="A31" s="36" t="s">
        <v>106</v>
      </c>
      <c r="B31" s="36" t="s">
        <v>107</v>
      </c>
      <c r="C31" s="36" t="s">
        <v>108</v>
      </c>
      <c r="D31" s="36" t="s">
        <v>339</v>
      </c>
      <c r="E31" s="36" t="s">
        <v>340</v>
      </c>
      <c r="F31" s="36" t="s">
        <v>341</v>
      </c>
      <c r="G31" s="36"/>
      <c r="H31" s="36"/>
    </row>
    <row r="32" spans="1:8" ht="9.75" customHeight="1" x14ac:dyDescent="0.3">
      <c r="A32" s="57">
        <v>1140</v>
      </c>
      <c r="B32" s="34" t="s">
        <v>342</v>
      </c>
      <c r="C32" s="58">
        <v>0</v>
      </c>
      <c r="D32" s="34"/>
      <c r="E32" s="34"/>
      <c r="F32" s="34"/>
      <c r="G32" s="34"/>
      <c r="H32" s="34"/>
    </row>
    <row r="33" spans="1:6" ht="9.75" customHeight="1" x14ac:dyDescent="0.3">
      <c r="A33" s="57">
        <v>1141</v>
      </c>
      <c r="B33" s="34" t="s">
        <v>343</v>
      </c>
      <c r="C33" s="58">
        <v>0</v>
      </c>
      <c r="D33" s="34"/>
      <c r="E33" s="34"/>
      <c r="F33" s="34"/>
    </row>
    <row r="34" spans="1:6" ht="9.75" customHeight="1" x14ac:dyDescent="0.3">
      <c r="A34" s="57">
        <v>1142</v>
      </c>
      <c r="B34" s="34" t="s">
        <v>344</v>
      </c>
      <c r="C34" s="58">
        <v>0</v>
      </c>
      <c r="D34" s="34"/>
      <c r="E34" s="34"/>
      <c r="F34" s="34"/>
    </row>
    <row r="35" spans="1:6" ht="9.75" customHeight="1" x14ac:dyDescent="0.3">
      <c r="A35" s="57">
        <v>1143</v>
      </c>
      <c r="B35" s="34" t="s">
        <v>345</v>
      </c>
      <c r="C35" s="58">
        <v>0</v>
      </c>
      <c r="D35" s="34"/>
      <c r="E35" s="34"/>
      <c r="F35" s="34"/>
    </row>
    <row r="36" spans="1:6" ht="9.75" customHeight="1" x14ac:dyDescent="0.3">
      <c r="A36" s="57">
        <v>1144</v>
      </c>
      <c r="B36" s="34" t="s">
        <v>346</v>
      </c>
      <c r="C36" s="58">
        <v>0</v>
      </c>
      <c r="D36" s="34"/>
      <c r="E36" s="34"/>
      <c r="F36" s="34"/>
    </row>
    <row r="37" spans="1:6" ht="9.75" customHeight="1" x14ac:dyDescent="0.3">
      <c r="A37" s="57">
        <v>1145</v>
      </c>
      <c r="B37" s="34" t="s">
        <v>347</v>
      </c>
      <c r="C37" s="58">
        <v>0</v>
      </c>
      <c r="D37" s="34"/>
      <c r="E37" s="34"/>
      <c r="F37" s="34"/>
    </row>
    <row r="38" spans="1:6" ht="9.75" customHeight="1" x14ac:dyDescent="0.3">
      <c r="A38" s="34"/>
      <c r="B38" s="34"/>
      <c r="C38" s="34"/>
      <c r="D38" s="34"/>
      <c r="E38" s="34"/>
      <c r="F38" s="34"/>
    </row>
    <row r="39" spans="1:6" ht="9.75" customHeight="1" x14ac:dyDescent="0.3">
      <c r="A39" s="32" t="s">
        <v>348</v>
      </c>
      <c r="B39" s="32"/>
      <c r="C39" s="32"/>
      <c r="D39" s="32"/>
      <c r="E39" s="32"/>
      <c r="F39" s="32"/>
    </row>
    <row r="40" spans="1:6" ht="9.75" customHeight="1" x14ac:dyDescent="0.3">
      <c r="A40" s="36" t="s">
        <v>106</v>
      </c>
      <c r="B40" s="36" t="s">
        <v>107</v>
      </c>
      <c r="C40" s="36" t="s">
        <v>108</v>
      </c>
      <c r="D40" s="36" t="s">
        <v>340</v>
      </c>
      <c r="E40" s="36" t="s">
        <v>349</v>
      </c>
      <c r="F40" s="36" t="s">
        <v>341</v>
      </c>
    </row>
    <row r="41" spans="1:6" ht="9.75" customHeight="1" x14ac:dyDescent="0.3">
      <c r="A41" s="57">
        <v>1150</v>
      </c>
      <c r="B41" s="34" t="s">
        <v>350</v>
      </c>
      <c r="C41" s="58">
        <v>0</v>
      </c>
      <c r="D41" s="34"/>
      <c r="E41" s="34"/>
      <c r="F41" s="34"/>
    </row>
    <row r="42" spans="1:6" ht="9.75" customHeight="1" x14ac:dyDescent="0.3">
      <c r="A42" s="57">
        <v>1151</v>
      </c>
      <c r="B42" s="34" t="s">
        <v>351</v>
      </c>
      <c r="C42" s="58">
        <v>0</v>
      </c>
      <c r="D42" s="34"/>
      <c r="E42" s="34"/>
      <c r="F42" s="34"/>
    </row>
    <row r="43" spans="1:6" ht="9.75" customHeight="1" x14ac:dyDescent="0.3">
      <c r="A43" s="34"/>
      <c r="B43" s="34"/>
      <c r="C43" s="34"/>
      <c r="D43" s="34"/>
      <c r="E43" s="34"/>
      <c r="F43" s="34"/>
    </row>
    <row r="44" spans="1:6" ht="9.75" customHeight="1" x14ac:dyDescent="0.3">
      <c r="A44" s="32" t="s">
        <v>354</v>
      </c>
      <c r="B44" s="32"/>
      <c r="C44" s="32"/>
      <c r="D44" s="32"/>
      <c r="E44" s="32"/>
      <c r="F44" s="32"/>
    </row>
    <row r="45" spans="1:6" ht="9.75" customHeight="1" x14ac:dyDescent="0.3">
      <c r="A45" s="36" t="s">
        <v>106</v>
      </c>
      <c r="B45" s="36" t="s">
        <v>107</v>
      </c>
      <c r="C45" s="36" t="s">
        <v>108</v>
      </c>
      <c r="D45" s="36" t="s">
        <v>313</v>
      </c>
      <c r="E45" s="36" t="s">
        <v>326</v>
      </c>
      <c r="F45" s="36"/>
    </row>
    <row r="46" spans="1:6" ht="9.75" customHeight="1" x14ac:dyDescent="0.3">
      <c r="A46" s="57">
        <v>1213</v>
      </c>
      <c r="B46" s="34" t="s">
        <v>355</v>
      </c>
      <c r="C46" s="58">
        <v>0</v>
      </c>
      <c r="D46" s="34"/>
      <c r="E46" s="34"/>
      <c r="F46" s="34"/>
    </row>
    <row r="47" spans="1:6" ht="9.75" customHeight="1" x14ac:dyDescent="0.3">
      <c r="A47" s="34"/>
      <c r="B47" s="34"/>
      <c r="C47" s="34"/>
      <c r="D47" s="34"/>
      <c r="E47" s="34"/>
      <c r="F47" s="34"/>
    </row>
    <row r="48" spans="1:6" ht="9.75" customHeight="1" x14ac:dyDescent="0.3">
      <c r="A48" s="32" t="s">
        <v>356</v>
      </c>
      <c r="B48" s="32"/>
      <c r="C48" s="32"/>
      <c r="D48" s="32"/>
      <c r="E48" s="32"/>
      <c r="F48" s="32"/>
    </row>
    <row r="49" spans="1:11" ht="9.75" customHeight="1" x14ac:dyDescent="0.3">
      <c r="A49" s="36" t="s">
        <v>106</v>
      </c>
      <c r="B49" s="36" t="s">
        <v>107</v>
      </c>
      <c r="C49" s="36" t="s">
        <v>108</v>
      </c>
      <c r="D49" s="36"/>
      <c r="E49" s="36"/>
      <c r="F49" s="36"/>
      <c r="G49" s="36"/>
      <c r="H49" s="36"/>
      <c r="I49" s="34"/>
      <c r="J49" s="34"/>
    </row>
    <row r="50" spans="1:11" ht="9.75" customHeight="1" x14ac:dyDescent="0.3">
      <c r="A50" s="57">
        <v>1211</v>
      </c>
      <c r="B50" s="34" t="s">
        <v>357</v>
      </c>
      <c r="C50" s="58">
        <v>0</v>
      </c>
      <c r="D50" s="34"/>
      <c r="E50" s="34"/>
      <c r="F50" s="34"/>
      <c r="G50" s="34"/>
      <c r="H50" s="34"/>
      <c r="I50" s="34"/>
      <c r="J50" s="34"/>
    </row>
    <row r="51" spans="1:11" ht="9.75" customHeight="1" x14ac:dyDescent="0.3">
      <c r="A51" s="57">
        <v>1212</v>
      </c>
      <c r="B51" s="34" t="s">
        <v>358</v>
      </c>
      <c r="C51" s="58">
        <v>0</v>
      </c>
      <c r="D51" s="34"/>
      <c r="E51" s="34"/>
      <c r="F51" s="34"/>
      <c r="G51" s="34"/>
      <c r="H51" s="34"/>
      <c r="I51" s="34"/>
      <c r="J51" s="34"/>
    </row>
    <row r="52" spans="1:11" ht="9.75" customHeight="1" x14ac:dyDescent="0.3">
      <c r="A52" s="57">
        <v>1214</v>
      </c>
      <c r="B52" s="34" t="s">
        <v>359</v>
      </c>
      <c r="C52" s="58">
        <v>0</v>
      </c>
      <c r="D52" s="34"/>
      <c r="E52" s="34"/>
      <c r="F52" s="34"/>
      <c r="G52" s="34"/>
      <c r="H52" s="34"/>
      <c r="I52" s="34"/>
      <c r="J52" s="34"/>
    </row>
    <row r="53" spans="1:11" ht="9.75" customHeight="1" x14ac:dyDescent="0.3">
      <c r="A53" s="34"/>
      <c r="B53" s="34"/>
      <c r="C53" s="34"/>
      <c r="D53" s="34"/>
      <c r="E53" s="34"/>
      <c r="F53" s="34"/>
      <c r="G53" s="34"/>
      <c r="H53" s="34"/>
      <c r="I53" s="34"/>
      <c r="J53" s="34"/>
    </row>
    <row r="54" spans="1:11" ht="9.75" customHeight="1" x14ac:dyDescent="0.3">
      <c r="A54" s="32" t="s">
        <v>360</v>
      </c>
      <c r="B54" s="32"/>
      <c r="C54" s="32"/>
      <c r="D54" s="32"/>
      <c r="E54" s="32"/>
      <c r="F54" s="32"/>
      <c r="G54" s="32"/>
      <c r="H54" s="32"/>
      <c r="I54" s="32"/>
      <c r="J54" s="32"/>
    </row>
    <row r="55" spans="1:11" ht="9.75" customHeight="1" x14ac:dyDescent="0.3">
      <c r="A55" s="36" t="s">
        <v>106</v>
      </c>
      <c r="B55" s="36" t="s">
        <v>107</v>
      </c>
      <c r="C55" s="36" t="s">
        <v>108</v>
      </c>
      <c r="D55" s="36" t="s">
        <v>361</v>
      </c>
      <c r="E55" s="36" t="s">
        <v>362</v>
      </c>
      <c r="F55" s="36" t="s">
        <v>363</v>
      </c>
      <c r="G55" s="36" t="s">
        <v>364</v>
      </c>
      <c r="H55" s="36" t="s">
        <v>365</v>
      </c>
      <c r="I55" s="36" t="s">
        <v>366</v>
      </c>
      <c r="J55" s="36" t="s">
        <v>367</v>
      </c>
    </row>
    <row r="56" spans="1:11" ht="9.75" customHeight="1" x14ac:dyDescent="0.3">
      <c r="A56" s="57">
        <v>1230</v>
      </c>
      <c r="B56" s="34" t="s">
        <v>368</v>
      </c>
      <c r="C56" s="58">
        <f>+SUM(C57:C63)</f>
        <v>24764626.140000001</v>
      </c>
      <c r="D56" s="58">
        <f>+SUM(D57:D63)</f>
        <v>666635.04</v>
      </c>
      <c r="E56" s="58">
        <f>+SUM(E57:E63)</f>
        <v>7001096.9821499996</v>
      </c>
      <c r="F56" s="34"/>
      <c r="G56" s="34"/>
      <c r="H56" s="34"/>
      <c r="I56" s="34"/>
      <c r="J56" s="34"/>
    </row>
    <row r="57" spans="1:11" ht="9.75" customHeight="1" x14ac:dyDescent="0.3">
      <c r="A57" s="57">
        <v>1231</v>
      </c>
      <c r="B57" s="34" t="s">
        <v>369</v>
      </c>
      <c r="C57" s="58">
        <v>4563565</v>
      </c>
      <c r="D57" s="68"/>
      <c r="E57" s="68"/>
      <c r="F57" s="34"/>
      <c r="G57" s="34"/>
      <c r="H57" s="34"/>
      <c r="I57" s="34"/>
      <c r="J57" s="34"/>
    </row>
    <row r="58" spans="1:11" ht="9.75" customHeight="1" x14ac:dyDescent="0.3">
      <c r="A58" s="57">
        <v>1232</v>
      </c>
      <c r="B58" s="34" t="s">
        <v>370</v>
      </c>
      <c r="C58" s="58">
        <v>0</v>
      </c>
      <c r="D58" s="58">
        <v>0</v>
      </c>
      <c r="E58" s="58">
        <v>0</v>
      </c>
      <c r="F58" s="34"/>
      <c r="G58" s="34"/>
      <c r="H58" s="34"/>
      <c r="I58" s="34"/>
      <c r="J58" s="34"/>
    </row>
    <row r="59" spans="1:11" ht="9.75" customHeight="1" x14ac:dyDescent="0.3">
      <c r="A59" s="57">
        <v>1233</v>
      </c>
      <c r="B59" s="34" t="s">
        <v>371</v>
      </c>
      <c r="C59" s="58">
        <v>20201061.140000001</v>
      </c>
      <c r="D59" s="58">
        <v>666635.04</v>
      </c>
      <c r="E59" s="58">
        <v>7001096.9821499996</v>
      </c>
      <c r="F59" s="34" t="s">
        <v>694</v>
      </c>
      <c r="G59" s="199">
        <v>3.3000000000000002E-2</v>
      </c>
      <c r="H59" s="34" t="s">
        <v>695</v>
      </c>
      <c r="I59" s="34"/>
      <c r="J59" s="34"/>
      <c r="K59" s="104"/>
    </row>
    <row r="60" spans="1:11" ht="9.75" customHeight="1" x14ac:dyDescent="0.3">
      <c r="A60" s="57">
        <v>1234</v>
      </c>
      <c r="B60" s="34" t="s">
        <v>374</v>
      </c>
      <c r="C60" s="58">
        <v>0</v>
      </c>
      <c r="D60" s="58">
        <v>0</v>
      </c>
      <c r="E60" s="58">
        <v>0</v>
      </c>
      <c r="F60" s="34"/>
      <c r="G60" s="34"/>
      <c r="H60" s="34"/>
      <c r="I60" s="34"/>
      <c r="J60" s="34"/>
    </row>
    <row r="61" spans="1:11" ht="9.75" customHeight="1" x14ac:dyDescent="0.3">
      <c r="A61" s="57">
        <v>1235</v>
      </c>
      <c r="B61" s="34" t="s">
        <v>375</v>
      </c>
      <c r="C61" s="58">
        <v>0</v>
      </c>
      <c r="D61" s="58">
        <v>0</v>
      </c>
      <c r="E61" s="58">
        <v>0</v>
      </c>
      <c r="F61" s="34"/>
      <c r="G61" s="34"/>
      <c r="H61" s="34"/>
      <c r="I61" s="34"/>
      <c r="J61" s="34"/>
    </row>
    <row r="62" spans="1:11" ht="9.75" customHeight="1" x14ac:dyDescent="0.3">
      <c r="A62" s="57">
        <v>1236</v>
      </c>
      <c r="B62" s="34" t="s">
        <v>376</v>
      </c>
      <c r="C62" s="58">
        <v>0</v>
      </c>
      <c r="D62" s="58">
        <v>0</v>
      </c>
      <c r="E62" s="58">
        <v>0</v>
      </c>
      <c r="F62" s="34"/>
      <c r="G62" s="34"/>
      <c r="H62" s="34"/>
      <c r="I62" s="34"/>
      <c r="J62" s="34"/>
    </row>
    <row r="63" spans="1:11" ht="9.75" customHeight="1" x14ac:dyDescent="0.3">
      <c r="A63" s="57">
        <v>1239</v>
      </c>
      <c r="B63" s="34" t="s">
        <v>377</v>
      </c>
      <c r="C63" s="58">
        <v>0</v>
      </c>
      <c r="D63" s="58">
        <v>0</v>
      </c>
      <c r="E63" s="58">
        <v>0</v>
      </c>
      <c r="F63" s="34"/>
      <c r="G63" s="34"/>
      <c r="H63" s="34"/>
      <c r="I63" s="34"/>
      <c r="J63" s="34"/>
    </row>
    <row r="64" spans="1:11" ht="9.75" customHeight="1" x14ac:dyDescent="0.3">
      <c r="A64" s="57">
        <v>1240</v>
      </c>
      <c r="B64" s="34" t="s">
        <v>378</v>
      </c>
      <c r="C64" s="58">
        <f>+SUM(C65:C72)</f>
        <v>12184282.389999999</v>
      </c>
      <c r="D64" s="58">
        <f>+SUM(D65:D72)</f>
        <v>1245503.9099999999</v>
      </c>
      <c r="E64" s="58">
        <f>+SUM(E65:E72)</f>
        <v>6365093.0599999996</v>
      </c>
      <c r="F64" s="34"/>
      <c r="G64" s="200"/>
      <c r="H64" s="34"/>
      <c r="I64" s="34"/>
      <c r="J64" s="201"/>
      <c r="K64" s="104"/>
    </row>
    <row r="65" spans="1:11" ht="9.75" customHeight="1" x14ac:dyDescent="0.3">
      <c r="A65" s="57">
        <v>1241</v>
      </c>
      <c r="B65" s="34" t="s">
        <v>379</v>
      </c>
      <c r="C65" s="58">
        <v>5480748.8600000003</v>
      </c>
      <c r="D65" s="58">
        <v>395448.39</v>
      </c>
      <c r="E65" s="58">
        <v>3188900.92</v>
      </c>
      <c r="F65" s="34" t="s">
        <v>694</v>
      </c>
      <c r="G65" s="200">
        <v>0.1</v>
      </c>
      <c r="H65" s="34" t="s">
        <v>695</v>
      </c>
      <c r="I65" s="34"/>
      <c r="J65" s="58"/>
    </row>
    <row r="66" spans="1:11" ht="9.75" customHeight="1" x14ac:dyDescent="0.3">
      <c r="A66" s="57">
        <v>1242</v>
      </c>
      <c r="B66" s="34" t="s">
        <v>380</v>
      </c>
      <c r="C66" s="58">
        <v>891852.97</v>
      </c>
      <c r="D66" s="58">
        <v>14063.759999999997</v>
      </c>
      <c r="E66" s="58">
        <v>786414.51</v>
      </c>
      <c r="F66" s="34" t="s">
        <v>694</v>
      </c>
      <c r="G66" s="200">
        <v>0.1</v>
      </c>
      <c r="H66" s="34" t="s">
        <v>695</v>
      </c>
      <c r="I66" s="34"/>
      <c r="J66" s="58"/>
    </row>
    <row r="67" spans="1:11" ht="9.75" customHeight="1" x14ac:dyDescent="0.3">
      <c r="A67" s="57">
        <v>1243</v>
      </c>
      <c r="B67" s="34" t="s">
        <v>381</v>
      </c>
      <c r="C67" s="58">
        <v>0</v>
      </c>
      <c r="D67" s="58"/>
      <c r="E67" s="58">
        <v>0</v>
      </c>
      <c r="F67" s="34"/>
      <c r="G67" s="34"/>
      <c r="H67" s="34"/>
      <c r="I67" s="34"/>
      <c r="J67" s="58"/>
    </row>
    <row r="68" spans="1:11" ht="9.75" customHeight="1" x14ac:dyDescent="0.3">
      <c r="A68" s="57">
        <v>1244</v>
      </c>
      <c r="B68" s="34" t="s">
        <v>382</v>
      </c>
      <c r="C68" s="58">
        <v>4937661.2699999996</v>
      </c>
      <c r="D68" s="58">
        <v>748589.75999999989</v>
      </c>
      <c r="E68" s="58">
        <v>2186471.33</v>
      </c>
      <c r="F68" s="34" t="s">
        <v>694</v>
      </c>
      <c r="G68" s="200">
        <v>0.25</v>
      </c>
      <c r="H68" s="34" t="s">
        <v>695</v>
      </c>
      <c r="I68" s="34"/>
      <c r="J68" s="58"/>
    </row>
    <row r="69" spans="1:11" ht="9.75" customHeight="1" x14ac:dyDescent="0.3">
      <c r="A69" s="57">
        <v>1245</v>
      </c>
      <c r="B69" s="34" t="s">
        <v>384</v>
      </c>
      <c r="C69" s="58">
        <v>107114.84</v>
      </c>
      <c r="D69" s="58">
        <v>10711.799999999997</v>
      </c>
      <c r="E69" s="58">
        <v>30277.62</v>
      </c>
      <c r="F69" s="34" t="s">
        <v>694</v>
      </c>
      <c r="G69" s="200">
        <v>0.1</v>
      </c>
      <c r="H69" s="34" t="s">
        <v>695</v>
      </c>
      <c r="I69" s="34"/>
      <c r="J69" s="58"/>
    </row>
    <row r="70" spans="1:11" ht="9.75" customHeight="1" x14ac:dyDescent="0.3">
      <c r="A70" s="57">
        <v>1246</v>
      </c>
      <c r="B70" s="34" t="s">
        <v>385</v>
      </c>
      <c r="C70" s="58">
        <v>766904.45</v>
      </c>
      <c r="D70" s="58">
        <v>76690.199999999983</v>
      </c>
      <c r="E70" s="58">
        <v>173028.68</v>
      </c>
      <c r="F70" s="34" t="s">
        <v>694</v>
      </c>
      <c r="G70" s="200">
        <v>0.1</v>
      </c>
      <c r="H70" s="34" t="s">
        <v>695</v>
      </c>
      <c r="I70" s="34"/>
      <c r="J70" s="58"/>
    </row>
    <row r="71" spans="1:11" ht="9.75" customHeight="1" x14ac:dyDescent="0.3">
      <c r="A71" s="57">
        <v>1247</v>
      </c>
      <c r="B71" s="34" t="s">
        <v>386</v>
      </c>
      <c r="C71" s="58">
        <v>0</v>
      </c>
      <c r="D71" s="58">
        <v>0</v>
      </c>
      <c r="E71" s="58">
        <v>0</v>
      </c>
      <c r="F71" s="34"/>
      <c r="G71" s="34"/>
      <c r="H71" s="34"/>
      <c r="I71" s="34"/>
      <c r="J71" s="58"/>
    </row>
    <row r="72" spans="1:11" ht="9.75" customHeight="1" x14ac:dyDescent="0.3">
      <c r="A72" s="57">
        <v>1248</v>
      </c>
      <c r="B72" s="34" t="s">
        <v>387</v>
      </c>
      <c r="C72" s="58">
        <v>0</v>
      </c>
      <c r="D72" s="58">
        <v>0</v>
      </c>
      <c r="E72" s="58">
        <v>0</v>
      </c>
      <c r="F72" s="34"/>
      <c r="G72" s="34"/>
      <c r="H72" s="34"/>
      <c r="I72" s="34"/>
      <c r="J72" s="34"/>
    </row>
    <row r="73" spans="1:11" ht="9.75" customHeight="1" x14ac:dyDescent="0.3">
      <c r="A73" s="34"/>
      <c r="B73" s="34"/>
      <c r="C73" s="34"/>
      <c r="D73" s="34"/>
      <c r="E73" s="34"/>
      <c r="F73" s="34"/>
      <c r="G73" s="34"/>
      <c r="H73" s="34"/>
      <c r="I73" s="34"/>
      <c r="J73" s="34"/>
    </row>
    <row r="74" spans="1:11" ht="9.75" customHeight="1" x14ac:dyDescent="0.3">
      <c r="A74" s="32" t="s">
        <v>388</v>
      </c>
      <c r="B74" s="32"/>
      <c r="C74" s="32"/>
      <c r="D74" s="32"/>
      <c r="E74" s="32"/>
      <c r="F74" s="32"/>
      <c r="G74" s="32"/>
      <c r="H74" s="34"/>
      <c r="I74" s="34"/>
      <c r="J74" s="34"/>
    </row>
    <row r="75" spans="1:11" ht="9.75" customHeight="1" x14ac:dyDescent="0.3">
      <c r="A75" s="36" t="s">
        <v>106</v>
      </c>
      <c r="B75" s="36" t="s">
        <v>107</v>
      </c>
      <c r="C75" s="36" t="s">
        <v>108</v>
      </c>
      <c r="D75" s="36" t="s">
        <v>389</v>
      </c>
      <c r="E75" s="36" t="s">
        <v>390</v>
      </c>
      <c r="F75" s="36" t="s">
        <v>391</v>
      </c>
      <c r="G75" s="36" t="s">
        <v>392</v>
      </c>
      <c r="H75" s="34"/>
      <c r="I75" s="34"/>
      <c r="J75" s="34"/>
    </row>
    <row r="76" spans="1:11" ht="9.75" customHeight="1" x14ac:dyDescent="0.3">
      <c r="A76" s="57">
        <v>1250</v>
      </c>
      <c r="B76" s="34" t="s">
        <v>393</v>
      </c>
      <c r="C76" s="58">
        <f>+SUM(C77:C88)</f>
        <v>432420.96</v>
      </c>
      <c r="D76" s="58">
        <f>+SUM(D77:D88)</f>
        <v>130015.26000000002</v>
      </c>
      <c r="E76" s="58">
        <f>+SUM(E77:E88)</f>
        <v>351680.58000000007</v>
      </c>
      <c r="F76" s="34"/>
      <c r="G76" s="34"/>
      <c r="H76" s="34"/>
      <c r="I76" s="34"/>
      <c r="J76" s="34"/>
    </row>
    <row r="77" spans="1:11" ht="9.75" customHeight="1" x14ac:dyDescent="0.3">
      <c r="A77" s="57">
        <v>1251</v>
      </c>
      <c r="B77" s="34" t="s">
        <v>394</v>
      </c>
      <c r="C77" s="58">
        <v>432420.96</v>
      </c>
      <c r="D77" s="58">
        <v>130015.26000000002</v>
      </c>
      <c r="E77" s="58">
        <v>351680.58000000007</v>
      </c>
      <c r="F77" s="34" t="s">
        <v>694</v>
      </c>
      <c r="G77" s="200">
        <v>0.33</v>
      </c>
      <c r="H77" s="34" t="s">
        <v>695</v>
      </c>
      <c r="I77" s="34"/>
      <c r="J77" s="34"/>
      <c r="K77" s="104"/>
    </row>
    <row r="78" spans="1:11" ht="9.75" customHeight="1" x14ac:dyDescent="0.3">
      <c r="A78" s="57">
        <v>1252</v>
      </c>
      <c r="B78" s="34" t="s">
        <v>396</v>
      </c>
      <c r="C78" s="58">
        <v>0</v>
      </c>
      <c r="D78" s="58">
        <v>0</v>
      </c>
      <c r="E78" s="58">
        <v>0</v>
      </c>
      <c r="F78" s="34"/>
      <c r="G78" s="34"/>
      <c r="H78" s="34"/>
      <c r="I78" s="34"/>
      <c r="J78" s="34"/>
    </row>
    <row r="79" spans="1:11" ht="9.75" customHeight="1" x14ac:dyDescent="0.3">
      <c r="A79" s="57">
        <v>1253</v>
      </c>
      <c r="B79" s="34" t="s">
        <v>397</v>
      </c>
      <c r="C79" s="58">
        <v>0</v>
      </c>
      <c r="D79" s="58">
        <v>0</v>
      </c>
      <c r="E79" s="58">
        <v>0</v>
      </c>
      <c r="F79" s="34"/>
      <c r="G79" s="34"/>
      <c r="H79" s="34"/>
      <c r="I79" s="34"/>
      <c r="J79" s="34"/>
    </row>
    <row r="80" spans="1:11" ht="9.75" customHeight="1" x14ac:dyDescent="0.3">
      <c r="A80" s="57">
        <v>1254</v>
      </c>
      <c r="B80" s="34" t="s">
        <v>398</v>
      </c>
      <c r="C80" s="58">
        <v>0</v>
      </c>
      <c r="D80" s="58">
        <v>0</v>
      </c>
      <c r="E80" s="58">
        <v>0</v>
      </c>
      <c r="F80" s="34"/>
      <c r="G80" s="34"/>
      <c r="H80" s="34"/>
      <c r="I80" s="34"/>
      <c r="J80" s="34"/>
    </row>
    <row r="81" spans="1:7" ht="9.75" customHeight="1" x14ac:dyDescent="0.3">
      <c r="A81" s="57">
        <v>1259</v>
      </c>
      <c r="B81" s="34" t="s">
        <v>399</v>
      </c>
      <c r="C81" s="58">
        <v>0</v>
      </c>
      <c r="D81" s="58">
        <v>0</v>
      </c>
      <c r="E81" s="58">
        <v>0</v>
      </c>
      <c r="F81" s="34"/>
      <c r="G81" s="34"/>
    </row>
    <row r="82" spans="1:7" ht="9.75" customHeight="1" x14ac:dyDescent="0.3">
      <c r="A82" s="57">
        <v>1270</v>
      </c>
      <c r="B82" s="34" t="s">
        <v>400</v>
      </c>
      <c r="C82" s="58">
        <v>0</v>
      </c>
      <c r="D82" s="68"/>
      <c r="E82" s="68"/>
      <c r="F82" s="34"/>
      <c r="G82" s="34"/>
    </row>
    <row r="83" spans="1:7" ht="9.75" customHeight="1" x14ac:dyDescent="0.3">
      <c r="A83" s="57">
        <v>1271</v>
      </c>
      <c r="B83" s="34" t="s">
        <v>401</v>
      </c>
      <c r="C83" s="58">
        <v>0</v>
      </c>
      <c r="D83" s="68"/>
      <c r="E83" s="68"/>
      <c r="F83" s="34"/>
      <c r="G83" s="34"/>
    </row>
    <row r="84" spans="1:7" ht="9.75" customHeight="1" x14ac:dyDescent="0.3">
      <c r="A84" s="57">
        <v>1272</v>
      </c>
      <c r="B84" s="34" t="s">
        <v>402</v>
      </c>
      <c r="C84" s="58">
        <v>0</v>
      </c>
      <c r="D84" s="68"/>
      <c r="E84" s="68"/>
      <c r="F84" s="34"/>
      <c r="G84" s="34"/>
    </row>
    <row r="85" spans="1:7" ht="9.75" customHeight="1" x14ac:dyDescent="0.3">
      <c r="A85" s="57">
        <v>1273</v>
      </c>
      <c r="B85" s="34" t="s">
        <v>403</v>
      </c>
      <c r="C85" s="58">
        <v>0</v>
      </c>
      <c r="D85" s="68"/>
      <c r="E85" s="68"/>
      <c r="F85" s="34"/>
      <c r="G85" s="34"/>
    </row>
    <row r="86" spans="1:7" ht="9.75" customHeight="1" x14ac:dyDescent="0.3">
      <c r="A86" s="57">
        <v>1274</v>
      </c>
      <c r="B86" s="34" t="s">
        <v>404</v>
      </c>
      <c r="C86" s="58">
        <v>0</v>
      </c>
      <c r="D86" s="68"/>
      <c r="E86" s="68"/>
      <c r="F86" s="34"/>
      <c r="G86" s="34"/>
    </row>
    <row r="87" spans="1:7" ht="9.75" customHeight="1" x14ac:dyDescent="0.3">
      <c r="A87" s="57">
        <v>1275</v>
      </c>
      <c r="B87" s="34" t="s">
        <v>405</v>
      </c>
      <c r="C87" s="58">
        <v>0</v>
      </c>
      <c r="D87" s="68"/>
      <c r="E87" s="68"/>
      <c r="F87" s="34"/>
      <c r="G87" s="34"/>
    </row>
    <row r="88" spans="1:7" ht="9.75" customHeight="1" x14ac:dyDescent="0.3">
      <c r="A88" s="57">
        <v>1279</v>
      </c>
      <c r="B88" s="34" t="s">
        <v>406</v>
      </c>
      <c r="C88" s="58">
        <v>0</v>
      </c>
      <c r="D88" s="68"/>
      <c r="E88" s="68"/>
      <c r="F88" s="34"/>
      <c r="G88" s="34"/>
    </row>
    <row r="89" spans="1:7" ht="9.75" customHeight="1" x14ac:dyDescent="0.3">
      <c r="A89" s="34"/>
      <c r="B89" s="34"/>
      <c r="C89" s="34"/>
      <c r="D89" s="34"/>
      <c r="E89" s="34"/>
      <c r="F89" s="34"/>
      <c r="G89" s="34"/>
    </row>
    <row r="90" spans="1:7" ht="9.75" customHeight="1" x14ac:dyDescent="0.3">
      <c r="A90" s="32" t="s">
        <v>407</v>
      </c>
      <c r="B90" s="32"/>
      <c r="C90" s="32"/>
      <c r="D90" s="32"/>
      <c r="E90" s="32"/>
      <c r="F90" s="32"/>
      <c r="G90" s="32"/>
    </row>
    <row r="91" spans="1:7" ht="9.75" customHeight="1" x14ac:dyDescent="0.3">
      <c r="A91" s="36" t="s">
        <v>106</v>
      </c>
      <c r="B91" s="36" t="s">
        <v>107</v>
      </c>
      <c r="C91" s="36" t="s">
        <v>108</v>
      </c>
      <c r="D91" s="36" t="s">
        <v>365</v>
      </c>
      <c r="E91" s="36"/>
      <c r="F91" s="36"/>
      <c r="G91" s="36"/>
    </row>
    <row r="92" spans="1:7" ht="9.75" customHeight="1" x14ac:dyDescent="0.3">
      <c r="A92" s="57">
        <v>1160</v>
      </c>
      <c r="B92" s="34" t="s">
        <v>408</v>
      </c>
      <c r="C92" s="58">
        <v>0</v>
      </c>
      <c r="D92" s="34"/>
      <c r="E92" s="34"/>
      <c r="F92" s="34"/>
      <c r="G92" s="34"/>
    </row>
    <row r="93" spans="1:7" ht="9.75" customHeight="1" x14ac:dyDescent="0.3">
      <c r="A93" s="57">
        <v>1161</v>
      </c>
      <c r="B93" s="34" t="s">
        <v>409</v>
      </c>
      <c r="C93" s="58">
        <v>0</v>
      </c>
      <c r="D93" s="34"/>
      <c r="E93" s="34"/>
      <c r="F93" s="34"/>
      <c r="G93" s="34"/>
    </row>
    <row r="94" spans="1:7" ht="9.75" customHeight="1" x14ac:dyDescent="0.3">
      <c r="A94" s="57">
        <v>1162</v>
      </c>
      <c r="B94" s="34" t="s">
        <v>410</v>
      </c>
      <c r="C94" s="58">
        <v>0</v>
      </c>
      <c r="D94" s="34"/>
      <c r="E94" s="34"/>
      <c r="F94" s="34"/>
      <c r="G94" s="34"/>
    </row>
    <row r="95" spans="1:7" ht="9.75" customHeight="1" x14ac:dyDescent="0.3">
      <c r="A95" s="34"/>
      <c r="B95" s="34"/>
      <c r="C95" s="34"/>
      <c r="D95" s="34"/>
      <c r="E95" s="34"/>
      <c r="F95" s="34"/>
      <c r="G95" s="34"/>
    </row>
    <row r="96" spans="1:7" ht="9.75" customHeight="1" x14ac:dyDescent="0.3">
      <c r="A96" s="32" t="s">
        <v>411</v>
      </c>
      <c r="B96" s="32"/>
      <c r="C96" s="32"/>
      <c r="D96" s="32"/>
      <c r="E96" s="32"/>
      <c r="F96" s="32"/>
      <c r="G96" s="32"/>
    </row>
    <row r="97" spans="1:8" ht="9.75" customHeight="1" x14ac:dyDescent="0.3">
      <c r="A97" s="36" t="s">
        <v>106</v>
      </c>
      <c r="B97" s="36" t="s">
        <v>107</v>
      </c>
      <c r="C97" s="36" t="s">
        <v>108</v>
      </c>
      <c r="D97" s="36" t="s">
        <v>326</v>
      </c>
      <c r="E97" s="36"/>
      <c r="F97" s="36"/>
      <c r="G97" s="36"/>
      <c r="H97" s="36"/>
    </row>
    <row r="98" spans="1:8" ht="9.75" customHeight="1" x14ac:dyDescent="0.3">
      <c r="A98" s="57">
        <v>1190</v>
      </c>
      <c r="B98" s="34" t="s">
        <v>412</v>
      </c>
      <c r="C98" s="58">
        <v>0</v>
      </c>
      <c r="D98" s="34"/>
      <c r="E98" s="34"/>
      <c r="F98" s="34"/>
      <c r="G98" s="34"/>
      <c r="H98" s="34"/>
    </row>
    <row r="99" spans="1:8" ht="9.75" customHeight="1" x14ac:dyDescent="0.3">
      <c r="A99" s="57">
        <v>1191</v>
      </c>
      <c r="B99" s="34" t="s">
        <v>413</v>
      </c>
      <c r="C99" s="58">
        <v>0</v>
      </c>
      <c r="D99" s="34"/>
      <c r="E99" s="34"/>
      <c r="F99" s="34"/>
      <c r="G99" s="34"/>
      <c r="H99" s="34"/>
    </row>
    <row r="100" spans="1:8" ht="9.75" customHeight="1" x14ac:dyDescent="0.3">
      <c r="A100" s="57">
        <v>1192</v>
      </c>
      <c r="B100" s="34" t="s">
        <v>414</v>
      </c>
      <c r="C100" s="58">
        <v>0</v>
      </c>
      <c r="D100" s="34"/>
      <c r="E100" s="34"/>
      <c r="F100" s="34"/>
      <c r="G100" s="34"/>
      <c r="H100" s="34"/>
    </row>
    <row r="101" spans="1:8" ht="9.75" customHeight="1" x14ac:dyDescent="0.3">
      <c r="A101" s="57">
        <v>1193</v>
      </c>
      <c r="B101" s="34" t="s">
        <v>415</v>
      </c>
      <c r="C101" s="58">
        <v>0</v>
      </c>
      <c r="D101" s="34"/>
      <c r="E101" s="34"/>
      <c r="F101" s="34"/>
      <c r="G101" s="34"/>
      <c r="H101" s="34"/>
    </row>
    <row r="102" spans="1:8" ht="9.75" customHeight="1" x14ac:dyDescent="0.3">
      <c r="A102" s="57">
        <v>1194</v>
      </c>
      <c r="B102" s="34" t="s">
        <v>416</v>
      </c>
      <c r="C102" s="58">
        <v>0</v>
      </c>
      <c r="D102" s="34"/>
      <c r="E102" s="34"/>
      <c r="F102" s="34"/>
      <c r="G102" s="34"/>
      <c r="H102" s="34"/>
    </row>
    <row r="103" spans="1:8" ht="9.75" customHeight="1" x14ac:dyDescent="0.3">
      <c r="A103" s="57">
        <v>1290</v>
      </c>
      <c r="B103" s="34" t="s">
        <v>417</v>
      </c>
      <c r="C103" s="58">
        <v>0</v>
      </c>
      <c r="D103" s="34"/>
      <c r="E103" s="34"/>
      <c r="F103" s="34"/>
      <c r="G103" s="34"/>
      <c r="H103" s="34"/>
    </row>
    <row r="104" spans="1:8" ht="9.75" customHeight="1" x14ac:dyDescent="0.3">
      <c r="A104" s="57">
        <v>1291</v>
      </c>
      <c r="B104" s="34" t="s">
        <v>418</v>
      </c>
      <c r="C104" s="58">
        <v>0</v>
      </c>
      <c r="D104" s="34"/>
      <c r="E104" s="34"/>
      <c r="F104" s="34"/>
      <c r="G104" s="34"/>
      <c r="H104" s="34"/>
    </row>
    <row r="105" spans="1:8" ht="9.75" customHeight="1" x14ac:dyDescent="0.3">
      <c r="A105" s="57">
        <v>1292</v>
      </c>
      <c r="B105" s="34" t="s">
        <v>419</v>
      </c>
      <c r="C105" s="58">
        <v>0</v>
      </c>
      <c r="D105" s="34"/>
      <c r="E105" s="34"/>
      <c r="F105" s="34"/>
      <c r="G105" s="34"/>
      <c r="H105" s="34"/>
    </row>
    <row r="106" spans="1:8" ht="9.75" customHeight="1" x14ac:dyDescent="0.3">
      <c r="A106" s="57">
        <v>1293</v>
      </c>
      <c r="B106" s="34" t="s">
        <v>420</v>
      </c>
      <c r="C106" s="58">
        <v>0</v>
      </c>
      <c r="D106" s="34"/>
      <c r="E106" s="34"/>
      <c r="F106" s="34"/>
      <c r="G106" s="34"/>
      <c r="H106" s="34"/>
    </row>
    <row r="107" spans="1:8" ht="9.75" customHeight="1" x14ac:dyDescent="0.3">
      <c r="A107" s="34"/>
      <c r="B107" s="34"/>
      <c r="C107" s="34"/>
      <c r="D107" s="34"/>
      <c r="E107" s="34"/>
      <c r="F107" s="34"/>
      <c r="G107" s="34"/>
      <c r="H107" s="34"/>
    </row>
    <row r="108" spans="1:8" ht="9.75" customHeight="1" x14ac:dyDescent="0.3">
      <c r="A108" s="32" t="s">
        <v>422</v>
      </c>
      <c r="B108" s="32"/>
      <c r="C108" s="32"/>
      <c r="D108" s="32"/>
      <c r="E108" s="32"/>
      <c r="F108" s="32"/>
      <c r="G108" s="32"/>
      <c r="H108" s="32"/>
    </row>
    <row r="109" spans="1:8" ht="9.75" customHeight="1" x14ac:dyDescent="0.3">
      <c r="A109" s="36" t="s">
        <v>106</v>
      </c>
      <c r="B109" s="36" t="s">
        <v>107</v>
      </c>
      <c r="C109" s="36" t="s">
        <v>108</v>
      </c>
      <c r="D109" s="36" t="s">
        <v>322</v>
      </c>
      <c r="E109" s="36" t="s">
        <v>323</v>
      </c>
      <c r="F109" s="36" t="s">
        <v>324</v>
      </c>
      <c r="G109" s="36" t="s">
        <v>423</v>
      </c>
      <c r="H109" s="36" t="s">
        <v>424</v>
      </c>
    </row>
    <row r="110" spans="1:8" ht="9.75" customHeight="1" x14ac:dyDescent="0.3">
      <c r="A110" s="57">
        <v>2110</v>
      </c>
      <c r="B110" s="34" t="s">
        <v>425</v>
      </c>
      <c r="C110" s="58">
        <v>0</v>
      </c>
      <c r="D110" s="58">
        <v>0</v>
      </c>
      <c r="E110" s="58">
        <v>0</v>
      </c>
      <c r="F110" s="58">
        <v>0</v>
      </c>
      <c r="G110" s="58">
        <v>0</v>
      </c>
      <c r="H110" s="34"/>
    </row>
    <row r="111" spans="1:8" ht="9.75" customHeight="1" x14ac:dyDescent="0.3">
      <c r="A111" s="57">
        <v>2111</v>
      </c>
      <c r="B111" s="34" t="s">
        <v>426</v>
      </c>
      <c r="C111" s="58">
        <v>0</v>
      </c>
      <c r="D111" s="58">
        <v>0</v>
      </c>
      <c r="E111" s="58">
        <v>0</v>
      </c>
      <c r="F111" s="58">
        <v>0</v>
      </c>
      <c r="G111" s="58">
        <v>0</v>
      </c>
      <c r="H111" s="34"/>
    </row>
    <row r="112" spans="1:8" ht="9.75" customHeight="1" x14ac:dyDescent="0.3">
      <c r="A112" s="57">
        <v>2112</v>
      </c>
      <c r="B112" s="34" t="s">
        <v>428</v>
      </c>
      <c r="C112" s="58">
        <v>1707702.01</v>
      </c>
      <c r="D112" s="58">
        <v>1707702.01</v>
      </c>
      <c r="E112" s="58">
        <v>0</v>
      </c>
      <c r="F112" s="58">
        <v>0</v>
      </c>
      <c r="G112" s="58">
        <v>0</v>
      </c>
      <c r="H112" s="34"/>
    </row>
    <row r="113" spans="1:8" ht="9.75" customHeight="1" x14ac:dyDescent="0.3">
      <c r="A113" s="57">
        <v>2113</v>
      </c>
      <c r="B113" s="34" t="s">
        <v>429</v>
      </c>
      <c r="C113" s="58">
        <v>0</v>
      </c>
      <c r="D113" s="58">
        <v>0</v>
      </c>
      <c r="E113" s="58">
        <v>0</v>
      </c>
      <c r="F113" s="58">
        <v>0</v>
      </c>
      <c r="G113" s="58">
        <v>0</v>
      </c>
      <c r="H113" s="34"/>
    </row>
    <row r="114" spans="1:8" ht="9.75" customHeight="1" x14ac:dyDescent="0.3">
      <c r="A114" s="57">
        <v>2114</v>
      </c>
      <c r="B114" s="34" t="s">
        <v>430</v>
      </c>
      <c r="C114" s="58">
        <v>0</v>
      </c>
      <c r="D114" s="58">
        <v>0</v>
      </c>
      <c r="E114" s="58">
        <v>0</v>
      </c>
      <c r="F114" s="58">
        <v>0</v>
      </c>
      <c r="G114" s="58">
        <v>0</v>
      </c>
      <c r="H114" s="34"/>
    </row>
    <row r="115" spans="1:8" ht="9.75" customHeight="1" x14ac:dyDescent="0.3">
      <c r="A115" s="57">
        <v>2115</v>
      </c>
      <c r="B115" s="34" t="s">
        <v>431</v>
      </c>
      <c r="C115" s="58">
        <v>0</v>
      </c>
      <c r="D115" s="58">
        <v>0</v>
      </c>
      <c r="E115" s="58">
        <v>0</v>
      </c>
      <c r="F115" s="58">
        <v>0</v>
      </c>
      <c r="G115" s="58">
        <v>0</v>
      </c>
      <c r="H115" s="34"/>
    </row>
    <row r="116" spans="1:8" ht="9.75" customHeight="1" x14ac:dyDescent="0.3">
      <c r="A116" s="57">
        <v>2116</v>
      </c>
      <c r="B116" s="34" t="s">
        <v>432</v>
      </c>
      <c r="C116" s="58">
        <v>0</v>
      </c>
      <c r="D116" s="58">
        <v>0</v>
      </c>
      <c r="E116" s="58">
        <v>0</v>
      </c>
      <c r="F116" s="58">
        <v>0</v>
      </c>
      <c r="G116" s="58">
        <v>0</v>
      </c>
      <c r="H116" s="34"/>
    </row>
    <row r="117" spans="1:8" ht="9.75" customHeight="1" x14ac:dyDescent="0.3">
      <c r="A117" s="57">
        <v>2117</v>
      </c>
      <c r="B117" s="34" t="s">
        <v>433</v>
      </c>
      <c r="C117" s="58">
        <v>2091984.79</v>
      </c>
      <c r="D117" s="58">
        <v>2091984.79</v>
      </c>
      <c r="E117" s="58">
        <v>0</v>
      </c>
      <c r="F117" s="58">
        <v>0</v>
      </c>
      <c r="G117" s="58">
        <v>0</v>
      </c>
      <c r="H117" s="34"/>
    </row>
    <row r="118" spans="1:8" ht="9.75" customHeight="1" x14ac:dyDescent="0.3">
      <c r="A118" s="57">
        <v>2118</v>
      </c>
      <c r="B118" s="34" t="s">
        <v>434</v>
      </c>
      <c r="C118" s="58">
        <v>0</v>
      </c>
      <c r="D118" s="58">
        <v>0</v>
      </c>
      <c r="E118" s="58">
        <v>0</v>
      </c>
      <c r="F118" s="58">
        <v>0</v>
      </c>
      <c r="G118" s="58">
        <v>0</v>
      </c>
      <c r="H118" s="34"/>
    </row>
    <row r="119" spans="1:8" ht="9.75" customHeight="1" x14ac:dyDescent="0.3">
      <c r="A119" s="57">
        <v>2119</v>
      </c>
      <c r="B119" s="34" t="s">
        <v>435</v>
      </c>
      <c r="C119" s="58">
        <v>0</v>
      </c>
      <c r="D119" s="58">
        <v>0</v>
      </c>
      <c r="E119" s="58">
        <v>0</v>
      </c>
      <c r="F119" s="58">
        <v>0</v>
      </c>
      <c r="G119" s="58">
        <v>0</v>
      </c>
      <c r="H119" s="34"/>
    </row>
    <row r="120" spans="1:8" ht="9.75" customHeight="1" x14ac:dyDescent="0.3">
      <c r="A120" s="57">
        <v>2120</v>
      </c>
      <c r="B120" s="34" t="s">
        <v>436</v>
      </c>
      <c r="C120" s="58">
        <v>0</v>
      </c>
      <c r="D120" s="58">
        <v>0</v>
      </c>
      <c r="E120" s="58">
        <v>0</v>
      </c>
      <c r="F120" s="58">
        <v>0</v>
      </c>
      <c r="G120" s="58">
        <v>0</v>
      </c>
      <c r="H120" s="34"/>
    </row>
    <row r="121" spans="1:8" ht="9.75" customHeight="1" x14ac:dyDescent="0.3">
      <c r="A121" s="57">
        <v>2121</v>
      </c>
      <c r="B121" s="34" t="s">
        <v>437</v>
      </c>
      <c r="C121" s="58">
        <v>0</v>
      </c>
      <c r="D121" s="58">
        <v>0</v>
      </c>
      <c r="E121" s="58">
        <v>0</v>
      </c>
      <c r="F121" s="58">
        <v>0</v>
      </c>
      <c r="G121" s="58">
        <v>0</v>
      </c>
      <c r="H121" s="34"/>
    </row>
    <row r="122" spans="1:8" ht="9.75" customHeight="1" x14ac:dyDescent="0.3">
      <c r="A122" s="57">
        <v>2122</v>
      </c>
      <c r="B122" s="34" t="s">
        <v>438</v>
      </c>
      <c r="C122" s="58">
        <v>0</v>
      </c>
      <c r="D122" s="58">
        <v>0</v>
      </c>
      <c r="E122" s="58">
        <v>0</v>
      </c>
      <c r="F122" s="58">
        <v>0</v>
      </c>
      <c r="G122" s="58">
        <v>0</v>
      </c>
      <c r="H122" s="34"/>
    </row>
    <row r="123" spans="1:8" ht="9.75" customHeight="1" x14ac:dyDescent="0.3">
      <c r="A123" s="57">
        <v>2129</v>
      </c>
      <c r="B123" s="34" t="s">
        <v>439</v>
      </c>
      <c r="C123" s="58">
        <v>0</v>
      </c>
      <c r="D123" s="58">
        <v>0</v>
      </c>
      <c r="E123" s="58">
        <v>0</v>
      </c>
      <c r="F123" s="58">
        <v>0</v>
      </c>
      <c r="G123" s="58">
        <v>0</v>
      </c>
      <c r="H123" s="34"/>
    </row>
    <row r="124" spans="1:8" ht="9.75" customHeight="1" x14ac:dyDescent="0.3">
      <c r="A124" s="34"/>
      <c r="B124" s="34"/>
      <c r="C124" s="34"/>
      <c r="D124" s="34"/>
      <c r="E124" s="34"/>
      <c r="F124" s="34"/>
      <c r="G124" s="34"/>
      <c r="H124" s="34"/>
    </row>
    <row r="125" spans="1:8" ht="9.75" customHeight="1" x14ac:dyDescent="0.3">
      <c r="A125" s="32" t="s">
        <v>440</v>
      </c>
      <c r="B125" s="32"/>
      <c r="C125" s="32"/>
      <c r="D125" s="32"/>
      <c r="E125" s="32"/>
      <c r="F125" s="32"/>
      <c r="G125" s="32"/>
      <c r="H125" s="32"/>
    </row>
    <row r="126" spans="1:8" ht="9.75" customHeight="1" x14ac:dyDescent="0.3">
      <c r="A126" s="36" t="s">
        <v>106</v>
      </c>
      <c r="B126" s="36" t="s">
        <v>107</v>
      </c>
      <c r="C126" s="36" t="s">
        <v>108</v>
      </c>
      <c r="D126" s="36" t="s">
        <v>441</v>
      </c>
      <c r="E126" s="36" t="s">
        <v>326</v>
      </c>
      <c r="F126" s="36"/>
      <c r="G126" s="36"/>
      <c r="H126" s="36"/>
    </row>
    <row r="127" spans="1:8" ht="9.75" customHeight="1" x14ac:dyDescent="0.3">
      <c r="A127" s="57">
        <v>2160</v>
      </c>
      <c r="B127" s="34" t="s">
        <v>442</v>
      </c>
      <c r="C127" s="58">
        <v>0</v>
      </c>
      <c r="D127" s="34"/>
      <c r="E127" s="34"/>
      <c r="F127" s="34"/>
      <c r="G127" s="34"/>
      <c r="H127" s="34"/>
    </row>
    <row r="128" spans="1:8" ht="9.75" customHeight="1" x14ac:dyDescent="0.3">
      <c r="A128" s="57">
        <v>2161</v>
      </c>
      <c r="B128" s="34" t="s">
        <v>443</v>
      </c>
      <c r="C128" s="58">
        <v>0</v>
      </c>
      <c r="D128" s="34"/>
      <c r="E128" s="34"/>
      <c r="F128" s="34"/>
      <c r="G128" s="34"/>
      <c r="H128" s="34"/>
    </row>
    <row r="129" spans="1:5" ht="9.75" customHeight="1" x14ac:dyDescent="0.3">
      <c r="A129" s="57">
        <v>2162</v>
      </c>
      <c r="B129" s="34" t="s">
        <v>444</v>
      </c>
      <c r="C129" s="58">
        <v>0</v>
      </c>
      <c r="D129" s="34"/>
      <c r="E129" s="34"/>
    </row>
    <row r="130" spans="1:5" ht="9.75" customHeight="1" x14ac:dyDescent="0.3">
      <c r="A130" s="57">
        <v>2163</v>
      </c>
      <c r="B130" s="34" t="s">
        <v>445</v>
      </c>
      <c r="C130" s="58">
        <v>0</v>
      </c>
      <c r="D130" s="34"/>
      <c r="E130" s="34"/>
    </row>
    <row r="131" spans="1:5" ht="9.75" customHeight="1" x14ac:dyDescent="0.3">
      <c r="A131" s="57">
        <v>2164</v>
      </c>
      <c r="B131" s="34" t="s">
        <v>446</v>
      </c>
      <c r="C131" s="58">
        <v>0</v>
      </c>
      <c r="D131" s="34"/>
      <c r="E131" s="34"/>
    </row>
    <row r="132" spans="1:5" ht="9.75" customHeight="1" x14ac:dyDescent="0.3">
      <c r="A132" s="57">
        <v>2165</v>
      </c>
      <c r="B132" s="34" t="s">
        <v>447</v>
      </c>
      <c r="C132" s="58">
        <v>0</v>
      </c>
      <c r="D132" s="34"/>
      <c r="E132" s="34"/>
    </row>
    <row r="133" spans="1:5" ht="9.75" customHeight="1" x14ac:dyDescent="0.3">
      <c r="A133" s="57">
        <v>2166</v>
      </c>
      <c r="B133" s="34" t="s">
        <v>448</v>
      </c>
      <c r="C133" s="58">
        <v>0</v>
      </c>
      <c r="D133" s="34"/>
      <c r="E133" s="34"/>
    </row>
    <row r="134" spans="1:5" ht="9.75" customHeight="1" x14ac:dyDescent="0.3">
      <c r="A134" s="57">
        <v>2250</v>
      </c>
      <c r="B134" s="34" t="s">
        <v>449</v>
      </c>
      <c r="C134" s="58">
        <v>0</v>
      </c>
      <c r="D134" s="34"/>
      <c r="E134" s="34"/>
    </row>
    <row r="135" spans="1:5" ht="9.75" customHeight="1" x14ac:dyDescent="0.3">
      <c r="A135" s="57">
        <v>2251</v>
      </c>
      <c r="B135" s="34" t="s">
        <v>450</v>
      </c>
      <c r="C135" s="58">
        <v>0</v>
      </c>
      <c r="D135" s="34"/>
      <c r="E135" s="34"/>
    </row>
    <row r="136" spans="1:5" ht="9.75" customHeight="1" x14ac:dyDescent="0.3">
      <c r="A136" s="57">
        <v>2252</v>
      </c>
      <c r="B136" s="34" t="s">
        <v>451</v>
      </c>
      <c r="C136" s="58">
        <v>0</v>
      </c>
      <c r="D136" s="34"/>
      <c r="E136" s="34"/>
    </row>
    <row r="137" spans="1:5" ht="9.75" customHeight="1" x14ac:dyDescent="0.3">
      <c r="A137" s="57">
        <v>2253</v>
      </c>
      <c r="B137" s="34" t="s">
        <v>452</v>
      </c>
      <c r="C137" s="58">
        <v>0</v>
      </c>
      <c r="D137" s="34"/>
      <c r="E137" s="34"/>
    </row>
    <row r="138" spans="1:5" ht="9.75" customHeight="1" x14ac:dyDescent="0.3">
      <c r="A138" s="57">
        <v>2254</v>
      </c>
      <c r="B138" s="34" t="s">
        <v>453</v>
      </c>
      <c r="C138" s="58">
        <v>0</v>
      </c>
      <c r="D138" s="34"/>
      <c r="E138" s="34"/>
    </row>
    <row r="139" spans="1:5" ht="9.75" customHeight="1" x14ac:dyDescent="0.3">
      <c r="A139" s="57">
        <v>2255</v>
      </c>
      <c r="B139" s="34" t="s">
        <v>454</v>
      </c>
      <c r="C139" s="58">
        <v>0</v>
      </c>
      <c r="D139" s="34"/>
      <c r="E139" s="34"/>
    </row>
    <row r="140" spans="1:5" ht="9.75" customHeight="1" x14ac:dyDescent="0.3">
      <c r="A140" s="57">
        <v>2256</v>
      </c>
      <c r="B140" s="34" t="s">
        <v>455</v>
      </c>
      <c r="C140" s="58">
        <v>0</v>
      </c>
      <c r="D140" s="34"/>
      <c r="E140" s="34"/>
    </row>
    <row r="141" spans="1:5" ht="9.75" customHeight="1" x14ac:dyDescent="0.3">
      <c r="A141" s="34"/>
      <c r="B141" s="34"/>
      <c r="C141" s="34"/>
      <c r="D141" s="34"/>
      <c r="E141" s="34"/>
    </row>
    <row r="142" spans="1:5" ht="9.75" customHeight="1" x14ac:dyDescent="0.3">
      <c r="A142" s="32" t="s">
        <v>456</v>
      </c>
      <c r="B142" s="32"/>
      <c r="C142" s="32"/>
      <c r="D142" s="32"/>
      <c r="E142" s="32"/>
    </row>
    <row r="143" spans="1:5" ht="9.75" customHeight="1" x14ac:dyDescent="0.3">
      <c r="A143" s="69" t="s">
        <v>106</v>
      </c>
      <c r="B143" s="69" t="s">
        <v>107</v>
      </c>
      <c r="C143" s="69" t="s">
        <v>108</v>
      </c>
      <c r="D143" s="36" t="s">
        <v>441</v>
      </c>
      <c r="E143" s="36" t="s">
        <v>326</v>
      </c>
    </row>
    <row r="144" spans="1:5" ht="9.75" customHeight="1" x14ac:dyDescent="0.3">
      <c r="A144" s="57">
        <v>2150</v>
      </c>
      <c r="B144" s="34" t="s">
        <v>457</v>
      </c>
      <c r="C144" s="58">
        <v>0</v>
      </c>
      <c r="D144" s="34"/>
      <c r="E144" s="34"/>
    </row>
    <row r="145" spans="1:5" ht="9.75" customHeight="1" x14ac:dyDescent="0.3">
      <c r="A145" s="57">
        <v>2151</v>
      </c>
      <c r="B145" s="34" t="s">
        <v>458</v>
      </c>
      <c r="C145" s="58">
        <v>0</v>
      </c>
      <c r="D145" s="34"/>
      <c r="E145" s="34"/>
    </row>
    <row r="146" spans="1:5" ht="9.75" customHeight="1" x14ac:dyDescent="0.3">
      <c r="A146" s="57">
        <v>2152</v>
      </c>
      <c r="B146" s="34" t="s">
        <v>459</v>
      </c>
      <c r="C146" s="58">
        <v>0</v>
      </c>
      <c r="D146" s="34"/>
      <c r="E146" s="34"/>
    </row>
    <row r="147" spans="1:5" ht="9.75" customHeight="1" x14ac:dyDescent="0.3">
      <c r="A147" s="57">
        <v>2159</v>
      </c>
      <c r="B147" s="34" t="s">
        <v>460</v>
      </c>
      <c r="C147" s="58">
        <v>0</v>
      </c>
      <c r="D147" s="34"/>
      <c r="E147" s="34"/>
    </row>
    <row r="148" spans="1:5" ht="9.75" customHeight="1" x14ac:dyDescent="0.3">
      <c r="A148" s="57">
        <v>2240</v>
      </c>
      <c r="B148" s="34" t="s">
        <v>461</v>
      </c>
      <c r="C148" s="58">
        <v>0</v>
      </c>
      <c r="D148" s="34"/>
      <c r="E148" s="34"/>
    </row>
    <row r="149" spans="1:5" ht="9.75" customHeight="1" x14ac:dyDescent="0.3">
      <c r="A149" s="57">
        <v>2241</v>
      </c>
      <c r="B149" s="34" t="s">
        <v>462</v>
      </c>
      <c r="C149" s="58">
        <v>0</v>
      </c>
      <c r="D149" s="34"/>
      <c r="E149" s="34"/>
    </row>
    <row r="150" spans="1:5" ht="9.75" customHeight="1" x14ac:dyDescent="0.3">
      <c r="A150" s="57">
        <v>2242</v>
      </c>
      <c r="B150" s="34" t="s">
        <v>463</v>
      </c>
      <c r="C150" s="58">
        <v>0</v>
      </c>
      <c r="D150" s="34"/>
      <c r="E150" s="34"/>
    </row>
    <row r="151" spans="1:5" ht="9.75" customHeight="1" x14ac:dyDescent="0.3">
      <c r="A151" s="57">
        <v>2249</v>
      </c>
      <c r="B151" s="34" t="s">
        <v>464</v>
      </c>
      <c r="C151" s="58">
        <v>0</v>
      </c>
      <c r="D151" s="34"/>
      <c r="E151" s="34"/>
    </row>
    <row r="152" spans="1:5" ht="9.75" customHeight="1" x14ac:dyDescent="0.3">
      <c r="A152" s="57"/>
      <c r="B152" s="34"/>
      <c r="C152" s="58"/>
      <c r="D152" s="34"/>
      <c r="E152" s="34"/>
    </row>
    <row r="153" spans="1:5" ht="9.75" customHeight="1" x14ac:dyDescent="0.3">
      <c r="A153" s="32" t="s">
        <v>465</v>
      </c>
      <c r="B153" s="32"/>
      <c r="C153" s="32"/>
      <c r="D153" s="32"/>
      <c r="E153" s="32"/>
    </row>
    <row r="154" spans="1:5" ht="9.75" customHeight="1" x14ac:dyDescent="0.3">
      <c r="A154" s="69" t="s">
        <v>106</v>
      </c>
      <c r="B154" s="69" t="s">
        <v>107</v>
      </c>
      <c r="C154" s="69" t="s">
        <v>108</v>
      </c>
      <c r="D154" s="36" t="s">
        <v>441</v>
      </c>
      <c r="E154" s="36" t="s">
        <v>326</v>
      </c>
    </row>
    <row r="155" spans="1:5" ht="9.75" customHeight="1" x14ac:dyDescent="0.3">
      <c r="A155" s="57">
        <v>2170</v>
      </c>
      <c r="B155" s="34" t="s">
        <v>466</v>
      </c>
      <c r="C155" s="58">
        <v>0</v>
      </c>
      <c r="D155" s="34"/>
      <c r="E155" s="34"/>
    </row>
    <row r="156" spans="1:5" ht="9.75" customHeight="1" x14ac:dyDescent="0.3">
      <c r="A156" s="57">
        <v>2171</v>
      </c>
      <c r="B156" s="34" t="s">
        <v>467</v>
      </c>
      <c r="C156" s="58">
        <v>0</v>
      </c>
      <c r="D156" s="34"/>
      <c r="E156" s="34"/>
    </row>
    <row r="157" spans="1:5" ht="9.75" customHeight="1" x14ac:dyDescent="0.3">
      <c r="A157" s="57">
        <v>2172</v>
      </c>
      <c r="B157" s="34" t="s">
        <v>468</v>
      </c>
      <c r="C157" s="58">
        <v>0</v>
      </c>
      <c r="D157" s="34"/>
      <c r="E157" s="34"/>
    </row>
    <row r="158" spans="1:5" ht="9.75" customHeight="1" x14ac:dyDescent="0.3">
      <c r="A158" s="57">
        <v>2179</v>
      </c>
      <c r="B158" s="34" t="s">
        <v>469</v>
      </c>
      <c r="C158" s="58">
        <v>0</v>
      </c>
      <c r="D158" s="34"/>
      <c r="E158" s="34"/>
    </row>
    <row r="159" spans="1:5" ht="9.75" customHeight="1" x14ac:dyDescent="0.3">
      <c r="A159" s="57">
        <v>2260</v>
      </c>
      <c r="B159" s="34" t="s">
        <v>470</v>
      </c>
      <c r="C159" s="58">
        <v>0</v>
      </c>
      <c r="D159" s="34"/>
      <c r="E159" s="34"/>
    </row>
    <row r="160" spans="1:5" ht="9.75" customHeight="1" x14ac:dyDescent="0.3">
      <c r="A160" s="57">
        <v>2261</v>
      </c>
      <c r="B160" s="34" t="s">
        <v>471</v>
      </c>
      <c r="C160" s="58">
        <v>0</v>
      </c>
      <c r="D160" s="34"/>
      <c r="E160" s="34"/>
    </row>
    <row r="161" spans="1:5" ht="9.75" customHeight="1" x14ac:dyDescent="0.3">
      <c r="A161" s="57">
        <v>2262</v>
      </c>
      <c r="B161" s="34" t="s">
        <v>472</v>
      </c>
      <c r="C161" s="58">
        <v>0</v>
      </c>
      <c r="D161" s="34"/>
      <c r="E161" s="34"/>
    </row>
    <row r="162" spans="1:5" ht="9.75" customHeight="1" x14ac:dyDescent="0.3">
      <c r="A162" s="57">
        <v>2263</v>
      </c>
      <c r="B162" s="34" t="s">
        <v>473</v>
      </c>
      <c r="C162" s="58">
        <v>0</v>
      </c>
      <c r="D162" s="34"/>
      <c r="E162" s="34"/>
    </row>
    <row r="163" spans="1:5" ht="9.75" customHeight="1" x14ac:dyDescent="0.3">
      <c r="A163" s="57">
        <v>2269</v>
      </c>
      <c r="B163" s="34" t="s">
        <v>474</v>
      </c>
      <c r="C163" s="58">
        <v>0</v>
      </c>
      <c r="D163" s="34"/>
      <c r="E163" s="34"/>
    </row>
    <row r="164" spans="1:5" ht="9.75" customHeight="1" x14ac:dyDescent="0.3">
      <c r="A164" s="34"/>
      <c r="B164" s="34"/>
      <c r="C164" s="34"/>
      <c r="D164" s="34"/>
      <c r="E164" s="34"/>
    </row>
    <row r="165" spans="1:5" ht="9.75" customHeight="1" x14ac:dyDescent="0.3">
      <c r="A165" s="32" t="s">
        <v>475</v>
      </c>
      <c r="B165" s="32"/>
      <c r="C165" s="32"/>
      <c r="D165" s="32"/>
      <c r="E165" s="32"/>
    </row>
    <row r="166" spans="1:5" ht="9.75" customHeight="1" x14ac:dyDescent="0.3">
      <c r="A166" s="69" t="s">
        <v>106</v>
      </c>
      <c r="B166" s="69" t="s">
        <v>107</v>
      </c>
      <c r="C166" s="69" t="s">
        <v>108</v>
      </c>
      <c r="D166" s="36" t="s">
        <v>441</v>
      </c>
      <c r="E166" s="36" t="s">
        <v>326</v>
      </c>
    </row>
    <row r="167" spans="1:5" ht="9.75" customHeight="1" x14ac:dyDescent="0.3">
      <c r="A167" s="57">
        <v>2190</v>
      </c>
      <c r="B167" s="34" t="s">
        <v>476</v>
      </c>
      <c r="C167" s="58">
        <v>0</v>
      </c>
      <c r="D167" s="34"/>
      <c r="E167" s="34"/>
    </row>
    <row r="168" spans="1:5" ht="9.75" customHeight="1" x14ac:dyDescent="0.3">
      <c r="A168" s="57">
        <v>2191</v>
      </c>
      <c r="B168" s="34" t="s">
        <v>477</v>
      </c>
      <c r="C168" s="58">
        <v>0</v>
      </c>
      <c r="D168" s="34"/>
      <c r="E168" s="34"/>
    </row>
    <row r="169" spans="1:5" ht="9.75" customHeight="1" x14ac:dyDescent="0.3">
      <c r="A169" s="57">
        <v>2192</v>
      </c>
      <c r="B169" s="34" t="s">
        <v>478</v>
      </c>
      <c r="C169" s="58">
        <v>0</v>
      </c>
      <c r="D169" s="34"/>
      <c r="E169" s="34"/>
    </row>
    <row r="170" spans="1:5" ht="9.75" customHeight="1" x14ac:dyDescent="0.3">
      <c r="A170" s="57">
        <v>2199</v>
      </c>
      <c r="B170" s="34" t="s">
        <v>479</v>
      </c>
      <c r="C170" s="58">
        <v>0</v>
      </c>
      <c r="D170" s="34"/>
      <c r="E170" s="34"/>
    </row>
    <row r="171" spans="1:5" ht="9.75" customHeight="1" x14ac:dyDescent="0.3">
      <c r="A171" s="34"/>
      <c r="B171" s="34"/>
      <c r="C171" s="34"/>
      <c r="D171" s="34"/>
      <c r="E171" s="34"/>
    </row>
    <row r="172" spans="1:5" ht="9.75" customHeight="1" x14ac:dyDescent="0.3">
      <c r="A172" s="34"/>
      <c r="B172" s="34"/>
      <c r="C172" s="34"/>
      <c r="D172" s="34"/>
      <c r="E172" s="34"/>
    </row>
    <row r="173" spans="1:5" ht="9.75" customHeight="1" x14ac:dyDescent="0.3">
      <c r="A173" s="34"/>
      <c r="B173" s="34" t="s">
        <v>310</v>
      </c>
      <c r="C173" s="34"/>
      <c r="D173" s="34"/>
      <c r="E173" s="34"/>
    </row>
    <row r="176" spans="1:5" ht="15" customHeight="1" x14ac:dyDescent="0.3">
      <c r="B176" s="202"/>
    </row>
  </sheetData>
  <mergeCells count="4">
    <mergeCell ref="A1:F1"/>
    <mergeCell ref="A2:F2"/>
    <mergeCell ref="A3:F3"/>
    <mergeCell ref="A4:F4"/>
  </mergeCells>
  <pageMargins left="0.70866141732283472" right="0.70866141732283472" top="0.74803149606299213" bottom="0.74803149606299213" header="0" footer="0"/>
  <pageSetup scale="53" fitToHeight="2"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E30"/>
  <sheetViews>
    <sheetView view="pageBreakPreview" zoomScale="60" zoomScaleNormal="100" workbookViewId="0">
      <selection activeCell="B30" sqref="B30"/>
    </sheetView>
  </sheetViews>
  <sheetFormatPr baseColWidth="10" defaultColWidth="14.44140625" defaultRowHeight="15" customHeight="1" x14ac:dyDescent="0.3"/>
  <cols>
    <col min="1" max="1" width="10" style="29" customWidth="1"/>
    <col min="2" max="2" width="48.109375" style="29" customWidth="1"/>
    <col min="3" max="3" width="22.88671875" style="29" customWidth="1"/>
    <col min="4" max="5" width="16.88671875" style="29" customWidth="1"/>
    <col min="6" max="26" width="9.109375" style="29" customWidth="1"/>
    <col min="27" max="16384" width="14.44140625" style="29"/>
  </cols>
  <sheetData>
    <row r="1" spans="1:5" ht="11.25" customHeight="1" x14ac:dyDescent="0.3">
      <c r="A1" s="488" t="s">
        <v>2106</v>
      </c>
      <c r="B1" s="501"/>
      <c r="C1" s="501"/>
      <c r="D1" s="70" t="s">
        <v>99</v>
      </c>
      <c r="E1" s="71">
        <v>2025</v>
      </c>
    </row>
    <row r="2" spans="1:5" ht="11.25" customHeight="1" x14ac:dyDescent="0.3">
      <c r="A2" s="488" t="s">
        <v>480</v>
      </c>
      <c r="B2" s="501"/>
      <c r="C2" s="501"/>
      <c r="D2" s="70" t="s">
        <v>101</v>
      </c>
      <c r="E2" s="71" t="s">
        <v>648</v>
      </c>
    </row>
    <row r="3" spans="1:5" ht="11.25" customHeight="1" x14ac:dyDescent="0.3">
      <c r="A3" s="488" t="s">
        <v>2107</v>
      </c>
      <c r="B3" s="501"/>
      <c r="C3" s="501"/>
      <c r="D3" s="70" t="s">
        <v>102</v>
      </c>
      <c r="E3" s="71" t="s">
        <v>651</v>
      </c>
    </row>
    <row r="4" spans="1:5" ht="11.25" customHeight="1" x14ac:dyDescent="0.3">
      <c r="A4" s="488" t="s">
        <v>103</v>
      </c>
      <c r="B4" s="501"/>
      <c r="C4" s="501"/>
      <c r="D4" s="70"/>
      <c r="E4" s="71"/>
    </row>
    <row r="5" spans="1:5" ht="9.75" customHeight="1" x14ac:dyDescent="0.3">
      <c r="A5" s="31" t="s">
        <v>104</v>
      </c>
      <c r="B5" s="32"/>
      <c r="C5" s="32"/>
      <c r="D5" s="32"/>
      <c r="E5" s="32"/>
    </row>
    <row r="6" spans="1:5" ht="9.75" customHeight="1" x14ac:dyDescent="0.3">
      <c r="A6" s="34"/>
      <c r="B6" s="34"/>
      <c r="C6" s="34"/>
      <c r="D6" s="34"/>
      <c r="E6" s="34"/>
    </row>
    <row r="7" spans="1:5" ht="14.4" x14ac:dyDescent="0.3">
      <c r="A7" s="32" t="s">
        <v>481</v>
      </c>
      <c r="B7" s="32"/>
      <c r="C7" s="32"/>
      <c r="D7" s="32"/>
      <c r="E7" s="32"/>
    </row>
    <row r="8" spans="1:5" ht="14.4" x14ac:dyDescent="0.3">
      <c r="A8" s="36" t="s">
        <v>106</v>
      </c>
      <c r="B8" s="36" t="s">
        <v>107</v>
      </c>
      <c r="C8" s="36" t="s">
        <v>108</v>
      </c>
      <c r="D8" s="36" t="s">
        <v>313</v>
      </c>
      <c r="E8" s="36" t="s">
        <v>441</v>
      </c>
    </row>
    <row r="9" spans="1:5" ht="14.4" x14ac:dyDescent="0.3">
      <c r="A9" s="57">
        <v>3110</v>
      </c>
      <c r="B9" s="34" t="s">
        <v>163</v>
      </c>
      <c r="C9" s="58">
        <v>1242756.1200000001</v>
      </c>
      <c r="D9" s="34"/>
      <c r="E9" s="34"/>
    </row>
    <row r="10" spans="1:5" ht="14.4" x14ac:dyDescent="0.3">
      <c r="A10" s="57">
        <v>3120</v>
      </c>
      <c r="B10" s="34" t="s">
        <v>482</v>
      </c>
      <c r="C10" s="58">
        <v>24841324.140000001</v>
      </c>
      <c r="D10" s="34"/>
      <c r="E10" s="34"/>
    </row>
    <row r="11" spans="1:5" ht="14.4" x14ac:dyDescent="0.3">
      <c r="A11" s="57">
        <v>3130</v>
      </c>
      <c r="B11" s="34" t="s">
        <v>485</v>
      </c>
      <c r="C11" s="58">
        <v>0</v>
      </c>
      <c r="D11" s="34"/>
      <c r="E11" s="34"/>
    </row>
    <row r="12" spans="1:5" ht="14.4" x14ac:dyDescent="0.3">
      <c r="A12" s="34"/>
      <c r="B12" s="34"/>
      <c r="C12" s="34"/>
      <c r="D12" s="34"/>
      <c r="E12" s="34"/>
    </row>
    <row r="13" spans="1:5" ht="14.4" x14ac:dyDescent="0.3">
      <c r="A13" s="32" t="s">
        <v>486</v>
      </c>
      <c r="B13" s="32"/>
      <c r="C13" s="32"/>
      <c r="D13" s="32"/>
      <c r="E13" s="32"/>
    </row>
    <row r="14" spans="1:5" ht="14.4" x14ac:dyDescent="0.3">
      <c r="A14" s="36" t="s">
        <v>106</v>
      </c>
      <c r="B14" s="36" t="s">
        <v>107</v>
      </c>
      <c r="C14" s="36" t="s">
        <v>108</v>
      </c>
      <c r="D14" s="36" t="s">
        <v>487</v>
      </c>
      <c r="E14" s="36"/>
    </row>
    <row r="15" spans="1:5" ht="14.4" x14ac:dyDescent="0.3">
      <c r="A15" s="57">
        <v>3210</v>
      </c>
      <c r="B15" s="34" t="s">
        <v>488</v>
      </c>
      <c r="C15" s="58">
        <v>10291695.239999987</v>
      </c>
      <c r="D15" s="34"/>
      <c r="E15" s="34"/>
    </row>
    <row r="16" spans="1:5" ht="14.4" x14ac:dyDescent="0.3">
      <c r="A16" s="57">
        <v>3220</v>
      </c>
      <c r="B16" s="34" t="s">
        <v>489</v>
      </c>
      <c r="C16" s="58">
        <v>1997760.55</v>
      </c>
      <c r="D16" s="34"/>
      <c r="E16" s="34"/>
    </row>
    <row r="17" spans="1:4" ht="14.4" x14ac:dyDescent="0.3">
      <c r="A17" s="57">
        <v>3230</v>
      </c>
      <c r="B17" s="34" t="s">
        <v>490</v>
      </c>
      <c r="C17" s="58">
        <f>+SUM(C18:C21)</f>
        <v>0</v>
      </c>
      <c r="D17" s="34"/>
    </row>
    <row r="18" spans="1:4" ht="14.4" x14ac:dyDescent="0.3">
      <c r="A18" s="57">
        <v>3231</v>
      </c>
      <c r="B18" s="34" t="s">
        <v>491</v>
      </c>
      <c r="C18" s="58">
        <v>0</v>
      </c>
      <c r="D18" s="34"/>
    </row>
    <row r="19" spans="1:4" ht="14.4" x14ac:dyDescent="0.3">
      <c r="A19" s="57">
        <v>3232</v>
      </c>
      <c r="B19" s="34" t="s">
        <v>493</v>
      </c>
      <c r="C19" s="58">
        <v>0</v>
      </c>
      <c r="D19" s="34"/>
    </row>
    <row r="20" spans="1:4" ht="14.4" x14ac:dyDescent="0.3">
      <c r="A20" s="57">
        <v>3233</v>
      </c>
      <c r="B20" s="34" t="s">
        <v>494</v>
      </c>
      <c r="C20" s="58">
        <v>0</v>
      </c>
      <c r="D20" s="34"/>
    </row>
    <row r="21" spans="1:4" ht="14.4" x14ac:dyDescent="0.3">
      <c r="A21" s="57">
        <v>3239</v>
      </c>
      <c r="B21" s="34" t="s">
        <v>495</v>
      </c>
      <c r="C21" s="58">
        <v>0</v>
      </c>
      <c r="D21" s="34"/>
    </row>
    <row r="22" spans="1:4" ht="14.4" x14ac:dyDescent="0.3">
      <c r="A22" s="57">
        <v>3240</v>
      </c>
      <c r="B22" s="34" t="s">
        <v>496</v>
      </c>
      <c r="C22" s="58">
        <f>+SUM(C23:C25)</f>
        <v>0</v>
      </c>
      <c r="D22" s="34"/>
    </row>
    <row r="23" spans="1:4" ht="14.4" x14ac:dyDescent="0.3">
      <c r="A23" s="57">
        <v>3241</v>
      </c>
      <c r="B23" s="34" t="s">
        <v>497</v>
      </c>
      <c r="C23" s="58">
        <v>0</v>
      </c>
      <c r="D23" s="34"/>
    </row>
    <row r="24" spans="1:4" ht="14.4" x14ac:dyDescent="0.3">
      <c r="A24" s="57">
        <v>3242</v>
      </c>
      <c r="B24" s="34" t="s">
        <v>498</v>
      </c>
      <c r="C24" s="58">
        <v>0</v>
      </c>
      <c r="D24" s="34"/>
    </row>
    <row r="25" spans="1:4" ht="14.4" x14ac:dyDescent="0.3">
      <c r="A25" s="57">
        <v>3243</v>
      </c>
      <c r="B25" s="34" t="s">
        <v>499</v>
      </c>
      <c r="C25" s="58">
        <v>0</v>
      </c>
      <c r="D25" s="34"/>
    </row>
    <row r="26" spans="1:4" ht="14.4" x14ac:dyDescent="0.3">
      <c r="A26" s="57">
        <v>3250</v>
      </c>
      <c r="B26" s="34" t="s">
        <v>500</v>
      </c>
      <c r="C26" s="58">
        <f>+SUM(C27:C28)</f>
        <v>-2678276.5</v>
      </c>
      <c r="D26" s="34"/>
    </row>
    <row r="27" spans="1:4" ht="14.4" x14ac:dyDescent="0.3">
      <c r="A27" s="57">
        <v>3251</v>
      </c>
      <c r="B27" s="34" t="s">
        <v>501</v>
      </c>
      <c r="C27" s="58">
        <v>0</v>
      </c>
      <c r="D27" s="34"/>
    </row>
    <row r="28" spans="1:4" ht="14.4" x14ac:dyDescent="0.3">
      <c r="A28" s="57">
        <v>3252</v>
      </c>
      <c r="B28" s="34" t="s">
        <v>502</v>
      </c>
      <c r="C28" s="58">
        <v>-2678276.5</v>
      </c>
      <c r="D28" s="34"/>
    </row>
    <row r="29" spans="1:4" ht="14.4" x14ac:dyDescent="0.3">
      <c r="A29" s="34"/>
      <c r="B29" s="34"/>
      <c r="C29" s="34"/>
      <c r="D29" s="34"/>
    </row>
    <row r="30" spans="1:4" ht="14.4" x14ac:dyDescent="0.3">
      <c r="A30" s="34"/>
      <c r="B30" s="34" t="s">
        <v>310</v>
      </c>
      <c r="C30" s="34"/>
      <c r="D30" s="34"/>
    </row>
  </sheetData>
  <mergeCells count="4">
    <mergeCell ref="A1:C1"/>
    <mergeCell ref="A2:C2"/>
    <mergeCell ref="A3:C3"/>
    <mergeCell ref="A4:C4"/>
  </mergeCells>
  <pageMargins left="0.70866141732283472" right="0.70866141732283472" top="0.74803149606299213" bottom="0.74803149606299213" header="0" footer="0"/>
  <pageSetup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I138"/>
  <sheetViews>
    <sheetView view="pageBreakPreview" topLeftCell="A89" zoomScale="60" zoomScaleNormal="100" workbookViewId="0">
      <selection activeCell="B136" sqref="B136"/>
    </sheetView>
  </sheetViews>
  <sheetFormatPr baseColWidth="10" defaultColWidth="14.44140625" defaultRowHeight="15" customHeight="1" x14ac:dyDescent="0.3"/>
  <cols>
    <col min="1" max="1" width="10" style="29" customWidth="1"/>
    <col min="2" max="2" width="63.44140625" style="29" customWidth="1"/>
    <col min="3" max="3" width="15.109375" style="29" customWidth="1"/>
    <col min="4" max="4" width="16.44140625" style="29" customWidth="1"/>
    <col min="5" max="5" width="19.109375" style="29" customWidth="1"/>
    <col min="6" max="6" width="13.88671875" style="29" customWidth="1"/>
    <col min="7" max="7" width="11.44140625" style="29" customWidth="1"/>
    <col min="8" max="8" width="9.109375" style="29" customWidth="1"/>
    <col min="9" max="9" width="12.33203125" style="29" customWidth="1"/>
    <col min="10" max="26" width="9.109375" style="29" customWidth="1"/>
    <col min="27" max="16384" width="14.44140625" style="29"/>
  </cols>
  <sheetData>
    <row r="1" spans="1:5" ht="11.25" customHeight="1" x14ac:dyDescent="0.3">
      <c r="A1" s="488" t="s">
        <v>2106</v>
      </c>
      <c r="B1" s="501"/>
      <c r="C1" s="501"/>
      <c r="D1" s="70" t="s">
        <v>99</v>
      </c>
      <c r="E1" s="71">
        <v>2025</v>
      </c>
    </row>
    <row r="2" spans="1:5" ht="11.25" customHeight="1" x14ac:dyDescent="0.3">
      <c r="A2" s="488" t="s">
        <v>504</v>
      </c>
      <c r="B2" s="501"/>
      <c r="C2" s="501"/>
      <c r="D2" s="70" t="s">
        <v>101</v>
      </c>
      <c r="E2" s="71" t="s">
        <v>648</v>
      </c>
    </row>
    <row r="3" spans="1:5" ht="11.25" customHeight="1" x14ac:dyDescent="0.3">
      <c r="A3" s="488" t="s">
        <v>2107</v>
      </c>
      <c r="B3" s="501"/>
      <c r="C3" s="501"/>
      <c r="D3" s="70" t="s">
        <v>102</v>
      </c>
      <c r="E3" s="71" t="s">
        <v>651</v>
      </c>
    </row>
    <row r="4" spans="1:5" ht="11.25" customHeight="1" x14ac:dyDescent="0.3">
      <c r="A4" s="488" t="s">
        <v>103</v>
      </c>
      <c r="B4" s="501"/>
      <c r="C4" s="501"/>
      <c r="D4" s="70"/>
      <c r="E4" s="71"/>
    </row>
    <row r="5" spans="1:5" ht="9.75" customHeight="1" x14ac:dyDescent="0.3">
      <c r="A5" s="31" t="s">
        <v>104</v>
      </c>
      <c r="B5" s="32"/>
      <c r="C5" s="32"/>
      <c r="D5" s="32"/>
      <c r="E5" s="32"/>
    </row>
    <row r="6" spans="1:5" ht="9.75" customHeight="1" x14ac:dyDescent="0.3">
      <c r="A6" s="34"/>
      <c r="B6" s="34"/>
      <c r="C6" s="34"/>
      <c r="D6" s="34"/>
      <c r="E6" s="34"/>
    </row>
    <row r="7" spans="1:5" ht="9.75" customHeight="1" x14ac:dyDescent="0.3">
      <c r="A7" s="32" t="s">
        <v>505</v>
      </c>
      <c r="B7" s="32"/>
      <c r="C7" s="32"/>
      <c r="D7" s="32"/>
      <c r="E7" s="34"/>
    </row>
    <row r="8" spans="1:5" ht="9.75" customHeight="1" x14ac:dyDescent="0.3">
      <c r="A8" s="36" t="s">
        <v>106</v>
      </c>
      <c r="B8" s="36" t="s">
        <v>107</v>
      </c>
      <c r="C8" s="37">
        <v>2025</v>
      </c>
      <c r="D8" s="37">
        <v>2024</v>
      </c>
      <c r="E8" s="34"/>
    </row>
    <row r="9" spans="1:5" ht="9.75" customHeight="1" x14ac:dyDescent="0.3">
      <c r="A9" s="57">
        <v>1111</v>
      </c>
      <c r="B9" s="34" t="s">
        <v>506</v>
      </c>
      <c r="C9" s="58">
        <v>0</v>
      </c>
      <c r="D9" s="58">
        <v>0</v>
      </c>
      <c r="E9" s="34"/>
    </row>
    <row r="10" spans="1:5" ht="9.75" customHeight="1" x14ac:dyDescent="0.3">
      <c r="A10" s="57">
        <v>1112</v>
      </c>
      <c r="B10" s="34" t="s">
        <v>507</v>
      </c>
      <c r="C10" s="58">
        <v>15780585.48</v>
      </c>
      <c r="D10" s="58">
        <v>16129465.369999999</v>
      </c>
      <c r="E10" s="34"/>
    </row>
    <row r="11" spans="1:5" ht="9.75" customHeight="1" x14ac:dyDescent="0.3">
      <c r="A11" s="57">
        <v>1113</v>
      </c>
      <c r="B11" s="34" t="s">
        <v>508</v>
      </c>
      <c r="C11" s="58">
        <v>0</v>
      </c>
      <c r="D11" s="58">
        <v>0</v>
      </c>
      <c r="E11" s="34"/>
    </row>
    <row r="12" spans="1:5" ht="9.75" customHeight="1" x14ac:dyDescent="0.3">
      <c r="A12" s="57">
        <v>1114</v>
      </c>
      <c r="B12" s="34" t="s">
        <v>314</v>
      </c>
      <c r="C12" s="58">
        <v>0</v>
      </c>
      <c r="D12" s="58">
        <v>0</v>
      </c>
      <c r="E12" s="34"/>
    </row>
    <row r="13" spans="1:5" ht="9.75" customHeight="1" x14ac:dyDescent="0.3">
      <c r="A13" s="57">
        <v>1115</v>
      </c>
      <c r="B13" s="34" t="s">
        <v>315</v>
      </c>
      <c r="C13" s="58">
        <v>0</v>
      </c>
      <c r="D13" s="58">
        <v>0</v>
      </c>
      <c r="E13" s="34"/>
    </row>
    <row r="14" spans="1:5" ht="9.75" customHeight="1" x14ac:dyDescent="0.3">
      <c r="A14" s="57">
        <v>1116</v>
      </c>
      <c r="B14" s="34" t="s">
        <v>509</v>
      </c>
      <c r="C14" s="58">
        <v>0</v>
      </c>
      <c r="D14" s="58">
        <v>0</v>
      </c>
      <c r="E14" s="34"/>
    </row>
    <row r="15" spans="1:5" ht="9.75" customHeight="1" x14ac:dyDescent="0.3">
      <c r="A15" s="57">
        <v>1119</v>
      </c>
      <c r="B15" s="34" t="s">
        <v>510</v>
      </c>
      <c r="C15" s="58">
        <v>0</v>
      </c>
      <c r="D15" s="58">
        <v>0</v>
      </c>
      <c r="E15" s="34"/>
    </row>
    <row r="16" spans="1:5" ht="9.75" customHeight="1" x14ac:dyDescent="0.3">
      <c r="A16" s="72">
        <v>1110</v>
      </c>
      <c r="B16" s="73" t="s">
        <v>511</v>
      </c>
      <c r="C16" s="74">
        <f>SUM(C9:C15)</f>
        <v>15780585.48</v>
      </c>
      <c r="D16" s="74">
        <f>SUM(D9:D15)</f>
        <v>16129465.369999999</v>
      </c>
      <c r="E16" s="34"/>
    </row>
    <row r="19" spans="1:7" ht="9.75" customHeight="1" x14ac:dyDescent="0.3">
      <c r="A19" s="32" t="s">
        <v>512</v>
      </c>
      <c r="B19" s="32"/>
      <c r="C19" s="32"/>
      <c r="D19" s="32"/>
    </row>
    <row r="20" spans="1:7" ht="9.75" customHeight="1" x14ac:dyDescent="0.3">
      <c r="A20" s="36" t="s">
        <v>106</v>
      </c>
      <c r="B20" s="36" t="s">
        <v>107</v>
      </c>
      <c r="C20" s="37">
        <v>2025</v>
      </c>
      <c r="D20" s="37">
        <v>2024</v>
      </c>
    </row>
    <row r="21" spans="1:7" ht="9.75" customHeight="1" x14ac:dyDescent="0.3">
      <c r="A21" s="72">
        <v>1230</v>
      </c>
      <c r="B21" s="75" t="s">
        <v>368</v>
      </c>
      <c r="C21" s="74">
        <v>0</v>
      </c>
      <c r="D21" s="74">
        <v>0</v>
      </c>
    </row>
    <row r="22" spans="1:7" ht="9.75" customHeight="1" x14ac:dyDescent="0.3">
      <c r="A22" s="57">
        <v>1231</v>
      </c>
      <c r="B22" s="34" t="s">
        <v>369</v>
      </c>
      <c r="C22" s="58">
        <v>0</v>
      </c>
      <c r="D22" s="58">
        <v>0</v>
      </c>
    </row>
    <row r="23" spans="1:7" ht="9.75" customHeight="1" x14ac:dyDescent="0.3">
      <c r="A23" s="57">
        <v>1232</v>
      </c>
      <c r="B23" s="34" t="s">
        <v>370</v>
      </c>
      <c r="C23" s="58">
        <v>0</v>
      </c>
      <c r="D23" s="58">
        <v>0</v>
      </c>
    </row>
    <row r="24" spans="1:7" ht="9.75" customHeight="1" x14ac:dyDescent="0.3">
      <c r="A24" s="57">
        <v>1233</v>
      </c>
      <c r="B24" s="34" t="s">
        <v>371</v>
      </c>
      <c r="C24" s="58">
        <v>0</v>
      </c>
      <c r="D24" s="58">
        <v>0</v>
      </c>
    </row>
    <row r="25" spans="1:7" ht="9.75" customHeight="1" x14ac:dyDescent="0.3">
      <c r="A25" s="57">
        <v>1234</v>
      </c>
      <c r="B25" s="34" t="s">
        <v>374</v>
      </c>
      <c r="C25" s="58">
        <v>0</v>
      </c>
      <c r="D25" s="58">
        <v>0</v>
      </c>
    </row>
    <row r="26" spans="1:7" ht="9.75" customHeight="1" x14ac:dyDescent="0.3">
      <c r="A26" s="57">
        <v>1235</v>
      </c>
      <c r="B26" s="34" t="s">
        <v>375</v>
      </c>
      <c r="C26" s="58">
        <v>0</v>
      </c>
      <c r="D26" s="58">
        <v>0</v>
      </c>
    </row>
    <row r="27" spans="1:7" ht="9.75" customHeight="1" x14ac:dyDescent="0.3">
      <c r="A27" s="57">
        <v>1236</v>
      </c>
      <c r="B27" s="34" t="s">
        <v>376</v>
      </c>
      <c r="C27" s="58">
        <v>0</v>
      </c>
      <c r="D27" s="58">
        <v>0</v>
      </c>
    </row>
    <row r="28" spans="1:7" ht="9.75" customHeight="1" x14ac:dyDescent="0.3">
      <c r="A28" s="57">
        <v>1239</v>
      </c>
      <c r="B28" s="34" t="s">
        <v>377</v>
      </c>
      <c r="C28" s="58">
        <v>0</v>
      </c>
      <c r="D28" s="58">
        <v>0</v>
      </c>
    </row>
    <row r="29" spans="1:7" ht="9.75" customHeight="1" x14ac:dyDescent="0.3">
      <c r="A29" s="72">
        <v>1240</v>
      </c>
      <c r="B29" s="75" t="s">
        <v>378</v>
      </c>
      <c r="C29" s="74">
        <f>+SUM(C30:C37)</f>
        <v>42905.87</v>
      </c>
      <c r="D29" s="74">
        <f>+SUM(D30:D37)</f>
        <v>850124.3</v>
      </c>
      <c r="G29" s="104"/>
    </row>
    <row r="30" spans="1:7" ht="9.75" customHeight="1" x14ac:dyDescent="0.3">
      <c r="A30" s="57">
        <v>1241</v>
      </c>
      <c r="B30" s="34" t="s">
        <v>379</v>
      </c>
      <c r="C30" s="58">
        <v>42905.87</v>
      </c>
      <c r="D30" s="58">
        <f>15548.33+39202.06+89721.36+16235.82+155927.98</f>
        <v>316635.55000000005</v>
      </c>
    </row>
    <row r="31" spans="1:7" ht="9.75" customHeight="1" x14ac:dyDescent="0.3">
      <c r="A31" s="57">
        <v>1242</v>
      </c>
      <c r="B31" s="34" t="s">
        <v>380</v>
      </c>
      <c r="C31" s="58">
        <v>0</v>
      </c>
      <c r="D31" s="58">
        <v>0</v>
      </c>
    </row>
    <row r="32" spans="1:7" ht="9.75" customHeight="1" x14ac:dyDescent="0.3">
      <c r="A32" s="57">
        <v>1243</v>
      </c>
      <c r="B32" s="34" t="s">
        <v>381</v>
      </c>
      <c r="C32" s="58">
        <v>0</v>
      </c>
      <c r="D32" s="58">
        <v>0</v>
      </c>
    </row>
    <row r="33" spans="1:4" ht="9.75" customHeight="1" x14ac:dyDescent="0.3">
      <c r="A33" s="57">
        <v>1244</v>
      </c>
      <c r="B33" s="34" t="s">
        <v>382</v>
      </c>
      <c r="C33" s="58">
        <v>0</v>
      </c>
      <c r="D33" s="58">
        <v>417670</v>
      </c>
    </row>
    <row r="34" spans="1:4" ht="9.75" customHeight="1" x14ac:dyDescent="0.3">
      <c r="A34" s="57">
        <v>1245</v>
      </c>
      <c r="B34" s="34" t="s">
        <v>384</v>
      </c>
      <c r="C34" s="58">
        <v>0</v>
      </c>
      <c r="D34" s="58">
        <v>14298.9</v>
      </c>
    </row>
    <row r="35" spans="1:4" ht="9.75" customHeight="1" x14ac:dyDescent="0.3">
      <c r="A35" s="57">
        <v>1246</v>
      </c>
      <c r="B35" s="34" t="s">
        <v>385</v>
      </c>
      <c r="C35" s="58">
        <v>0</v>
      </c>
      <c r="D35" s="58">
        <f>59508+1746.63+4050.02+36215.2</f>
        <v>101519.84999999999</v>
      </c>
    </row>
    <row r="36" spans="1:4" ht="9.75" customHeight="1" x14ac:dyDescent="0.3">
      <c r="A36" s="57">
        <v>1247</v>
      </c>
      <c r="B36" s="34" t="s">
        <v>386</v>
      </c>
      <c r="C36" s="58">
        <v>0</v>
      </c>
      <c r="D36" s="58">
        <v>0</v>
      </c>
    </row>
    <row r="37" spans="1:4" ht="9.75" customHeight="1" x14ac:dyDescent="0.3">
      <c r="A37" s="57">
        <v>1248</v>
      </c>
      <c r="B37" s="34" t="s">
        <v>387</v>
      </c>
      <c r="C37" s="58">
        <v>0</v>
      </c>
      <c r="D37" s="58">
        <v>0</v>
      </c>
    </row>
    <row r="38" spans="1:4" ht="9.75" customHeight="1" x14ac:dyDescent="0.3">
      <c r="A38" s="72">
        <v>1250</v>
      </c>
      <c r="B38" s="75" t="s">
        <v>393</v>
      </c>
      <c r="C38" s="74">
        <f>+SUM(C39:C43)</f>
        <v>0</v>
      </c>
      <c r="D38" s="74">
        <f>+SUM(D39:D43)</f>
        <v>23674.959999999999</v>
      </c>
    </row>
    <row r="39" spans="1:4" ht="9.75" customHeight="1" x14ac:dyDescent="0.3">
      <c r="A39" s="57">
        <v>1251</v>
      </c>
      <c r="B39" s="34" t="s">
        <v>394</v>
      </c>
      <c r="C39" s="58">
        <v>0</v>
      </c>
      <c r="D39" s="58">
        <v>23674.959999999999</v>
      </c>
    </row>
    <row r="40" spans="1:4" ht="9.75" customHeight="1" x14ac:dyDescent="0.3">
      <c r="A40" s="57">
        <v>1252</v>
      </c>
      <c r="B40" s="34" t="s">
        <v>396</v>
      </c>
      <c r="C40" s="58">
        <v>0</v>
      </c>
      <c r="D40" s="58">
        <v>0</v>
      </c>
    </row>
    <row r="41" spans="1:4" ht="9.75" customHeight="1" x14ac:dyDescent="0.3">
      <c r="A41" s="57">
        <v>1253</v>
      </c>
      <c r="B41" s="34" t="s">
        <v>397</v>
      </c>
      <c r="C41" s="58">
        <v>0</v>
      </c>
      <c r="D41" s="58">
        <v>0</v>
      </c>
    </row>
    <row r="42" spans="1:4" ht="9.75" customHeight="1" x14ac:dyDescent="0.3">
      <c r="A42" s="57">
        <v>1254</v>
      </c>
      <c r="B42" s="34" t="s">
        <v>398</v>
      </c>
      <c r="C42" s="58">
        <v>0</v>
      </c>
      <c r="D42" s="58">
        <v>0</v>
      </c>
    </row>
    <row r="43" spans="1:4" ht="9.75" customHeight="1" x14ac:dyDescent="0.3">
      <c r="A43" s="57">
        <v>1259</v>
      </c>
      <c r="B43" s="34" t="s">
        <v>399</v>
      </c>
      <c r="C43" s="58">
        <v>0</v>
      </c>
      <c r="D43" s="58">
        <v>0</v>
      </c>
    </row>
    <row r="44" spans="1:4" ht="9.75" customHeight="1" x14ac:dyDescent="0.3">
      <c r="A44" s="57"/>
      <c r="B44" s="73" t="s">
        <v>513</v>
      </c>
      <c r="C44" s="74">
        <f>C21+C29+C38</f>
        <v>42905.87</v>
      </c>
      <c r="D44" s="74">
        <f>D21+D29+D38</f>
        <v>873799.26</v>
      </c>
    </row>
    <row r="45" spans="1:4" ht="9.75" customHeight="1" x14ac:dyDescent="0.3">
      <c r="A45" s="34"/>
      <c r="B45" s="34"/>
      <c r="C45" s="34"/>
      <c r="D45" s="34"/>
    </row>
    <row r="46" spans="1:4" ht="9.75" customHeight="1" x14ac:dyDescent="0.3">
      <c r="A46" s="32" t="s">
        <v>514</v>
      </c>
      <c r="B46" s="32"/>
      <c r="C46" s="32"/>
      <c r="D46" s="32"/>
    </row>
    <row r="47" spans="1:4" ht="9.75" customHeight="1" x14ac:dyDescent="0.3">
      <c r="A47" s="36" t="s">
        <v>106</v>
      </c>
      <c r="B47" s="36" t="s">
        <v>107</v>
      </c>
      <c r="C47" s="37">
        <v>2025</v>
      </c>
      <c r="D47" s="37">
        <v>2024</v>
      </c>
    </row>
    <row r="48" spans="1:4" ht="11.25" customHeight="1" x14ac:dyDescent="0.3">
      <c r="A48" s="72">
        <v>3210</v>
      </c>
      <c r="B48" s="75" t="s">
        <v>515</v>
      </c>
      <c r="C48" s="74">
        <f>+'ACT-IMM'!C9-'ACT-IMM'!C94</f>
        <v>10291695.240000002</v>
      </c>
      <c r="D48" s="74">
        <v>8159331.5199999884</v>
      </c>
    </row>
    <row r="49" spans="1:4" ht="11.25" customHeight="1" x14ac:dyDescent="0.3">
      <c r="A49" s="57"/>
      <c r="B49" s="73" t="s">
        <v>516</v>
      </c>
      <c r="C49" s="74">
        <f>+C62+C93</f>
        <v>4197519.7900000056</v>
      </c>
      <c r="D49" s="74">
        <f>+D62+D93</f>
        <v>5896186.6900000004</v>
      </c>
    </row>
    <row r="50" spans="1:4" ht="11.25" customHeight="1" x14ac:dyDescent="0.3">
      <c r="A50" s="72">
        <v>5400</v>
      </c>
      <c r="B50" s="75" t="s">
        <v>265</v>
      </c>
      <c r="C50" s="74">
        <v>0</v>
      </c>
      <c r="D50" s="74">
        <v>0</v>
      </c>
    </row>
    <row r="51" spans="1:4" ht="11.25" customHeight="1" x14ac:dyDescent="0.3">
      <c r="A51" s="57">
        <v>5410</v>
      </c>
      <c r="B51" s="34" t="s">
        <v>517</v>
      </c>
      <c r="C51" s="58">
        <v>0</v>
      </c>
      <c r="D51" s="58">
        <v>0</v>
      </c>
    </row>
    <row r="52" spans="1:4" ht="11.25" customHeight="1" x14ac:dyDescent="0.3">
      <c r="A52" s="57">
        <v>5411</v>
      </c>
      <c r="B52" s="34" t="s">
        <v>267</v>
      </c>
      <c r="C52" s="58">
        <v>0</v>
      </c>
      <c r="D52" s="58">
        <v>0</v>
      </c>
    </row>
    <row r="53" spans="1:4" ht="11.25" customHeight="1" x14ac:dyDescent="0.3">
      <c r="A53" s="57">
        <v>5420</v>
      </c>
      <c r="B53" s="34" t="s">
        <v>518</v>
      </c>
      <c r="C53" s="58">
        <v>0</v>
      </c>
      <c r="D53" s="58">
        <v>0</v>
      </c>
    </row>
    <row r="54" spans="1:4" ht="11.25" customHeight="1" x14ac:dyDescent="0.3">
      <c r="A54" s="57">
        <v>5421</v>
      </c>
      <c r="B54" s="34" t="s">
        <v>270</v>
      </c>
      <c r="C54" s="58">
        <v>0</v>
      </c>
      <c r="D54" s="58">
        <v>0</v>
      </c>
    </row>
    <row r="55" spans="1:4" ht="11.25" customHeight="1" x14ac:dyDescent="0.3">
      <c r="A55" s="57">
        <v>5430</v>
      </c>
      <c r="B55" s="34" t="s">
        <v>519</v>
      </c>
      <c r="C55" s="58">
        <v>0</v>
      </c>
      <c r="D55" s="58">
        <v>0</v>
      </c>
    </row>
    <row r="56" spans="1:4" ht="11.25" customHeight="1" x14ac:dyDescent="0.3">
      <c r="A56" s="57">
        <v>5431</v>
      </c>
      <c r="B56" s="34" t="s">
        <v>273</v>
      </c>
      <c r="C56" s="58">
        <v>0</v>
      </c>
      <c r="D56" s="58">
        <v>0</v>
      </c>
    </row>
    <row r="57" spans="1:4" ht="11.25" customHeight="1" x14ac:dyDescent="0.3">
      <c r="A57" s="57">
        <v>5440</v>
      </c>
      <c r="B57" s="34" t="s">
        <v>520</v>
      </c>
      <c r="C57" s="58">
        <v>0</v>
      </c>
      <c r="D57" s="58">
        <v>0</v>
      </c>
    </row>
    <row r="58" spans="1:4" ht="11.25" customHeight="1" x14ac:dyDescent="0.3">
      <c r="A58" s="57">
        <v>5441</v>
      </c>
      <c r="B58" s="34" t="s">
        <v>520</v>
      </c>
      <c r="C58" s="58">
        <v>0</v>
      </c>
      <c r="D58" s="58">
        <v>0</v>
      </c>
    </row>
    <row r="59" spans="1:4" ht="11.25" customHeight="1" x14ac:dyDescent="0.3">
      <c r="A59" s="57">
        <v>5450</v>
      </c>
      <c r="B59" s="34" t="s">
        <v>521</v>
      </c>
      <c r="C59" s="58">
        <v>0</v>
      </c>
      <c r="D59" s="58">
        <v>0</v>
      </c>
    </row>
    <row r="60" spans="1:4" ht="11.25" customHeight="1" x14ac:dyDescent="0.3">
      <c r="A60" s="57">
        <v>5451</v>
      </c>
      <c r="B60" s="34" t="s">
        <v>277</v>
      </c>
      <c r="C60" s="58">
        <v>0</v>
      </c>
      <c r="D60" s="58">
        <v>0</v>
      </c>
    </row>
    <row r="61" spans="1:4" ht="11.25" customHeight="1" x14ac:dyDescent="0.3">
      <c r="A61" s="57">
        <v>5452</v>
      </c>
      <c r="B61" s="34" t="s">
        <v>278</v>
      </c>
      <c r="C61" s="58">
        <v>0</v>
      </c>
      <c r="D61" s="58">
        <v>0</v>
      </c>
    </row>
    <row r="62" spans="1:4" ht="11.25" customHeight="1" x14ac:dyDescent="0.3">
      <c r="A62" s="72">
        <v>5500</v>
      </c>
      <c r="B62" s="75" t="s">
        <v>279</v>
      </c>
      <c r="C62" s="74">
        <f>+C63</f>
        <v>2042154.21</v>
      </c>
      <c r="D62" s="74">
        <f>+D63</f>
        <v>2053253.5</v>
      </c>
    </row>
    <row r="63" spans="1:4" ht="11.25" customHeight="1" x14ac:dyDescent="0.3">
      <c r="A63" s="72">
        <v>5510</v>
      </c>
      <c r="B63" s="75" t="s">
        <v>280</v>
      </c>
      <c r="C63" s="74">
        <f>+SUM(C64:C71)</f>
        <v>2042154.21</v>
      </c>
      <c r="D63" s="74">
        <f>+SUM(D64:D71)</f>
        <v>2053253.5</v>
      </c>
    </row>
    <row r="64" spans="1:4" ht="11.25" customHeight="1" x14ac:dyDescent="0.3">
      <c r="A64" s="57">
        <v>5511</v>
      </c>
      <c r="B64" s="34" t="s">
        <v>281</v>
      </c>
      <c r="C64" s="58">
        <v>0</v>
      </c>
      <c r="D64" s="58">
        <v>0</v>
      </c>
    </row>
    <row r="65" spans="1:4" ht="11.25" customHeight="1" x14ac:dyDescent="0.3">
      <c r="A65" s="57">
        <v>5512</v>
      </c>
      <c r="B65" s="34" t="s">
        <v>282</v>
      </c>
      <c r="C65" s="58">
        <v>0</v>
      </c>
      <c r="D65" s="58">
        <v>0</v>
      </c>
    </row>
    <row r="66" spans="1:4" ht="11.25" customHeight="1" x14ac:dyDescent="0.3">
      <c r="A66" s="57">
        <v>5513</v>
      </c>
      <c r="B66" s="34" t="s">
        <v>283</v>
      </c>
      <c r="C66" s="58">
        <f>+'ACT-IMM'!C185</f>
        <v>666635.04</v>
      </c>
      <c r="D66" s="58">
        <v>666635.04</v>
      </c>
    </row>
    <row r="67" spans="1:4" ht="11.25" customHeight="1" x14ac:dyDescent="0.3">
      <c r="A67" s="57">
        <v>5514</v>
      </c>
      <c r="B67" s="34" t="s">
        <v>284</v>
      </c>
      <c r="C67" s="58">
        <v>0</v>
      </c>
      <c r="D67" s="58">
        <v>0</v>
      </c>
    </row>
    <row r="68" spans="1:4" ht="11.25" customHeight="1" x14ac:dyDescent="0.3">
      <c r="A68" s="57">
        <v>5515</v>
      </c>
      <c r="B68" s="34" t="s">
        <v>285</v>
      </c>
      <c r="C68" s="58">
        <f>+'ACT-IMM'!C187</f>
        <v>1245503.9099999999</v>
      </c>
      <c r="D68" s="58">
        <v>1256603.2</v>
      </c>
    </row>
    <row r="69" spans="1:4" ht="11.25" customHeight="1" x14ac:dyDescent="0.3">
      <c r="A69" s="57">
        <v>5516</v>
      </c>
      <c r="B69" s="34" t="s">
        <v>286</v>
      </c>
      <c r="C69" s="58">
        <v>0</v>
      </c>
      <c r="D69" s="58">
        <v>0</v>
      </c>
    </row>
    <row r="70" spans="1:4" ht="11.25" customHeight="1" x14ac:dyDescent="0.3">
      <c r="A70" s="57">
        <v>5517</v>
      </c>
      <c r="B70" s="34" t="s">
        <v>287</v>
      </c>
      <c r="C70" s="58">
        <f>+'ACT-IMM'!C189</f>
        <v>130015.26</v>
      </c>
      <c r="D70" s="58">
        <v>130015.26</v>
      </c>
    </row>
    <row r="71" spans="1:4" ht="11.25" customHeight="1" x14ac:dyDescent="0.3">
      <c r="A71" s="57">
        <v>5518</v>
      </c>
      <c r="B71" s="34" t="s">
        <v>288</v>
      </c>
      <c r="C71" s="58">
        <v>0</v>
      </c>
      <c r="D71" s="58">
        <v>0</v>
      </c>
    </row>
    <row r="72" spans="1:4" ht="11.25" customHeight="1" x14ac:dyDescent="0.3">
      <c r="A72" s="72">
        <v>5520</v>
      </c>
      <c r="B72" s="75" t="s">
        <v>289</v>
      </c>
      <c r="C72" s="74">
        <v>0</v>
      </c>
      <c r="D72" s="74">
        <v>0</v>
      </c>
    </row>
    <row r="73" spans="1:4" ht="11.25" customHeight="1" x14ac:dyDescent="0.3">
      <c r="A73" s="57">
        <v>5521</v>
      </c>
      <c r="B73" s="34" t="s">
        <v>290</v>
      </c>
      <c r="C73" s="58">
        <v>0</v>
      </c>
      <c r="D73" s="58">
        <v>0</v>
      </c>
    </row>
    <row r="74" spans="1:4" ht="11.25" customHeight="1" x14ac:dyDescent="0.3">
      <c r="A74" s="57">
        <v>5522</v>
      </c>
      <c r="B74" s="34" t="s">
        <v>291</v>
      </c>
      <c r="C74" s="58">
        <v>0</v>
      </c>
      <c r="D74" s="58">
        <v>0</v>
      </c>
    </row>
    <row r="75" spans="1:4" ht="11.25" customHeight="1" x14ac:dyDescent="0.3">
      <c r="A75" s="72">
        <v>5530</v>
      </c>
      <c r="B75" s="75" t="s">
        <v>292</v>
      </c>
      <c r="C75" s="74">
        <v>0</v>
      </c>
      <c r="D75" s="74">
        <v>0</v>
      </c>
    </row>
    <row r="76" spans="1:4" ht="11.25" customHeight="1" x14ac:dyDescent="0.3">
      <c r="A76" s="57">
        <v>5531</v>
      </c>
      <c r="B76" s="34" t="s">
        <v>293</v>
      </c>
      <c r="C76" s="58">
        <v>0</v>
      </c>
      <c r="D76" s="58">
        <v>0</v>
      </c>
    </row>
    <row r="77" spans="1:4" ht="11.25" customHeight="1" x14ac:dyDescent="0.3">
      <c r="A77" s="57">
        <v>5532</v>
      </c>
      <c r="B77" s="34" t="s">
        <v>294</v>
      </c>
      <c r="C77" s="58">
        <v>0</v>
      </c>
      <c r="D77" s="58">
        <v>0</v>
      </c>
    </row>
    <row r="78" spans="1:4" ht="11.25" customHeight="1" x14ac:dyDescent="0.3">
      <c r="A78" s="57">
        <v>5533</v>
      </c>
      <c r="B78" s="34" t="s">
        <v>295</v>
      </c>
      <c r="C78" s="58">
        <v>0</v>
      </c>
      <c r="D78" s="58">
        <v>0</v>
      </c>
    </row>
    <row r="79" spans="1:4" ht="11.25" customHeight="1" x14ac:dyDescent="0.3">
      <c r="A79" s="57">
        <v>5534</v>
      </c>
      <c r="B79" s="34" t="s">
        <v>296</v>
      </c>
      <c r="C79" s="58">
        <v>0</v>
      </c>
      <c r="D79" s="58">
        <v>0</v>
      </c>
    </row>
    <row r="80" spans="1:4" ht="11.25" customHeight="1" x14ac:dyDescent="0.3">
      <c r="A80" s="57">
        <v>5535</v>
      </c>
      <c r="B80" s="34" t="s">
        <v>297</v>
      </c>
      <c r="C80" s="58">
        <v>0</v>
      </c>
      <c r="D80" s="58">
        <v>0</v>
      </c>
    </row>
    <row r="81" spans="1:4" ht="11.25" customHeight="1" x14ac:dyDescent="0.3">
      <c r="A81" s="72">
        <v>5590</v>
      </c>
      <c r="B81" s="75" t="s">
        <v>298</v>
      </c>
      <c r="C81" s="74">
        <v>0</v>
      </c>
      <c r="D81" s="74">
        <v>0</v>
      </c>
    </row>
    <row r="82" spans="1:4" ht="11.25" customHeight="1" x14ac:dyDescent="0.3">
      <c r="A82" s="57">
        <v>5591</v>
      </c>
      <c r="B82" s="34" t="s">
        <v>299</v>
      </c>
      <c r="C82" s="58">
        <v>0</v>
      </c>
      <c r="D82" s="58">
        <v>0</v>
      </c>
    </row>
    <row r="83" spans="1:4" ht="11.25" customHeight="1" x14ac:dyDescent="0.3">
      <c r="A83" s="57">
        <v>5592</v>
      </c>
      <c r="B83" s="34" t="s">
        <v>300</v>
      </c>
      <c r="C83" s="58">
        <v>0</v>
      </c>
      <c r="D83" s="58">
        <v>0</v>
      </c>
    </row>
    <row r="84" spans="1:4" ht="11.25" customHeight="1" x14ac:dyDescent="0.3">
      <c r="A84" s="57">
        <v>5593</v>
      </c>
      <c r="B84" s="34" t="s">
        <v>301</v>
      </c>
      <c r="C84" s="58">
        <v>0</v>
      </c>
      <c r="D84" s="58">
        <v>0</v>
      </c>
    </row>
    <row r="85" spans="1:4" ht="11.25" customHeight="1" x14ac:dyDescent="0.3">
      <c r="A85" s="57">
        <v>5594</v>
      </c>
      <c r="B85" s="34" t="s">
        <v>522</v>
      </c>
      <c r="C85" s="58">
        <v>0</v>
      </c>
      <c r="D85" s="58">
        <v>0</v>
      </c>
    </row>
    <row r="86" spans="1:4" ht="11.25" customHeight="1" x14ac:dyDescent="0.3">
      <c r="A86" s="57">
        <v>5595</v>
      </c>
      <c r="B86" s="34" t="s">
        <v>303</v>
      </c>
      <c r="C86" s="58">
        <v>0</v>
      </c>
      <c r="D86" s="58">
        <v>0</v>
      </c>
    </row>
    <row r="87" spans="1:4" ht="11.25" customHeight="1" x14ac:dyDescent="0.3">
      <c r="A87" s="57">
        <v>5596</v>
      </c>
      <c r="B87" s="34" t="s">
        <v>188</v>
      </c>
      <c r="C87" s="58">
        <v>0</v>
      </c>
      <c r="D87" s="58">
        <v>0</v>
      </c>
    </row>
    <row r="88" spans="1:4" ht="11.25" customHeight="1" x14ac:dyDescent="0.3">
      <c r="A88" s="57">
        <v>5597</v>
      </c>
      <c r="B88" s="34" t="s">
        <v>304</v>
      </c>
      <c r="C88" s="58">
        <v>0</v>
      </c>
      <c r="D88" s="58">
        <v>0</v>
      </c>
    </row>
    <row r="89" spans="1:4" ht="11.25" customHeight="1" x14ac:dyDescent="0.3">
      <c r="A89" s="57">
        <v>5599</v>
      </c>
      <c r="B89" s="34" t="s">
        <v>306</v>
      </c>
      <c r="C89" s="58">
        <v>0</v>
      </c>
      <c r="D89" s="58">
        <v>0</v>
      </c>
    </row>
    <row r="90" spans="1:4" ht="11.25" customHeight="1" x14ac:dyDescent="0.3">
      <c r="A90" s="72">
        <v>5600</v>
      </c>
      <c r="B90" s="75" t="s">
        <v>307</v>
      </c>
      <c r="C90" s="74">
        <v>0</v>
      </c>
      <c r="D90" s="74">
        <v>0</v>
      </c>
    </row>
    <row r="91" spans="1:4" ht="11.25" customHeight="1" x14ac:dyDescent="0.3">
      <c r="A91" s="72">
        <v>5610</v>
      </c>
      <c r="B91" s="75" t="s">
        <v>308</v>
      </c>
      <c r="C91" s="74">
        <v>0</v>
      </c>
      <c r="D91" s="74">
        <v>0</v>
      </c>
    </row>
    <row r="92" spans="1:4" ht="11.25" customHeight="1" x14ac:dyDescent="0.3">
      <c r="A92" s="57">
        <v>5611</v>
      </c>
      <c r="B92" s="34" t="s">
        <v>309</v>
      </c>
      <c r="C92" s="58">
        <v>0</v>
      </c>
      <c r="D92" s="58">
        <v>0</v>
      </c>
    </row>
    <row r="93" spans="1:4" ht="11.25" customHeight="1" x14ac:dyDescent="0.3">
      <c r="A93" s="72">
        <v>2110</v>
      </c>
      <c r="B93" s="76" t="s">
        <v>523</v>
      </c>
      <c r="C93" s="74">
        <f>+SUM(C94:C98)</f>
        <v>2155365.5800000057</v>
      </c>
      <c r="D93" s="74">
        <f>+SUM(D94:D98)</f>
        <v>3842933.1900000004</v>
      </c>
    </row>
    <row r="94" spans="1:4" ht="11.25" customHeight="1" x14ac:dyDescent="0.3">
      <c r="A94" s="57">
        <v>2111</v>
      </c>
      <c r="B94" s="34" t="s">
        <v>524</v>
      </c>
      <c r="C94" s="58">
        <v>1835193.6300000027</v>
      </c>
      <c r="D94" s="58">
        <v>296126.23</v>
      </c>
    </row>
    <row r="95" spans="1:4" ht="11.25" customHeight="1" x14ac:dyDescent="0.3">
      <c r="A95" s="57">
        <v>2112</v>
      </c>
      <c r="B95" s="34" t="s">
        <v>525</v>
      </c>
      <c r="C95" s="58">
        <v>12558.659999999916</v>
      </c>
      <c r="D95" s="58">
        <v>0</v>
      </c>
    </row>
    <row r="96" spans="1:4" ht="11.25" customHeight="1" x14ac:dyDescent="0.3">
      <c r="A96" s="57">
        <v>2112</v>
      </c>
      <c r="B96" s="34" t="s">
        <v>526</v>
      </c>
      <c r="C96" s="58">
        <v>307613.29000000283</v>
      </c>
      <c r="D96" s="58">
        <v>2748880.2</v>
      </c>
    </row>
    <row r="97" spans="1:4" ht="11.25" customHeight="1" x14ac:dyDescent="0.3">
      <c r="A97" s="57">
        <v>2115</v>
      </c>
      <c r="B97" s="34" t="s">
        <v>527</v>
      </c>
      <c r="C97" s="58">
        <v>0</v>
      </c>
      <c r="D97" s="58">
        <v>797926.76</v>
      </c>
    </row>
    <row r="98" spans="1:4" ht="11.25" customHeight="1" x14ac:dyDescent="0.3">
      <c r="A98" s="57">
        <v>2114</v>
      </c>
      <c r="B98" s="34" t="s">
        <v>528</v>
      </c>
      <c r="C98" s="58">
        <v>0</v>
      </c>
      <c r="D98" s="58">
        <v>0</v>
      </c>
    </row>
    <row r="99" spans="1:4" ht="11.25" customHeight="1" x14ac:dyDescent="0.3">
      <c r="A99" s="72">
        <v>5120</v>
      </c>
      <c r="B99" s="76" t="s">
        <v>351</v>
      </c>
      <c r="C99" s="74">
        <v>0</v>
      </c>
      <c r="D99" s="74">
        <v>0</v>
      </c>
    </row>
    <row r="100" spans="1:4" ht="11.25" customHeight="1" x14ac:dyDescent="0.3">
      <c r="A100" s="57">
        <v>5120</v>
      </c>
      <c r="B100" s="44" t="s">
        <v>351</v>
      </c>
      <c r="C100" s="58">
        <v>0</v>
      </c>
      <c r="D100" s="58">
        <v>0</v>
      </c>
    </row>
    <row r="101" spans="1:4" ht="9.75" customHeight="1" x14ac:dyDescent="0.3">
      <c r="A101" s="57"/>
      <c r="B101" s="73" t="s">
        <v>529</v>
      </c>
      <c r="C101" s="74">
        <f>+C102</f>
        <v>333828.41000000003</v>
      </c>
      <c r="D101" s="74">
        <f>+D102</f>
        <v>0.01</v>
      </c>
    </row>
    <row r="102" spans="1:4" ht="9.75" customHeight="1" x14ac:dyDescent="0.3">
      <c r="A102" s="72">
        <v>4300</v>
      </c>
      <c r="B102" s="73" t="s">
        <v>78</v>
      </c>
      <c r="C102" s="58">
        <f>+C103+C106+C112+C114+C116+C124</f>
        <v>333828.41000000003</v>
      </c>
      <c r="D102" s="58">
        <f>+D103+D106+D112+D114+D116+D124</f>
        <v>0.01</v>
      </c>
    </row>
    <row r="103" spans="1:4" ht="9.75" customHeight="1" x14ac:dyDescent="0.3">
      <c r="A103" s="72">
        <v>4310</v>
      </c>
      <c r="B103" s="73" t="s">
        <v>173</v>
      </c>
      <c r="C103" s="58">
        <f>+C104</f>
        <v>310390.40000000002</v>
      </c>
      <c r="D103" s="58">
        <v>0</v>
      </c>
    </row>
    <row r="104" spans="1:4" ht="9.75" customHeight="1" x14ac:dyDescent="0.3">
      <c r="A104" s="57">
        <v>4311</v>
      </c>
      <c r="B104" s="77" t="s">
        <v>174</v>
      </c>
      <c r="C104" s="58">
        <v>310390.40000000002</v>
      </c>
      <c r="D104" s="74">
        <v>0</v>
      </c>
    </row>
    <row r="105" spans="1:4" ht="9.75" customHeight="1" x14ac:dyDescent="0.3">
      <c r="A105" s="57">
        <v>4319</v>
      </c>
      <c r="B105" s="77" t="s">
        <v>175</v>
      </c>
      <c r="C105" s="58">
        <v>0</v>
      </c>
      <c r="D105" s="58">
        <v>0</v>
      </c>
    </row>
    <row r="106" spans="1:4" ht="9.75" customHeight="1" x14ac:dyDescent="0.3">
      <c r="A106" s="72">
        <v>4320</v>
      </c>
      <c r="B106" s="73" t="s">
        <v>176</v>
      </c>
      <c r="C106" s="58">
        <v>0</v>
      </c>
      <c r="D106" s="58">
        <v>0</v>
      </c>
    </row>
    <row r="107" spans="1:4" ht="9.75" customHeight="1" x14ac:dyDescent="0.3">
      <c r="A107" s="57">
        <v>4321</v>
      </c>
      <c r="B107" s="77" t="s">
        <v>177</v>
      </c>
      <c r="C107" s="58">
        <v>0</v>
      </c>
      <c r="D107" s="58">
        <v>0</v>
      </c>
    </row>
    <row r="108" spans="1:4" ht="9.75" customHeight="1" x14ac:dyDescent="0.3">
      <c r="A108" s="57">
        <v>4322</v>
      </c>
      <c r="B108" s="77" t="s">
        <v>178</v>
      </c>
      <c r="C108" s="58">
        <v>0</v>
      </c>
      <c r="D108" s="58">
        <v>0</v>
      </c>
    </row>
    <row r="109" spans="1:4" ht="9.75" customHeight="1" x14ac:dyDescent="0.3">
      <c r="A109" s="57">
        <v>4323</v>
      </c>
      <c r="B109" s="77" t="s">
        <v>179</v>
      </c>
      <c r="C109" s="58">
        <v>0</v>
      </c>
      <c r="D109" s="58">
        <v>0</v>
      </c>
    </row>
    <row r="110" spans="1:4" ht="9.75" customHeight="1" x14ac:dyDescent="0.3">
      <c r="A110" s="57">
        <v>4324</v>
      </c>
      <c r="B110" s="77" t="s">
        <v>180</v>
      </c>
      <c r="C110" s="74">
        <v>0</v>
      </c>
      <c r="D110" s="74">
        <v>0</v>
      </c>
    </row>
    <row r="111" spans="1:4" ht="9.75" customHeight="1" x14ac:dyDescent="0.3">
      <c r="A111" s="57">
        <v>4325</v>
      </c>
      <c r="B111" s="77" t="s">
        <v>181</v>
      </c>
      <c r="C111" s="58">
        <v>0</v>
      </c>
      <c r="D111" s="58">
        <v>0</v>
      </c>
    </row>
    <row r="112" spans="1:4" ht="9.75" customHeight="1" x14ac:dyDescent="0.3">
      <c r="A112" s="72">
        <v>4330</v>
      </c>
      <c r="B112" s="73" t="s">
        <v>182</v>
      </c>
      <c r="C112" s="74">
        <v>0</v>
      </c>
      <c r="D112" s="74">
        <v>0</v>
      </c>
    </row>
    <row r="113" spans="1:4" ht="9.75" customHeight="1" x14ac:dyDescent="0.3">
      <c r="A113" s="57">
        <v>4331</v>
      </c>
      <c r="B113" s="77" t="s">
        <v>182</v>
      </c>
      <c r="C113" s="58">
        <v>0</v>
      </c>
      <c r="D113" s="58">
        <v>0</v>
      </c>
    </row>
    <row r="114" spans="1:4" ht="9.75" customHeight="1" x14ac:dyDescent="0.3">
      <c r="A114" s="72">
        <v>4340</v>
      </c>
      <c r="B114" s="73" t="s">
        <v>183</v>
      </c>
      <c r="C114" s="74">
        <f>+C115</f>
        <v>0</v>
      </c>
      <c r="D114" s="74">
        <f>+D115</f>
        <v>0</v>
      </c>
    </row>
    <row r="115" spans="1:4" ht="9.75" customHeight="1" x14ac:dyDescent="0.3">
      <c r="A115" s="57">
        <v>4341</v>
      </c>
      <c r="B115" s="77" t="s">
        <v>183</v>
      </c>
      <c r="C115" s="58">
        <v>0</v>
      </c>
      <c r="D115" s="58">
        <v>0</v>
      </c>
    </row>
    <row r="116" spans="1:4" ht="9.75" customHeight="1" x14ac:dyDescent="0.3">
      <c r="A116" s="72">
        <v>4390</v>
      </c>
      <c r="B116" s="73" t="s">
        <v>184</v>
      </c>
      <c r="C116" s="58">
        <f>+SUM(C117:C123)</f>
        <v>23438.01</v>
      </c>
      <c r="D116" s="58">
        <f>+SUM(D117:D123)</f>
        <v>0</v>
      </c>
    </row>
    <row r="117" spans="1:4" ht="9.75" customHeight="1" x14ac:dyDescent="0.3">
      <c r="A117" s="57">
        <v>4392</v>
      </c>
      <c r="B117" s="77" t="s">
        <v>185</v>
      </c>
      <c r="C117" s="58">
        <v>0</v>
      </c>
      <c r="D117" s="58">
        <v>0</v>
      </c>
    </row>
    <row r="118" spans="1:4" ht="9.75" customHeight="1" x14ac:dyDescent="0.3">
      <c r="A118" s="57">
        <v>4393</v>
      </c>
      <c r="B118" s="77" t="s">
        <v>186</v>
      </c>
      <c r="C118" s="58">
        <v>0</v>
      </c>
      <c r="D118" s="58">
        <v>0</v>
      </c>
    </row>
    <row r="119" spans="1:4" ht="9.75" customHeight="1" x14ac:dyDescent="0.3">
      <c r="A119" s="57">
        <v>4394</v>
      </c>
      <c r="B119" s="77" t="s">
        <v>187</v>
      </c>
      <c r="C119" s="58">
        <v>0</v>
      </c>
      <c r="D119" s="58">
        <v>0</v>
      </c>
    </row>
    <row r="120" spans="1:4" ht="9.75" customHeight="1" x14ac:dyDescent="0.3">
      <c r="A120" s="57">
        <v>4395</v>
      </c>
      <c r="B120" s="77" t="s">
        <v>188</v>
      </c>
      <c r="C120" s="58">
        <v>0</v>
      </c>
      <c r="D120" s="58">
        <v>0</v>
      </c>
    </row>
    <row r="121" spans="1:4" ht="9.75" customHeight="1" x14ac:dyDescent="0.3">
      <c r="A121" s="57">
        <v>4396</v>
      </c>
      <c r="B121" s="77" t="s">
        <v>189</v>
      </c>
      <c r="C121" s="58">
        <v>0</v>
      </c>
      <c r="D121" s="58">
        <v>0</v>
      </c>
    </row>
    <row r="122" spans="1:4" ht="9.75" customHeight="1" x14ac:dyDescent="0.3">
      <c r="A122" s="57">
        <v>4397</v>
      </c>
      <c r="B122" s="77" t="s">
        <v>190</v>
      </c>
      <c r="C122" s="58">
        <v>0</v>
      </c>
      <c r="D122" s="74">
        <v>0</v>
      </c>
    </row>
    <row r="123" spans="1:4" ht="9.75" customHeight="1" x14ac:dyDescent="0.3">
      <c r="A123" s="57">
        <v>4399</v>
      </c>
      <c r="B123" s="77" t="s">
        <v>184</v>
      </c>
      <c r="C123" s="58">
        <v>23438.01</v>
      </c>
      <c r="D123" s="58">
        <v>0</v>
      </c>
    </row>
    <row r="124" spans="1:4" ht="11.25" customHeight="1" x14ac:dyDescent="0.3">
      <c r="A124" s="72">
        <v>1120</v>
      </c>
      <c r="B124" s="76" t="s">
        <v>530</v>
      </c>
      <c r="C124" s="74">
        <f>+SUM(C125:C133)</f>
        <v>0</v>
      </c>
      <c r="D124" s="58">
        <f>+SUM(D125:D133)</f>
        <v>0.01</v>
      </c>
    </row>
    <row r="125" spans="1:4" ht="11.25" customHeight="1" x14ac:dyDescent="0.3">
      <c r="A125" s="57">
        <v>1124</v>
      </c>
      <c r="B125" s="44" t="s">
        <v>531</v>
      </c>
      <c r="C125" s="58">
        <v>0</v>
      </c>
      <c r="D125" s="58">
        <v>0</v>
      </c>
    </row>
    <row r="126" spans="1:4" ht="11.25" customHeight="1" x14ac:dyDescent="0.3">
      <c r="A126" s="57">
        <v>1124</v>
      </c>
      <c r="B126" s="44" t="s">
        <v>532</v>
      </c>
      <c r="C126" s="58">
        <v>0</v>
      </c>
      <c r="D126" s="58">
        <v>0</v>
      </c>
    </row>
    <row r="127" spans="1:4" ht="11.25" customHeight="1" x14ac:dyDescent="0.3">
      <c r="A127" s="57">
        <v>1124</v>
      </c>
      <c r="B127" s="44" t="s">
        <v>533</v>
      </c>
      <c r="C127" s="58">
        <v>0</v>
      </c>
      <c r="D127" s="58">
        <v>0</v>
      </c>
    </row>
    <row r="128" spans="1:4" ht="11.25" customHeight="1" x14ac:dyDescent="0.3">
      <c r="A128" s="57">
        <v>1124</v>
      </c>
      <c r="B128" s="44" t="s">
        <v>534</v>
      </c>
      <c r="C128" s="58">
        <v>0</v>
      </c>
      <c r="D128" s="58">
        <v>0</v>
      </c>
    </row>
    <row r="129" spans="1:9" ht="11.25" customHeight="1" x14ac:dyDescent="0.3">
      <c r="A129" s="57">
        <v>1124</v>
      </c>
      <c r="B129" s="44" t="s">
        <v>535</v>
      </c>
      <c r="C129" s="58">
        <v>0</v>
      </c>
      <c r="D129" s="58">
        <v>0</v>
      </c>
    </row>
    <row r="130" spans="1:9" ht="11.25" customHeight="1" x14ac:dyDescent="0.3">
      <c r="A130" s="57">
        <v>1124</v>
      </c>
      <c r="B130" s="44" t="s">
        <v>536</v>
      </c>
      <c r="C130" s="58">
        <v>0</v>
      </c>
      <c r="D130" s="58">
        <v>0</v>
      </c>
    </row>
    <row r="131" spans="1:9" ht="11.25" customHeight="1" x14ac:dyDescent="0.3">
      <c r="A131" s="57">
        <v>1122</v>
      </c>
      <c r="B131" s="44" t="s">
        <v>537</v>
      </c>
      <c r="C131" s="58">
        <v>0</v>
      </c>
      <c r="D131" s="58">
        <v>0</v>
      </c>
    </row>
    <row r="132" spans="1:9" ht="11.25" customHeight="1" x14ac:dyDescent="0.3">
      <c r="A132" s="57">
        <v>1122</v>
      </c>
      <c r="B132" s="44" t="s">
        <v>538</v>
      </c>
      <c r="C132" s="74">
        <v>0</v>
      </c>
      <c r="D132" s="74">
        <v>0</v>
      </c>
    </row>
    <row r="133" spans="1:9" ht="11.25" customHeight="1" x14ac:dyDescent="0.3">
      <c r="A133" s="57">
        <v>1122</v>
      </c>
      <c r="B133" s="44" t="s">
        <v>539</v>
      </c>
      <c r="C133" s="58">
        <v>0</v>
      </c>
      <c r="D133" s="58">
        <v>0.01</v>
      </c>
    </row>
    <row r="134" spans="1:9" ht="11.25" customHeight="1" x14ac:dyDescent="0.3">
      <c r="A134" s="72">
        <v>5120</v>
      </c>
      <c r="B134" s="76" t="s">
        <v>351</v>
      </c>
      <c r="C134" s="74">
        <f>C48+C49-C99</f>
        <v>14489215.030000009</v>
      </c>
      <c r="D134" s="74">
        <f>D48+D49-D99</f>
        <v>14055518.20999999</v>
      </c>
    </row>
    <row r="135" spans="1:9" ht="11.25" customHeight="1" x14ac:dyDescent="0.3">
      <c r="A135" s="57">
        <v>5120</v>
      </c>
      <c r="B135" s="44" t="s">
        <v>351</v>
      </c>
      <c r="C135" s="58">
        <v>0</v>
      </c>
      <c r="D135" s="58">
        <v>0</v>
      </c>
    </row>
    <row r="136" spans="1:9" ht="11.25" customHeight="1" x14ac:dyDescent="0.3">
      <c r="A136" s="57"/>
      <c r="B136" s="78" t="s">
        <v>541</v>
      </c>
      <c r="C136" s="74">
        <f>C48+C49-C101</f>
        <v>14155386.620000008</v>
      </c>
      <c r="D136" s="74">
        <f>D48+D49-D101</f>
        <v>14055518.19999999</v>
      </c>
      <c r="F136" s="104"/>
      <c r="G136" s="104"/>
      <c r="I136" s="104"/>
    </row>
    <row r="137" spans="1:9" ht="9" customHeight="1" x14ac:dyDescent="0.3">
      <c r="A137" s="34"/>
      <c r="B137" s="34"/>
      <c r="C137" s="203"/>
      <c r="D137" s="58"/>
    </row>
    <row r="138" spans="1:9" ht="9.75" customHeight="1" x14ac:dyDescent="0.3">
      <c r="A138" s="34"/>
      <c r="B138" s="34" t="s">
        <v>310</v>
      </c>
      <c r="C138" s="34"/>
      <c r="D138" s="34"/>
    </row>
  </sheetData>
  <mergeCells count="4">
    <mergeCell ref="A1:C1"/>
    <mergeCell ref="A2:C2"/>
    <mergeCell ref="A3:C3"/>
    <mergeCell ref="A4:C4"/>
  </mergeCells>
  <pageMargins left="0.70866141732283472" right="0.70866141732283472" top="0.74803149606299213" bottom="0.74803149606299213" header="0" footer="0"/>
  <pageSetup paperSize="9" scale="70" fitToHeight="4" orientation="portrait" r:id="rId1"/>
  <rowBreaks count="1" manualBreakCount="1">
    <brk id="80"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C23"/>
  <sheetViews>
    <sheetView view="pageBreakPreview" zoomScale="60" zoomScaleNormal="100" workbookViewId="0">
      <selection activeCell="B23" sqref="B23:C23"/>
    </sheetView>
  </sheetViews>
  <sheetFormatPr baseColWidth="10" defaultColWidth="14.44140625" defaultRowHeight="15" customHeight="1" x14ac:dyDescent="0.3"/>
  <cols>
    <col min="1" max="1" width="4" style="29" customWidth="1"/>
    <col min="2" max="2" width="63.109375" style="29" customWidth="1"/>
    <col min="3" max="3" width="17.88671875" style="29" customWidth="1"/>
    <col min="4" max="26" width="11.44140625" style="29" customWidth="1"/>
    <col min="27" max="16384" width="14.44140625" style="29"/>
  </cols>
  <sheetData>
    <row r="1" spans="1:3" ht="11.25" customHeight="1" x14ac:dyDescent="0.3">
      <c r="A1" s="515" t="s">
        <v>2106</v>
      </c>
      <c r="B1" s="516"/>
      <c r="C1" s="517"/>
    </row>
    <row r="2" spans="1:3" ht="11.25" customHeight="1" x14ac:dyDescent="0.3">
      <c r="A2" s="518" t="s">
        <v>581</v>
      </c>
      <c r="B2" s="501"/>
      <c r="C2" s="519"/>
    </row>
    <row r="3" spans="1:3" ht="11.25" customHeight="1" x14ac:dyDescent="0.3">
      <c r="A3" s="518" t="s">
        <v>2107</v>
      </c>
      <c r="B3" s="501"/>
      <c r="C3" s="519"/>
    </row>
    <row r="4" spans="1:3" ht="9.75" customHeight="1" x14ac:dyDescent="0.3">
      <c r="A4" s="520" t="s">
        <v>543</v>
      </c>
      <c r="B4" s="521"/>
      <c r="C4" s="522"/>
    </row>
    <row r="5" spans="1:3" ht="9.75" customHeight="1" x14ac:dyDescent="0.3">
      <c r="A5" s="523" t="s">
        <v>544</v>
      </c>
      <c r="B5" s="524"/>
      <c r="C5" s="132">
        <v>2025</v>
      </c>
    </row>
    <row r="6" spans="1:3" ht="9.75" customHeight="1" x14ac:dyDescent="0.3">
      <c r="A6" s="102" t="s">
        <v>582</v>
      </c>
      <c r="B6" s="102"/>
      <c r="C6" s="103">
        <v>70884590.599999994</v>
      </c>
    </row>
    <row r="7" spans="1:3" ht="7.5" customHeight="1" x14ac:dyDescent="0.3">
      <c r="A7" s="44"/>
      <c r="B7" s="84"/>
      <c r="C7" s="106"/>
    </row>
    <row r="8" spans="1:3" ht="9.75" customHeight="1" x14ac:dyDescent="0.3">
      <c r="A8" s="86" t="s">
        <v>583</v>
      </c>
      <c r="B8" s="86"/>
      <c r="C8" s="88">
        <f>SUM(C9:C14)</f>
        <v>333828.41000000003</v>
      </c>
    </row>
    <row r="9" spans="1:3" ht="9.75" customHeight="1" x14ac:dyDescent="0.3">
      <c r="A9" s="107" t="s">
        <v>584</v>
      </c>
      <c r="B9" s="108" t="s">
        <v>173</v>
      </c>
      <c r="C9" s="109">
        <f>+'EFE-IMM'!C103</f>
        <v>310390.40000000002</v>
      </c>
    </row>
    <row r="10" spans="1:3" ht="9.75" customHeight="1" x14ac:dyDescent="0.3">
      <c r="A10" s="110" t="s">
        <v>585</v>
      </c>
      <c r="B10" s="111" t="s">
        <v>586</v>
      </c>
      <c r="C10" s="109">
        <v>0</v>
      </c>
    </row>
    <row r="11" spans="1:3" ht="9.75" customHeight="1" x14ac:dyDescent="0.3">
      <c r="A11" s="110" t="s">
        <v>587</v>
      </c>
      <c r="B11" s="111" t="s">
        <v>182</v>
      </c>
      <c r="C11" s="109">
        <v>0</v>
      </c>
    </row>
    <row r="12" spans="1:3" ht="9.75" customHeight="1" x14ac:dyDescent="0.3">
      <c r="A12" s="110" t="s">
        <v>588</v>
      </c>
      <c r="B12" s="111" t="s">
        <v>183</v>
      </c>
      <c r="C12" s="109">
        <v>0</v>
      </c>
    </row>
    <row r="13" spans="1:3" ht="9.75" customHeight="1" x14ac:dyDescent="0.3">
      <c r="A13" s="110" t="s">
        <v>589</v>
      </c>
      <c r="B13" s="111" t="s">
        <v>184</v>
      </c>
      <c r="C13" s="109">
        <f>+'EFE-IMM'!C123</f>
        <v>23438.01</v>
      </c>
    </row>
    <row r="14" spans="1:3" ht="9.75" customHeight="1" x14ac:dyDescent="0.3">
      <c r="A14" s="112" t="s">
        <v>590</v>
      </c>
      <c r="B14" s="113" t="s">
        <v>591</v>
      </c>
      <c r="C14" s="109">
        <v>0</v>
      </c>
    </row>
    <row r="15" spans="1:3" ht="7.5" customHeight="1" x14ac:dyDescent="0.3">
      <c r="A15" s="44"/>
      <c r="B15" s="114"/>
      <c r="C15" s="115"/>
    </row>
    <row r="16" spans="1:3" ht="9.75" customHeight="1" x14ac:dyDescent="0.3">
      <c r="A16" s="86" t="s">
        <v>592</v>
      </c>
      <c r="B16" s="84"/>
      <c r="C16" s="88">
        <f>SUM(C17:C19)</f>
        <v>36443.199999999997</v>
      </c>
    </row>
    <row r="17" spans="1:3" ht="9.75" customHeight="1" x14ac:dyDescent="0.3">
      <c r="A17" s="116">
        <v>3.1</v>
      </c>
      <c r="B17" s="111" t="s">
        <v>593</v>
      </c>
      <c r="C17" s="109">
        <v>0</v>
      </c>
    </row>
    <row r="18" spans="1:3" ht="9.75" customHeight="1" x14ac:dyDescent="0.3">
      <c r="A18" s="117">
        <v>3.2</v>
      </c>
      <c r="B18" s="111" t="s">
        <v>594</v>
      </c>
      <c r="C18" s="109">
        <v>0</v>
      </c>
    </row>
    <row r="19" spans="1:3" ht="9.75" customHeight="1" x14ac:dyDescent="0.3">
      <c r="A19" s="117">
        <v>3.3</v>
      </c>
      <c r="B19" s="113" t="s">
        <v>595</v>
      </c>
      <c r="C19" s="118">
        <v>36443.199999999997</v>
      </c>
    </row>
    <row r="20" spans="1:3" ht="7.5" customHeight="1" x14ac:dyDescent="0.3">
      <c r="A20" s="44"/>
      <c r="B20" s="113"/>
      <c r="C20" s="119"/>
    </row>
    <row r="21" spans="1:3" ht="9.75" customHeight="1" x14ac:dyDescent="0.3">
      <c r="A21" s="120" t="s">
        <v>596</v>
      </c>
      <c r="B21" s="120"/>
      <c r="C21" s="103">
        <f>C6+C8-C16</f>
        <v>71181975.809999987</v>
      </c>
    </row>
    <row r="22" spans="1:3" ht="9.75" customHeight="1" x14ac:dyDescent="0.3">
      <c r="A22" s="44"/>
      <c r="B22" s="44"/>
      <c r="C22" s="44"/>
    </row>
    <row r="23" spans="1:3" ht="24" customHeight="1" x14ac:dyDescent="0.3">
      <c r="A23" s="44"/>
      <c r="B23" s="551" t="s">
        <v>310</v>
      </c>
      <c r="C23" s="551"/>
    </row>
  </sheetData>
  <mergeCells count="6">
    <mergeCell ref="B23:C23"/>
    <mergeCell ref="A1:C1"/>
    <mergeCell ref="A2:C2"/>
    <mergeCell ref="A3:C3"/>
    <mergeCell ref="A4:C4"/>
    <mergeCell ref="A5:B5"/>
  </mergeCells>
  <pageMargins left="0.70866141732283472" right="0.70866141732283472" top="0.74803149606299213" bottom="0.74803149606299213" header="0" footer="0"/>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C45"/>
  <sheetViews>
    <sheetView view="pageBreakPreview" zoomScale="60" zoomScaleNormal="100" workbookViewId="0">
      <selection activeCell="A3" sqref="A3:C3"/>
    </sheetView>
  </sheetViews>
  <sheetFormatPr baseColWidth="10" defaultColWidth="14.44140625" defaultRowHeight="15" customHeight="1" x14ac:dyDescent="0.3"/>
  <cols>
    <col min="1" max="1" width="3.88671875" style="29" customWidth="1"/>
    <col min="2" max="2" width="62.109375" style="29" customWidth="1"/>
    <col min="3" max="3" width="17.88671875" style="29" customWidth="1"/>
    <col min="4" max="26" width="11.44140625" style="29" customWidth="1"/>
    <col min="27" max="16384" width="14.44140625" style="29"/>
  </cols>
  <sheetData>
    <row r="1" spans="1:3" ht="11.25" customHeight="1" x14ac:dyDescent="0.3">
      <c r="A1" s="525" t="s">
        <v>2106</v>
      </c>
      <c r="B1" s="516"/>
      <c r="C1" s="517"/>
    </row>
    <row r="2" spans="1:3" ht="11.25" customHeight="1" x14ac:dyDescent="0.3">
      <c r="A2" s="526" t="s">
        <v>542</v>
      </c>
      <c r="B2" s="501"/>
      <c r="C2" s="519"/>
    </row>
    <row r="3" spans="1:3" ht="11.25" customHeight="1" x14ac:dyDescent="0.3">
      <c r="A3" s="526" t="s">
        <v>2107</v>
      </c>
      <c r="B3" s="501"/>
      <c r="C3" s="519"/>
    </row>
    <row r="4" spans="1:3" ht="9.75" customHeight="1" x14ac:dyDescent="0.3">
      <c r="A4" s="520" t="s">
        <v>543</v>
      </c>
      <c r="B4" s="521"/>
      <c r="C4" s="522"/>
    </row>
    <row r="5" spans="1:3" ht="11.25" customHeight="1" x14ac:dyDescent="0.3">
      <c r="A5" s="523" t="s">
        <v>544</v>
      </c>
      <c r="B5" s="524"/>
      <c r="C5" s="132">
        <v>2025</v>
      </c>
    </row>
    <row r="6" spans="1:3" ht="9.75" customHeight="1" x14ac:dyDescent="0.3">
      <c r="A6" s="133" t="s">
        <v>545</v>
      </c>
      <c r="B6" s="102"/>
      <c r="C6" s="134">
        <v>60369940.499999985</v>
      </c>
    </row>
    <row r="7" spans="1:3" ht="7.5" customHeight="1" x14ac:dyDescent="0.3">
      <c r="A7" s="83"/>
      <c r="B7" s="84"/>
      <c r="C7" s="85"/>
    </row>
    <row r="8" spans="1:3" ht="9.75" customHeight="1" x14ac:dyDescent="0.3">
      <c r="A8" s="86" t="s">
        <v>546</v>
      </c>
      <c r="B8" s="87"/>
      <c r="C8" s="88">
        <f>SUM(C9:C29)</f>
        <v>1521814.1400000001</v>
      </c>
    </row>
    <row r="9" spans="1:3" ht="9.75" customHeight="1" x14ac:dyDescent="0.3">
      <c r="A9" s="89">
        <v>2.1</v>
      </c>
      <c r="B9" s="90" t="s">
        <v>206</v>
      </c>
      <c r="C9" s="91">
        <v>0</v>
      </c>
    </row>
    <row r="10" spans="1:3" ht="9.75" customHeight="1" x14ac:dyDescent="0.3">
      <c r="A10" s="89">
        <v>2.2000000000000002</v>
      </c>
      <c r="B10" s="90" t="s">
        <v>203</v>
      </c>
      <c r="C10" s="91">
        <v>0</v>
      </c>
    </row>
    <row r="11" spans="1:3" ht="9.75" customHeight="1" x14ac:dyDescent="0.3">
      <c r="A11" s="92">
        <v>2.2999999999999998</v>
      </c>
      <c r="B11" s="93" t="s">
        <v>379</v>
      </c>
      <c r="C11" s="91">
        <v>0</v>
      </c>
    </row>
    <row r="12" spans="1:3" ht="9.75" customHeight="1" x14ac:dyDescent="0.3">
      <c r="A12" s="92">
        <v>2.4</v>
      </c>
      <c r="B12" s="93" t="s">
        <v>380</v>
      </c>
      <c r="C12" s="91">
        <v>0</v>
      </c>
    </row>
    <row r="13" spans="1:3" ht="9.75" customHeight="1" x14ac:dyDescent="0.3">
      <c r="A13" s="92">
        <v>2.5</v>
      </c>
      <c r="B13" s="93" t="s">
        <v>381</v>
      </c>
      <c r="C13" s="91">
        <v>0</v>
      </c>
    </row>
    <row r="14" spans="1:3" ht="9.75" customHeight="1" x14ac:dyDescent="0.3">
      <c r="A14" s="92">
        <v>2.6</v>
      </c>
      <c r="B14" s="93" t="s">
        <v>382</v>
      </c>
      <c r="C14" s="91">
        <v>1521814.1400000001</v>
      </c>
    </row>
    <row r="15" spans="1:3" ht="9.75" customHeight="1" x14ac:dyDescent="0.3">
      <c r="A15" s="92">
        <v>2.7</v>
      </c>
      <c r="B15" s="93" t="s">
        <v>384</v>
      </c>
      <c r="C15" s="91">
        <v>0</v>
      </c>
    </row>
    <row r="16" spans="1:3" ht="9.75" customHeight="1" x14ac:dyDescent="0.3">
      <c r="A16" s="92">
        <v>2.8</v>
      </c>
      <c r="B16" s="93" t="s">
        <v>385</v>
      </c>
      <c r="C16" s="91">
        <v>0</v>
      </c>
    </row>
    <row r="17" spans="1:3" ht="9.75" customHeight="1" x14ac:dyDescent="0.3">
      <c r="A17" s="92">
        <v>2.9</v>
      </c>
      <c r="B17" s="93" t="s">
        <v>387</v>
      </c>
      <c r="C17" s="91">
        <v>0</v>
      </c>
    </row>
    <row r="18" spans="1:3" ht="9.75" customHeight="1" x14ac:dyDescent="0.3">
      <c r="A18" s="92" t="s">
        <v>547</v>
      </c>
      <c r="B18" s="93" t="s">
        <v>548</v>
      </c>
      <c r="C18" s="91">
        <v>0</v>
      </c>
    </row>
    <row r="19" spans="1:3" ht="9.75" customHeight="1" x14ac:dyDescent="0.3">
      <c r="A19" s="92" t="s">
        <v>549</v>
      </c>
      <c r="B19" s="93" t="s">
        <v>393</v>
      </c>
      <c r="C19" s="91">
        <v>0</v>
      </c>
    </row>
    <row r="20" spans="1:3" ht="9.75" customHeight="1" x14ac:dyDescent="0.3">
      <c r="A20" s="92" t="s">
        <v>550</v>
      </c>
      <c r="B20" s="93" t="s">
        <v>551</v>
      </c>
      <c r="C20" s="91">
        <v>0</v>
      </c>
    </row>
    <row r="21" spans="1:3" ht="9.75" customHeight="1" x14ac:dyDescent="0.3">
      <c r="A21" s="92" t="s">
        <v>552</v>
      </c>
      <c r="B21" s="93" t="s">
        <v>553</v>
      </c>
      <c r="C21" s="91">
        <v>0</v>
      </c>
    </row>
    <row r="22" spans="1:3" ht="9.75" customHeight="1" x14ac:dyDescent="0.3">
      <c r="A22" s="92" t="s">
        <v>554</v>
      </c>
      <c r="B22" s="93" t="s">
        <v>555</v>
      </c>
      <c r="C22" s="91">
        <v>0</v>
      </c>
    </row>
    <row r="23" spans="1:3" ht="9.75" customHeight="1" x14ac:dyDescent="0.3">
      <c r="A23" s="92" t="s">
        <v>556</v>
      </c>
      <c r="B23" s="93" t="s">
        <v>557</v>
      </c>
      <c r="C23" s="91">
        <v>0</v>
      </c>
    </row>
    <row r="24" spans="1:3" ht="9.75" customHeight="1" x14ac:dyDescent="0.3">
      <c r="A24" s="92" t="s">
        <v>558</v>
      </c>
      <c r="B24" s="93" t="s">
        <v>559</v>
      </c>
      <c r="C24" s="91">
        <v>0</v>
      </c>
    </row>
    <row r="25" spans="1:3" ht="9.75" customHeight="1" x14ac:dyDescent="0.3">
      <c r="A25" s="92" t="s">
        <v>560</v>
      </c>
      <c r="B25" s="93" t="s">
        <v>561</v>
      </c>
      <c r="C25" s="91">
        <v>0</v>
      </c>
    </row>
    <row r="26" spans="1:3" ht="9.75" customHeight="1" x14ac:dyDescent="0.3">
      <c r="A26" s="92" t="s">
        <v>562</v>
      </c>
      <c r="B26" s="93" t="s">
        <v>563</v>
      </c>
      <c r="C26" s="91">
        <v>0</v>
      </c>
    </row>
    <row r="27" spans="1:3" ht="9.75" customHeight="1" x14ac:dyDescent="0.3">
      <c r="A27" s="92" t="s">
        <v>564</v>
      </c>
      <c r="B27" s="93" t="s">
        <v>565</v>
      </c>
      <c r="C27" s="91">
        <v>0</v>
      </c>
    </row>
    <row r="28" spans="1:3" ht="9.75" customHeight="1" x14ac:dyDescent="0.3">
      <c r="A28" s="92" t="s">
        <v>566</v>
      </c>
      <c r="B28" s="93" t="s">
        <v>567</v>
      </c>
      <c r="C28" s="91">
        <v>0</v>
      </c>
    </row>
    <row r="29" spans="1:3" ht="9.75" customHeight="1" x14ac:dyDescent="0.3">
      <c r="A29" s="92" t="s">
        <v>568</v>
      </c>
      <c r="B29" s="90" t="s">
        <v>569</v>
      </c>
      <c r="C29" s="91">
        <v>0</v>
      </c>
    </row>
    <row r="30" spans="1:3" ht="7.5" customHeight="1" x14ac:dyDescent="0.3">
      <c r="A30" s="83"/>
      <c r="B30" s="94"/>
      <c r="C30" s="95"/>
    </row>
    <row r="31" spans="1:3" ht="9.75" customHeight="1" x14ac:dyDescent="0.3">
      <c r="A31" s="96" t="s">
        <v>570</v>
      </c>
      <c r="B31" s="97"/>
      <c r="C31" s="98">
        <f>SUM(C32:C38)</f>
        <v>2042154.21</v>
      </c>
    </row>
    <row r="32" spans="1:3" ht="9.75" customHeight="1" x14ac:dyDescent="0.3">
      <c r="A32" s="92" t="s">
        <v>571</v>
      </c>
      <c r="B32" s="93" t="s">
        <v>280</v>
      </c>
      <c r="C32" s="91">
        <f>+'ACT-IMM'!C181</f>
        <v>2042154.21</v>
      </c>
    </row>
    <row r="33" spans="1:3" ht="9.75" customHeight="1" x14ac:dyDescent="0.3">
      <c r="A33" s="92" t="s">
        <v>572</v>
      </c>
      <c r="B33" s="93" t="s">
        <v>289</v>
      </c>
      <c r="C33" s="91">
        <v>0</v>
      </c>
    </row>
    <row r="34" spans="1:3" ht="9.75" customHeight="1" x14ac:dyDescent="0.3">
      <c r="A34" s="92" t="s">
        <v>573</v>
      </c>
      <c r="B34" s="93" t="s">
        <v>292</v>
      </c>
      <c r="C34" s="91">
        <v>0</v>
      </c>
    </row>
    <row r="35" spans="1:3" ht="9.75" customHeight="1" x14ac:dyDescent="0.3">
      <c r="A35" s="92" t="s">
        <v>574</v>
      </c>
      <c r="B35" s="93" t="s">
        <v>298</v>
      </c>
      <c r="C35" s="91">
        <v>0</v>
      </c>
    </row>
    <row r="36" spans="1:3" ht="9.75" customHeight="1" x14ac:dyDescent="0.3">
      <c r="A36" s="92" t="s">
        <v>575</v>
      </c>
      <c r="B36" s="93" t="s">
        <v>308</v>
      </c>
      <c r="C36" s="91">
        <v>0</v>
      </c>
    </row>
    <row r="37" spans="1:3" ht="9.75" customHeight="1" x14ac:dyDescent="0.3">
      <c r="A37" s="92" t="s">
        <v>576</v>
      </c>
      <c r="B37" s="93" t="s">
        <v>577</v>
      </c>
      <c r="C37" s="91">
        <v>0</v>
      </c>
    </row>
    <row r="38" spans="1:3" ht="9.75" customHeight="1" x14ac:dyDescent="0.3">
      <c r="A38" s="92" t="s">
        <v>578</v>
      </c>
      <c r="B38" s="90" t="s">
        <v>579</v>
      </c>
      <c r="C38" s="135">
        <v>0</v>
      </c>
    </row>
    <row r="39" spans="1:3" ht="7.5" customHeight="1" x14ac:dyDescent="0.3">
      <c r="A39" s="83"/>
      <c r="B39" s="99"/>
      <c r="C39" s="100"/>
    </row>
    <row r="40" spans="1:3" ht="9.75" customHeight="1" x14ac:dyDescent="0.3">
      <c r="A40" s="101" t="s">
        <v>580</v>
      </c>
      <c r="B40" s="102"/>
      <c r="C40" s="103">
        <f>C6-C8+C31</f>
        <v>60890280.569999985</v>
      </c>
    </row>
    <row r="41" spans="1:3" ht="9.75" customHeight="1" x14ac:dyDescent="0.3">
      <c r="A41" s="44"/>
      <c r="B41" s="44"/>
      <c r="C41" s="44"/>
    </row>
    <row r="42" spans="1:3" ht="22.2" customHeight="1" x14ac:dyDescent="0.3">
      <c r="A42" s="44"/>
      <c r="B42" s="64" t="s">
        <v>310</v>
      </c>
      <c r="C42" s="44"/>
    </row>
    <row r="45" spans="1:3" ht="48" customHeight="1" x14ac:dyDescent="0.3"/>
  </sheetData>
  <mergeCells count="5">
    <mergeCell ref="A1:C1"/>
    <mergeCell ref="A2:C2"/>
    <mergeCell ref="A3:C3"/>
    <mergeCell ref="A4:C4"/>
    <mergeCell ref="A5:B5"/>
  </mergeCells>
  <pageMargins left="0.70866141732283472" right="0.70866141732283472" top="0.74803149606299213" bottom="0.74803149606299213" header="0" footer="0"/>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215"/>
  <sheetViews>
    <sheetView view="pageBreakPreview" topLeftCell="A182" zoomScale="60" zoomScaleNormal="110" workbookViewId="0">
      <selection activeCell="E1" sqref="E1"/>
    </sheetView>
  </sheetViews>
  <sheetFormatPr baseColWidth="10" defaultColWidth="14.44140625" defaultRowHeight="15" customHeight="1" x14ac:dyDescent="0.3"/>
  <cols>
    <col min="1" max="1" width="10" style="29" customWidth="1"/>
    <col min="2" max="2" width="72.88671875" style="29" customWidth="1"/>
    <col min="3" max="3" width="15.88671875" style="29" customWidth="1"/>
    <col min="4" max="4" width="11.109375" style="29" customWidth="1"/>
    <col min="5" max="5" width="46.6640625" style="29" customWidth="1"/>
    <col min="6" max="16384" width="14.44140625" style="29"/>
  </cols>
  <sheetData>
    <row r="1" spans="1:5" ht="11.25" customHeight="1" x14ac:dyDescent="0.3">
      <c r="A1" s="498" t="s">
        <v>649</v>
      </c>
      <c r="B1" s="499"/>
      <c r="C1" s="499"/>
      <c r="D1" s="27" t="s">
        <v>99</v>
      </c>
      <c r="E1" s="28">
        <v>2025</v>
      </c>
    </row>
    <row r="2" spans="1:5" ht="11.25" customHeight="1" x14ac:dyDescent="0.3">
      <c r="A2" s="498" t="s">
        <v>100</v>
      </c>
      <c r="B2" s="499"/>
      <c r="C2" s="499"/>
      <c r="D2" s="27" t="s">
        <v>101</v>
      </c>
      <c r="E2" s="28" t="s">
        <v>648</v>
      </c>
    </row>
    <row r="3" spans="1:5" ht="11.25" customHeight="1" x14ac:dyDescent="0.3">
      <c r="A3" s="498" t="s">
        <v>650</v>
      </c>
      <c r="B3" s="499"/>
      <c r="C3" s="499"/>
      <c r="D3" s="27" t="s">
        <v>102</v>
      </c>
      <c r="E3" s="28" t="s">
        <v>651</v>
      </c>
    </row>
    <row r="4" spans="1:5" ht="11.25" customHeight="1" x14ac:dyDescent="0.3">
      <c r="A4" s="498" t="s">
        <v>103</v>
      </c>
      <c r="B4" s="499"/>
      <c r="C4" s="499"/>
      <c r="D4" s="30"/>
      <c r="E4" s="30"/>
    </row>
    <row r="5" spans="1:5" ht="9.75" customHeight="1" x14ac:dyDescent="0.3">
      <c r="A5" s="31" t="s">
        <v>104</v>
      </c>
      <c r="B5" s="32"/>
      <c r="C5" s="32"/>
      <c r="D5" s="33"/>
      <c r="E5" s="32"/>
    </row>
    <row r="6" spans="1:5" ht="9.75" customHeight="1" x14ac:dyDescent="0.3">
      <c r="A6" s="34"/>
      <c r="B6" s="34"/>
      <c r="C6" s="34"/>
      <c r="D6" s="35"/>
      <c r="E6" s="34"/>
    </row>
    <row r="7" spans="1:5" ht="10.95" customHeight="1" x14ac:dyDescent="0.3">
      <c r="A7" s="32" t="s">
        <v>105</v>
      </c>
      <c r="B7" s="32"/>
      <c r="C7" s="32"/>
      <c r="D7" s="33"/>
      <c r="E7" s="32"/>
    </row>
    <row r="8" spans="1:5" ht="10.95" customHeight="1" x14ac:dyDescent="0.3">
      <c r="A8" s="36" t="s">
        <v>106</v>
      </c>
      <c r="B8" s="36" t="s">
        <v>107</v>
      </c>
      <c r="C8" s="37" t="s">
        <v>108</v>
      </c>
      <c r="D8" s="38" t="s">
        <v>109</v>
      </c>
      <c r="E8" s="37" t="s">
        <v>110</v>
      </c>
    </row>
    <row r="9" spans="1:5" ht="10.95" customHeight="1" x14ac:dyDescent="0.3">
      <c r="A9" s="39">
        <v>4000</v>
      </c>
      <c r="B9" s="40" t="s">
        <v>111</v>
      </c>
      <c r="C9" s="41">
        <v>199220027.32999998</v>
      </c>
      <c r="D9" s="42">
        <v>1</v>
      </c>
      <c r="E9" s="34"/>
    </row>
    <row r="10" spans="1:5" ht="10.95" customHeight="1" x14ac:dyDescent="0.3">
      <c r="A10" s="39">
        <v>4100</v>
      </c>
      <c r="B10" s="40" t="s">
        <v>74</v>
      </c>
      <c r="C10" s="41">
        <v>18719244.760000002</v>
      </c>
      <c r="D10" s="42">
        <v>9.3962665354885844E-2</v>
      </c>
      <c r="E10" s="34"/>
    </row>
    <row r="11" spans="1:5" ht="10.95" customHeight="1" x14ac:dyDescent="0.3">
      <c r="A11" s="39">
        <v>4110</v>
      </c>
      <c r="B11" s="40" t="s">
        <v>112</v>
      </c>
      <c r="C11" s="41">
        <v>0</v>
      </c>
      <c r="D11" s="42">
        <v>0</v>
      </c>
      <c r="E11" s="34"/>
    </row>
    <row r="12" spans="1:5" ht="10.95" customHeight="1" x14ac:dyDescent="0.3">
      <c r="A12" s="43">
        <v>4111</v>
      </c>
      <c r="B12" s="44" t="s">
        <v>113</v>
      </c>
      <c r="C12" s="45">
        <v>0</v>
      </c>
      <c r="D12" s="42">
        <v>0</v>
      </c>
      <c r="E12" s="34"/>
    </row>
    <row r="13" spans="1:5" ht="10.95" customHeight="1" x14ac:dyDescent="0.3">
      <c r="A13" s="43">
        <v>4112</v>
      </c>
      <c r="B13" s="44" t="s">
        <v>114</v>
      </c>
      <c r="C13" s="45">
        <v>0</v>
      </c>
      <c r="D13" s="42">
        <v>0</v>
      </c>
      <c r="E13" s="34"/>
    </row>
    <row r="14" spans="1:5" ht="10.95" customHeight="1" x14ac:dyDescent="0.3">
      <c r="A14" s="43">
        <v>4113</v>
      </c>
      <c r="B14" s="44" t="s">
        <v>115</v>
      </c>
      <c r="C14" s="45">
        <v>0</v>
      </c>
      <c r="D14" s="42">
        <v>0</v>
      </c>
      <c r="E14" s="34"/>
    </row>
    <row r="15" spans="1:5" ht="10.95" customHeight="1" x14ac:dyDescent="0.3">
      <c r="A15" s="43">
        <v>4114</v>
      </c>
      <c r="B15" s="44" t="s">
        <v>116</v>
      </c>
      <c r="C15" s="45">
        <v>0</v>
      </c>
      <c r="D15" s="42">
        <v>0</v>
      </c>
      <c r="E15" s="34"/>
    </row>
    <row r="16" spans="1:5" ht="10.95" customHeight="1" x14ac:dyDescent="0.3">
      <c r="A16" s="43">
        <v>4115</v>
      </c>
      <c r="B16" s="44" t="s">
        <v>117</v>
      </c>
      <c r="C16" s="45">
        <v>0</v>
      </c>
      <c r="D16" s="42">
        <v>0</v>
      </c>
      <c r="E16" s="34"/>
    </row>
    <row r="17" spans="1:5" ht="10.95" customHeight="1" x14ac:dyDescent="0.3">
      <c r="A17" s="43">
        <v>4116</v>
      </c>
      <c r="B17" s="44" t="s">
        <v>118</v>
      </c>
      <c r="C17" s="45">
        <v>0</v>
      </c>
      <c r="D17" s="42">
        <v>0</v>
      </c>
      <c r="E17" s="34"/>
    </row>
    <row r="18" spans="1:5" ht="10.95" customHeight="1" x14ac:dyDescent="0.3">
      <c r="A18" s="43">
        <v>4117</v>
      </c>
      <c r="B18" s="44" t="s">
        <v>119</v>
      </c>
      <c r="C18" s="45">
        <v>0</v>
      </c>
      <c r="D18" s="42">
        <v>0</v>
      </c>
      <c r="E18" s="34"/>
    </row>
    <row r="19" spans="1:5" ht="10.95" customHeight="1" x14ac:dyDescent="0.3">
      <c r="A19" s="43">
        <v>4118</v>
      </c>
      <c r="B19" s="46" t="s">
        <v>120</v>
      </c>
      <c r="C19" s="45">
        <v>0</v>
      </c>
      <c r="D19" s="42">
        <v>0</v>
      </c>
      <c r="E19" s="34"/>
    </row>
    <row r="20" spans="1:5" ht="10.95" customHeight="1" x14ac:dyDescent="0.3">
      <c r="A20" s="43">
        <v>4119</v>
      </c>
      <c r="B20" s="44" t="s">
        <v>121</v>
      </c>
      <c r="C20" s="45">
        <v>0</v>
      </c>
      <c r="D20" s="42">
        <v>0</v>
      </c>
      <c r="E20" s="34"/>
    </row>
    <row r="21" spans="1:5" ht="10.95" customHeight="1" x14ac:dyDescent="0.3">
      <c r="A21" s="39">
        <v>4120</v>
      </c>
      <c r="B21" s="40" t="s">
        <v>122</v>
      </c>
      <c r="C21" s="41">
        <v>0</v>
      </c>
      <c r="D21" s="42">
        <v>0</v>
      </c>
      <c r="E21" s="34"/>
    </row>
    <row r="22" spans="1:5" ht="10.95" customHeight="1" x14ac:dyDescent="0.3">
      <c r="A22" s="43">
        <v>4121</v>
      </c>
      <c r="B22" s="44" t="s">
        <v>123</v>
      </c>
      <c r="C22" s="45">
        <v>0</v>
      </c>
      <c r="D22" s="42">
        <v>0</v>
      </c>
      <c r="E22" s="34"/>
    </row>
    <row r="23" spans="1:5" ht="10.95" customHeight="1" x14ac:dyDescent="0.3">
      <c r="A23" s="43">
        <v>4122</v>
      </c>
      <c r="B23" s="44" t="s">
        <v>124</v>
      </c>
      <c r="C23" s="45">
        <v>0</v>
      </c>
      <c r="D23" s="42">
        <v>0</v>
      </c>
      <c r="E23" s="34"/>
    </row>
    <row r="24" spans="1:5" ht="10.95" customHeight="1" x14ac:dyDescent="0.3">
      <c r="A24" s="43">
        <v>4123</v>
      </c>
      <c r="B24" s="44" t="s">
        <v>125</v>
      </c>
      <c r="C24" s="45">
        <v>0</v>
      </c>
      <c r="D24" s="42">
        <v>0</v>
      </c>
      <c r="E24" s="34"/>
    </row>
    <row r="25" spans="1:5" ht="10.95" customHeight="1" x14ac:dyDescent="0.3">
      <c r="A25" s="43">
        <v>4124</v>
      </c>
      <c r="B25" s="44" t="s">
        <v>126</v>
      </c>
      <c r="C25" s="45">
        <v>0</v>
      </c>
      <c r="D25" s="42">
        <v>0</v>
      </c>
      <c r="E25" s="34"/>
    </row>
    <row r="26" spans="1:5" ht="10.95" customHeight="1" x14ac:dyDescent="0.3">
      <c r="A26" s="43">
        <v>4129</v>
      </c>
      <c r="B26" s="44" t="s">
        <v>127</v>
      </c>
      <c r="C26" s="45">
        <v>0</v>
      </c>
      <c r="D26" s="42">
        <v>0</v>
      </c>
      <c r="E26" s="34"/>
    </row>
    <row r="27" spans="1:5" ht="10.95" customHeight="1" x14ac:dyDescent="0.3">
      <c r="A27" s="39">
        <v>4130</v>
      </c>
      <c r="B27" s="40" t="s">
        <v>128</v>
      </c>
      <c r="C27" s="41">
        <v>0</v>
      </c>
      <c r="D27" s="42">
        <v>0</v>
      </c>
      <c r="E27" s="34"/>
    </row>
    <row r="28" spans="1:5" ht="10.95" customHeight="1" x14ac:dyDescent="0.3">
      <c r="A28" s="43">
        <v>4131</v>
      </c>
      <c r="B28" s="44" t="s">
        <v>129</v>
      </c>
      <c r="C28" s="45">
        <v>0</v>
      </c>
      <c r="D28" s="42">
        <v>0</v>
      </c>
      <c r="E28" s="34"/>
    </row>
    <row r="29" spans="1:5" ht="10.95" customHeight="1" x14ac:dyDescent="0.3">
      <c r="A29" s="43">
        <v>4132</v>
      </c>
      <c r="B29" s="46" t="s">
        <v>130</v>
      </c>
      <c r="C29" s="45">
        <v>0</v>
      </c>
      <c r="D29" s="42">
        <v>0</v>
      </c>
      <c r="E29" s="34"/>
    </row>
    <row r="30" spans="1:5" ht="10.95" customHeight="1" x14ac:dyDescent="0.3">
      <c r="A30" s="39">
        <v>4140</v>
      </c>
      <c r="B30" s="40" t="s">
        <v>131</v>
      </c>
      <c r="C30" s="41">
        <v>0</v>
      </c>
      <c r="D30" s="42">
        <v>0</v>
      </c>
      <c r="E30" s="34"/>
    </row>
    <row r="31" spans="1:5" ht="10.95" customHeight="1" x14ac:dyDescent="0.3">
      <c r="A31" s="43">
        <v>4141</v>
      </c>
      <c r="B31" s="44" t="s">
        <v>132</v>
      </c>
      <c r="C31" s="45">
        <v>0</v>
      </c>
      <c r="D31" s="42">
        <v>0</v>
      </c>
      <c r="E31" s="34"/>
    </row>
    <row r="32" spans="1:5" ht="10.95" customHeight="1" x14ac:dyDescent="0.3">
      <c r="A32" s="43">
        <v>4143</v>
      </c>
      <c r="B32" s="44" t="s">
        <v>133</v>
      </c>
      <c r="C32" s="45">
        <v>0</v>
      </c>
      <c r="D32" s="42">
        <v>0</v>
      </c>
      <c r="E32" s="34"/>
    </row>
    <row r="33" spans="1:5" ht="10.95" customHeight="1" x14ac:dyDescent="0.3">
      <c r="A33" s="43">
        <v>4144</v>
      </c>
      <c r="B33" s="44" t="s">
        <v>134</v>
      </c>
      <c r="C33" s="45">
        <v>0</v>
      </c>
      <c r="D33" s="42">
        <v>0</v>
      </c>
      <c r="E33" s="34"/>
    </row>
    <row r="34" spans="1:5" ht="10.95" customHeight="1" x14ac:dyDescent="0.3">
      <c r="A34" s="43">
        <v>4145</v>
      </c>
      <c r="B34" s="46" t="s">
        <v>135</v>
      </c>
      <c r="C34" s="45">
        <v>0</v>
      </c>
      <c r="D34" s="42">
        <v>0</v>
      </c>
      <c r="E34" s="34"/>
    </row>
    <row r="35" spans="1:5" ht="10.95" customHeight="1" x14ac:dyDescent="0.3">
      <c r="A35" s="43">
        <v>4149</v>
      </c>
      <c r="B35" s="44" t="s">
        <v>136</v>
      </c>
      <c r="C35" s="45">
        <v>0</v>
      </c>
      <c r="D35" s="42">
        <v>0</v>
      </c>
      <c r="E35" s="34"/>
    </row>
    <row r="36" spans="1:5" ht="10.95" customHeight="1" x14ac:dyDescent="0.3">
      <c r="A36" s="39">
        <v>4150</v>
      </c>
      <c r="B36" s="40" t="s">
        <v>137</v>
      </c>
      <c r="C36" s="41">
        <v>0</v>
      </c>
      <c r="D36" s="42">
        <v>0</v>
      </c>
      <c r="E36" s="34"/>
    </row>
    <row r="37" spans="1:5" ht="10.95" customHeight="1" x14ac:dyDescent="0.3">
      <c r="A37" s="43">
        <v>4151</v>
      </c>
      <c r="B37" s="44" t="s">
        <v>137</v>
      </c>
      <c r="C37" s="45">
        <v>0</v>
      </c>
      <c r="D37" s="42">
        <v>0</v>
      </c>
      <c r="E37" s="34"/>
    </row>
    <row r="38" spans="1:5" ht="10.95" customHeight="1" x14ac:dyDescent="0.3">
      <c r="A38" s="43">
        <v>4154</v>
      </c>
      <c r="B38" s="46" t="s">
        <v>138</v>
      </c>
      <c r="C38" s="45">
        <v>0</v>
      </c>
      <c r="D38" s="42">
        <v>0</v>
      </c>
      <c r="E38" s="34"/>
    </row>
    <row r="39" spans="1:5" ht="10.95" customHeight="1" x14ac:dyDescent="0.3">
      <c r="A39" s="39">
        <v>4160</v>
      </c>
      <c r="B39" s="40" t="s">
        <v>139</v>
      </c>
      <c r="C39" s="41">
        <v>0</v>
      </c>
      <c r="D39" s="42">
        <v>0</v>
      </c>
      <c r="E39" s="34"/>
    </row>
    <row r="40" spans="1:5" ht="10.95" customHeight="1" x14ac:dyDescent="0.3">
      <c r="A40" s="43">
        <v>4161</v>
      </c>
      <c r="B40" s="44" t="s">
        <v>140</v>
      </c>
      <c r="C40" s="45">
        <v>0</v>
      </c>
      <c r="D40" s="42">
        <v>0</v>
      </c>
      <c r="E40" s="34"/>
    </row>
    <row r="41" spans="1:5" ht="10.95" customHeight="1" x14ac:dyDescent="0.3">
      <c r="A41" s="43">
        <v>4162</v>
      </c>
      <c r="B41" s="44" t="s">
        <v>141</v>
      </c>
      <c r="C41" s="45">
        <v>0</v>
      </c>
      <c r="D41" s="42">
        <v>0</v>
      </c>
      <c r="E41" s="34"/>
    </row>
    <row r="42" spans="1:5" ht="10.95" customHeight="1" x14ac:dyDescent="0.3">
      <c r="A42" s="43">
        <v>4163</v>
      </c>
      <c r="B42" s="44" t="s">
        <v>142</v>
      </c>
      <c r="C42" s="45">
        <v>0</v>
      </c>
      <c r="D42" s="42">
        <v>0</v>
      </c>
      <c r="E42" s="34"/>
    </row>
    <row r="43" spans="1:5" ht="10.95" customHeight="1" x14ac:dyDescent="0.3">
      <c r="A43" s="43">
        <v>4164</v>
      </c>
      <c r="B43" s="44" t="s">
        <v>143</v>
      </c>
      <c r="C43" s="45">
        <v>0</v>
      </c>
      <c r="D43" s="42">
        <v>0</v>
      </c>
      <c r="E43" s="34"/>
    </row>
    <row r="44" spans="1:5" ht="10.95" customHeight="1" x14ac:dyDescent="0.3">
      <c r="A44" s="43">
        <v>4165</v>
      </c>
      <c r="B44" s="44" t="s">
        <v>144</v>
      </c>
      <c r="C44" s="45">
        <v>0</v>
      </c>
      <c r="D44" s="42">
        <v>0</v>
      </c>
      <c r="E44" s="34"/>
    </row>
    <row r="45" spans="1:5" ht="10.95" customHeight="1" x14ac:dyDescent="0.3">
      <c r="A45" s="43">
        <v>4166</v>
      </c>
      <c r="B45" s="46" t="s">
        <v>145</v>
      </c>
      <c r="C45" s="45">
        <v>0</v>
      </c>
      <c r="D45" s="42">
        <v>0</v>
      </c>
      <c r="E45" s="34"/>
    </row>
    <row r="46" spans="1:5" ht="10.95" customHeight="1" x14ac:dyDescent="0.3">
      <c r="A46" s="43">
        <v>4168</v>
      </c>
      <c r="B46" s="44" t="s">
        <v>146</v>
      </c>
      <c r="C46" s="45">
        <v>0</v>
      </c>
      <c r="D46" s="42">
        <v>0</v>
      </c>
      <c r="E46" s="34"/>
    </row>
    <row r="47" spans="1:5" ht="10.95" customHeight="1" x14ac:dyDescent="0.3">
      <c r="A47" s="43">
        <v>4169</v>
      </c>
      <c r="B47" s="44" t="s">
        <v>147</v>
      </c>
      <c r="C47" s="45">
        <v>0</v>
      </c>
      <c r="D47" s="42">
        <v>0</v>
      </c>
      <c r="E47" s="34"/>
    </row>
    <row r="48" spans="1:5" ht="10.95" customHeight="1" x14ac:dyDescent="0.3">
      <c r="A48" s="39">
        <v>4170</v>
      </c>
      <c r="B48" s="40" t="s">
        <v>148</v>
      </c>
      <c r="C48" s="41">
        <v>18719244.760000002</v>
      </c>
      <c r="D48" s="42">
        <v>9.3962665354885844E-2</v>
      </c>
      <c r="E48" s="34"/>
    </row>
    <row r="49" spans="1:5" ht="10.95" customHeight="1" x14ac:dyDescent="0.3">
      <c r="A49" s="43">
        <v>4171</v>
      </c>
      <c r="B49" s="44" t="s">
        <v>149</v>
      </c>
      <c r="C49" s="45">
        <v>0</v>
      </c>
      <c r="D49" s="42">
        <v>0</v>
      </c>
      <c r="E49" s="34"/>
    </row>
    <row r="50" spans="1:5" ht="10.95" customHeight="1" x14ac:dyDescent="0.3">
      <c r="A50" s="43">
        <v>4172</v>
      </c>
      <c r="B50" s="44" t="s">
        <v>150</v>
      </c>
      <c r="C50" s="45">
        <v>0</v>
      </c>
      <c r="D50" s="42">
        <v>0</v>
      </c>
      <c r="E50" s="34"/>
    </row>
    <row r="51" spans="1:5" ht="81.599999999999994" customHeight="1" x14ac:dyDescent="0.3">
      <c r="A51" s="47">
        <v>4173</v>
      </c>
      <c r="B51" s="48" t="s">
        <v>151</v>
      </c>
      <c r="C51" s="49">
        <v>9476179.3000000007</v>
      </c>
      <c r="D51" s="50">
        <v>4.7566398955979909E-2</v>
      </c>
      <c r="E51" s="51" t="s">
        <v>152</v>
      </c>
    </row>
    <row r="52" spans="1:5" ht="10.95" customHeight="1" x14ac:dyDescent="0.3">
      <c r="A52" s="43">
        <v>4174</v>
      </c>
      <c r="B52" s="46" t="s">
        <v>153</v>
      </c>
      <c r="C52" s="45">
        <v>0</v>
      </c>
      <c r="D52" s="42">
        <v>0</v>
      </c>
      <c r="E52" s="34"/>
    </row>
    <row r="53" spans="1:5" ht="10.95" customHeight="1" x14ac:dyDescent="0.3">
      <c r="A53" s="43">
        <v>4175</v>
      </c>
      <c r="B53" s="46" t="s">
        <v>154</v>
      </c>
      <c r="C53" s="45">
        <v>0</v>
      </c>
      <c r="D53" s="42">
        <v>0</v>
      </c>
      <c r="E53" s="34"/>
    </row>
    <row r="54" spans="1:5" ht="10.95" customHeight="1" x14ac:dyDescent="0.3">
      <c r="A54" s="43">
        <v>4176</v>
      </c>
      <c r="B54" s="46" t="s">
        <v>155</v>
      </c>
      <c r="C54" s="45">
        <v>0</v>
      </c>
      <c r="D54" s="42">
        <v>0</v>
      </c>
      <c r="E54" s="34"/>
    </row>
    <row r="55" spans="1:5" ht="10.95" customHeight="1" x14ac:dyDescent="0.3">
      <c r="A55" s="43">
        <v>4177</v>
      </c>
      <c r="B55" s="46" t="s">
        <v>156</v>
      </c>
      <c r="C55" s="45">
        <v>0</v>
      </c>
      <c r="D55" s="42">
        <v>0</v>
      </c>
      <c r="E55" s="34"/>
    </row>
    <row r="56" spans="1:5" ht="10.95" customHeight="1" x14ac:dyDescent="0.3">
      <c r="A56" s="43">
        <v>4178</v>
      </c>
      <c r="B56" s="46" t="s">
        <v>157</v>
      </c>
      <c r="C56" s="45">
        <v>0</v>
      </c>
      <c r="D56" s="42">
        <v>0</v>
      </c>
      <c r="E56" s="34"/>
    </row>
    <row r="57" spans="1:5" ht="24" customHeight="1" x14ac:dyDescent="0.3">
      <c r="A57" s="47">
        <v>4179</v>
      </c>
      <c r="B57" s="48" t="s">
        <v>158</v>
      </c>
      <c r="C57" s="49">
        <v>9243065.4600000009</v>
      </c>
      <c r="D57" s="50">
        <v>4.6396266398905942E-2</v>
      </c>
      <c r="E57" s="51" t="s">
        <v>159</v>
      </c>
    </row>
    <row r="58" spans="1:5" ht="10.95" customHeight="1" x14ac:dyDescent="0.3">
      <c r="A58" s="39">
        <v>4200</v>
      </c>
      <c r="B58" s="52" t="s">
        <v>160</v>
      </c>
      <c r="C58" s="41">
        <v>178001065.09999999</v>
      </c>
      <c r="D58" s="42">
        <v>0.8934898136779611</v>
      </c>
      <c r="E58" s="34"/>
    </row>
    <row r="59" spans="1:5" ht="10.95" customHeight="1" x14ac:dyDescent="0.3">
      <c r="A59" s="39">
        <v>4210</v>
      </c>
      <c r="B59" s="52" t="s">
        <v>161</v>
      </c>
      <c r="C59" s="41">
        <v>729876</v>
      </c>
      <c r="D59" s="42">
        <v>3.663667803794594E-3</v>
      </c>
      <c r="E59" s="34"/>
    </row>
    <row r="60" spans="1:5" ht="10.95" customHeight="1" x14ac:dyDescent="0.3">
      <c r="A60" s="43">
        <v>4211</v>
      </c>
      <c r="B60" s="44" t="s">
        <v>162</v>
      </c>
      <c r="C60" s="45">
        <v>0</v>
      </c>
      <c r="D60" s="42">
        <v>0</v>
      </c>
      <c r="E60" s="34"/>
    </row>
    <row r="61" spans="1:5" ht="10.95" customHeight="1" x14ac:dyDescent="0.3">
      <c r="A61" s="43">
        <v>4212</v>
      </c>
      <c r="B61" s="44" t="s">
        <v>163</v>
      </c>
      <c r="C61" s="45">
        <v>0</v>
      </c>
      <c r="D61" s="42">
        <v>0</v>
      </c>
      <c r="E61" s="34"/>
    </row>
    <row r="62" spans="1:5" ht="10.95" customHeight="1" x14ac:dyDescent="0.3">
      <c r="A62" s="43">
        <v>4213</v>
      </c>
      <c r="B62" s="44" t="s">
        <v>164</v>
      </c>
      <c r="C62" s="45">
        <v>729876</v>
      </c>
      <c r="D62" s="42">
        <v>3.663667803794594E-3</v>
      </c>
      <c r="E62" s="34"/>
    </row>
    <row r="63" spans="1:5" ht="10.95" customHeight="1" x14ac:dyDescent="0.3">
      <c r="A63" s="43">
        <v>4214</v>
      </c>
      <c r="B63" s="44" t="s">
        <v>165</v>
      </c>
      <c r="C63" s="45">
        <v>0</v>
      </c>
      <c r="D63" s="42">
        <v>0</v>
      </c>
      <c r="E63" s="34"/>
    </row>
    <row r="64" spans="1:5" ht="10.95" customHeight="1" x14ac:dyDescent="0.3">
      <c r="A64" s="43">
        <v>4215</v>
      </c>
      <c r="B64" s="44" t="s">
        <v>166</v>
      </c>
      <c r="C64" s="45">
        <v>0</v>
      </c>
      <c r="D64" s="42">
        <v>0</v>
      </c>
      <c r="E64" s="34"/>
    </row>
    <row r="65" spans="1:5" ht="10.95" customHeight="1" x14ac:dyDescent="0.3">
      <c r="A65" s="39">
        <v>4220</v>
      </c>
      <c r="B65" s="40" t="s">
        <v>167</v>
      </c>
      <c r="C65" s="41">
        <v>177271189.09999999</v>
      </c>
      <c r="D65" s="42">
        <v>0.88982614587416642</v>
      </c>
      <c r="E65" s="34"/>
    </row>
    <row r="66" spans="1:5" ht="21.6" customHeight="1" x14ac:dyDescent="0.3">
      <c r="A66" s="47">
        <v>4221</v>
      </c>
      <c r="B66" s="53" t="s">
        <v>168</v>
      </c>
      <c r="C66" s="49">
        <v>177271189.09999999</v>
      </c>
      <c r="D66" s="50">
        <v>0.88982614587416642</v>
      </c>
      <c r="E66" s="51" t="s">
        <v>169</v>
      </c>
    </row>
    <row r="67" spans="1:5" ht="10.95" customHeight="1" x14ac:dyDescent="0.3">
      <c r="A67" s="43">
        <v>4223</v>
      </c>
      <c r="B67" s="44" t="s">
        <v>170</v>
      </c>
      <c r="C67" s="45">
        <v>0</v>
      </c>
      <c r="D67" s="42">
        <v>0</v>
      </c>
      <c r="E67" s="34"/>
    </row>
    <row r="68" spans="1:5" ht="10.95" customHeight="1" x14ac:dyDescent="0.3">
      <c r="A68" s="43">
        <v>4225</v>
      </c>
      <c r="B68" s="44" t="s">
        <v>171</v>
      </c>
      <c r="C68" s="45">
        <v>0</v>
      </c>
      <c r="D68" s="42">
        <v>0</v>
      </c>
      <c r="E68" s="34"/>
    </row>
    <row r="69" spans="1:5" ht="10.95" customHeight="1" x14ac:dyDescent="0.3">
      <c r="A69" s="43">
        <v>4227</v>
      </c>
      <c r="B69" s="44" t="s">
        <v>172</v>
      </c>
      <c r="C69" s="45">
        <v>0</v>
      </c>
      <c r="D69" s="42">
        <v>0</v>
      </c>
      <c r="E69" s="34"/>
    </row>
    <row r="70" spans="1:5" ht="10.95" customHeight="1" x14ac:dyDescent="0.3">
      <c r="A70" s="54">
        <v>4300</v>
      </c>
      <c r="B70" s="40" t="s">
        <v>78</v>
      </c>
      <c r="C70" s="41">
        <v>2499717.4700000002</v>
      </c>
      <c r="D70" s="42">
        <v>1.2547520967153159E-2</v>
      </c>
      <c r="E70" s="44"/>
    </row>
    <row r="71" spans="1:5" ht="10.95" customHeight="1" x14ac:dyDescent="0.3">
      <c r="A71" s="54">
        <v>4310</v>
      </c>
      <c r="B71" s="40" t="s">
        <v>173</v>
      </c>
      <c r="C71" s="41">
        <v>0</v>
      </c>
      <c r="D71" s="42">
        <v>0</v>
      </c>
      <c r="E71" s="44"/>
    </row>
    <row r="72" spans="1:5" ht="10.95" customHeight="1" x14ac:dyDescent="0.3">
      <c r="A72" s="55">
        <v>4311</v>
      </c>
      <c r="B72" s="44" t="s">
        <v>174</v>
      </c>
      <c r="C72" s="45">
        <v>0</v>
      </c>
      <c r="D72" s="42">
        <v>0</v>
      </c>
      <c r="E72" s="44"/>
    </row>
    <row r="73" spans="1:5" ht="10.95" customHeight="1" x14ac:dyDescent="0.3">
      <c r="A73" s="55">
        <v>4319</v>
      </c>
      <c r="B73" s="44" t="s">
        <v>175</v>
      </c>
      <c r="C73" s="45">
        <v>0</v>
      </c>
      <c r="D73" s="42">
        <v>0</v>
      </c>
      <c r="E73" s="44"/>
    </row>
    <row r="74" spans="1:5" ht="10.95" customHeight="1" x14ac:dyDescent="0.3">
      <c r="A74" s="54">
        <v>4320</v>
      </c>
      <c r="B74" s="40" t="s">
        <v>176</v>
      </c>
      <c r="C74" s="41">
        <v>2499717.4700000002</v>
      </c>
      <c r="D74" s="42">
        <v>1.2547520967153159E-2</v>
      </c>
      <c r="E74" s="44"/>
    </row>
    <row r="75" spans="1:5" ht="10.95" customHeight="1" x14ac:dyDescent="0.3">
      <c r="A75" s="55">
        <v>4321</v>
      </c>
      <c r="B75" s="44" t="s">
        <v>177</v>
      </c>
      <c r="C75" s="45">
        <v>0</v>
      </c>
      <c r="D75" s="42">
        <v>0</v>
      </c>
      <c r="E75" s="44"/>
    </row>
    <row r="76" spans="1:5" ht="10.95" customHeight="1" x14ac:dyDescent="0.3">
      <c r="A76" s="55">
        <v>4322</v>
      </c>
      <c r="B76" s="44" t="s">
        <v>178</v>
      </c>
      <c r="C76" s="45">
        <v>0</v>
      </c>
      <c r="D76" s="42">
        <v>0</v>
      </c>
      <c r="E76" s="44"/>
    </row>
    <row r="77" spans="1:5" ht="10.95" customHeight="1" x14ac:dyDescent="0.3">
      <c r="A77" s="55">
        <v>4323</v>
      </c>
      <c r="B77" s="44" t="s">
        <v>179</v>
      </c>
      <c r="C77" s="45">
        <v>0</v>
      </c>
      <c r="D77" s="42">
        <v>0</v>
      </c>
      <c r="E77" s="44"/>
    </row>
    <row r="78" spans="1:5" ht="10.95" customHeight="1" x14ac:dyDescent="0.3">
      <c r="A78" s="55">
        <v>4324</v>
      </c>
      <c r="B78" s="44" t="s">
        <v>180</v>
      </c>
      <c r="C78" s="45">
        <v>0</v>
      </c>
      <c r="D78" s="42">
        <v>0</v>
      </c>
      <c r="E78" s="44"/>
    </row>
    <row r="79" spans="1:5" ht="10.95" customHeight="1" x14ac:dyDescent="0.3">
      <c r="A79" s="55">
        <v>4325</v>
      </c>
      <c r="B79" s="44" t="s">
        <v>181</v>
      </c>
      <c r="C79" s="45">
        <v>2499717.4700000002</v>
      </c>
      <c r="D79" s="42">
        <v>1.2547520967153159E-2</v>
      </c>
      <c r="E79" s="44"/>
    </row>
    <row r="80" spans="1:5" ht="10.95" customHeight="1" x14ac:dyDescent="0.3">
      <c r="A80" s="54">
        <v>4330</v>
      </c>
      <c r="B80" s="40" t="s">
        <v>182</v>
      </c>
      <c r="C80" s="41">
        <v>0</v>
      </c>
      <c r="D80" s="42">
        <v>0</v>
      </c>
      <c r="E80" s="44"/>
    </row>
    <row r="81" spans="1:5" ht="10.95" customHeight="1" x14ac:dyDescent="0.3">
      <c r="A81" s="55">
        <v>4331</v>
      </c>
      <c r="B81" s="44" t="s">
        <v>182</v>
      </c>
      <c r="C81" s="45">
        <v>0</v>
      </c>
      <c r="D81" s="42">
        <v>0</v>
      </c>
      <c r="E81" s="44"/>
    </row>
    <row r="82" spans="1:5" ht="10.95" customHeight="1" x14ac:dyDescent="0.3">
      <c r="A82" s="54">
        <v>4340</v>
      </c>
      <c r="B82" s="40" t="s">
        <v>183</v>
      </c>
      <c r="C82" s="41">
        <v>0</v>
      </c>
      <c r="D82" s="42">
        <v>0</v>
      </c>
      <c r="E82" s="44"/>
    </row>
    <row r="83" spans="1:5" ht="10.95" customHeight="1" x14ac:dyDescent="0.3">
      <c r="A83" s="55">
        <v>4341</v>
      </c>
      <c r="B83" s="44" t="s">
        <v>183</v>
      </c>
      <c r="C83" s="45">
        <v>0</v>
      </c>
      <c r="D83" s="42">
        <v>0</v>
      </c>
      <c r="E83" s="44"/>
    </row>
    <row r="84" spans="1:5" ht="10.95" customHeight="1" x14ac:dyDescent="0.3">
      <c r="A84" s="54">
        <v>4390</v>
      </c>
      <c r="B84" s="40" t="s">
        <v>184</v>
      </c>
      <c r="C84" s="41">
        <v>0</v>
      </c>
      <c r="D84" s="42">
        <v>0</v>
      </c>
      <c r="E84" s="44"/>
    </row>
    <row r="85" spans="1:5" ht="10.95" customHeight="1" x14ac:dyDescent="0.3">
      <c r="A85" s="55">
        <v>4392</v>
      </c>
      <c r="B85" s="44" t="s">
        <v>185</v>
      </c>
      <c r="C85" s="45">
        <v>0</v>
      </c>
      <c r="D85" s="42">
        <v>0</v>
      </c>
      <c r="E85" s="44"/>
    </row>
    <row r="86" spans="1:5" ht="10.95" customHeight="1" x14ac:dyDescent="0.3">
      <c r="A86" s="55">
        <v>4393</v>
      </c>
      <c r="B86" s="44" t="s">
        <v>186</v>
      </c>
      <c r="C86" s="45">
        <v>0</v>
      </c>
      <c r="D86" s="42">
        <v>0</v>
      </c>
      <c r="E86" s="44"/>
    </row>
    <row r="87" spans="1:5" ht="10.95" customHeight="1" x14ac:dyDescent="0.3">
      <c r="A87" s="55">
        <v>4394</v>
      </c>
      <c r="B87" s="44" t="s">
        <v>187</v>
      </c>
      <c r="C87" s="45">
        <v>0</v>
      </c>
      <c r="D87" s="42">
        <v>0</v>
      </c>
      <c r="E87" s="44"/>
    </row>
    <row r="88" spans="1:5" ht="10.95" customHeight="1" x14ac:dyDescent="0.3">
      <c r="A88" s="55">
        <v>4395</v>
      </c>
      <c r="B88" s="44" t="s">
        <v>188</v>
      </c>
      <c r="C88" s="45">
        <v>0</v>
      </c>
      <c r="D88" s="42">
        <v>0</v>
      </c>
      <c r="E88" s="44"/>
    </row>
    <row r="89" spans="1:5" ht="10.95" customHeight="1" x14ac:dyDescent="0.3">
      <c r="A89" s="55">
        <v>4396</v>
      </c>
      <c r="B89" s="44" t="s">
        <v>189</v>
      </c>
      <c r="C89" s="45">
        <v>0</v>
      </c>
      <c r="D89" s="42">
        <v>0</v>
      </c>
      <c r="E89" s="44"/>
    </row>
    <row r="90" spans="1:5" ht="10.95" customHeight="1" x14ac:dyDescent="0.3">
      <c r="A90" s="55">
        <v>4397</v>
      </c>
      <c r="B90" s="44" t="s">
        <v>190</v>
      </c>
      <c r="C90" s="45">
        <v>0</v>
      </c>
      <c r="D90" s="42">
        <v>0</v>
      </c>
      <c r="E90" s="44"/>
    </row>
    <row r="91" spans="1:5" ht="10.95" customHeight="1" x14ac:dyDescent="0.3">
      <c r="A91" s="55">
        <v>4399</v>
      </c>
      <c r="B91" s="44" t="s">
        <v>184</v>
      </c>
      <c r="C91" s="45">
        <v>0</v>
      </c>
      <c r="D91" s="42">
        <v>0</v>
      </c>
      <c r="E91" s="44"/>
    </row>
    <row r="92" spans="1:5" ht="10.95" customHeight="1" x14ac:dyDescent="0.3">
      <c r="A92" s="34"/>
      <c r="B92" s="34"/>
      <c r="C92" s="34"/>
      <c r="D92" s="35"/>
      <c r="E92" s="34"/>
    </row>
    <row r="93" spans="1:5" ht="10.95" customHeight="1" x14ac:dyDescent="0.3">
      <c r="A93" s="32" t="s">
        <v>191</v>
      </c>
      <c r="B93" s="32"/>
      <c r="C93" s="32"/>
      <c r="D93" s="33"/>
      <c r="E93" s="32"/>
    </row>
    <row r="94" spans="1:5" ht="10.95" customHeight="1" x14ac:dyDescent="0.3">
      <c r="A94" s="36" t="s">
        <v>106</v>
      </c>
      <c r="B94" s="36" t="s">
        <v>107</v>
      </c>
      <c r="C94" s="37" t="s">
        <v>108</v>
      </c>
      <c r="D94" s="38" t="s">
        <v>109</v>
      </c>
      <c r="E94" s="37" t="s">
        <v>110</v>
      </c>
    </row>
    <row r="95" spans="1:5" ht="10.95" customHeight="1" x14ac:dyDescent="0.3">
      <c r="A95" s="54">
        <v>5000</v>
      </c>
      <c r="B95" s="40" t="s">
        <v>80</v>
      </c>
      <c r="C95" s="41">
        <v>202532795.12</v>
      </c>
      <c r="D95" s="42"/>
      <c r="E95" s="42"/>
    </row>
    <row r="96" spans="1:5" ht="10.95" customHeight="1" x14ac:dyDescent="0.3">
      <c r="A96" s="54">
        <v>5100</v>
      </c>
      <c r="B96" s="40" t="s">
        <v>192</v>
      </c>
      <c r="C96" s="41">
        <v>180597500.78</v>
      </c>
      <c r="D96" s="42"/>
      <c r="E96" s="44"/>
    </row>
    <row r="97" spans="1:5" ht="10.95" customHeight="1" x14ac:dyDescent="0.3">
      <c r="A97" s="54">
        <v>5110</v>
      </c>
      <c r="B97" s="40" t="s">
        <v>193</v>
      </c>
      <c r="C97" s="41">
        <v>140204569.19</v>
      </c>
      <c r="D97" s="42">
        <v>1</v>
      </c>
      <c r="E97" s="44"/>
    </row>
    <row r="98" spans="1:5" ht="10.95" customHeight="1" x14ac:dyDescent="0.3">
      <c r="A98" s="55">
        <v>5111</v>
      </c>
      <c r="B98" s="44" t="s">
        <v>194</v>
      </c>
      <c r="C98" s="45">
        <v>82800331.030000001</v>
      </c>
      <c r="D98" s="42">
        <v>0.59056799295743412</v>
      </c>
      <c r="E98" s="51" t="s">
        <v>195</v>
      </c>
    </row>
    <row r="99" spans="1:5" ht="14.4" x14ac:dyDescent="0.3">
      <c r="A99" s="55">
        <v>5112</v>
      </c>
      <c r="B99" s="44" t="s">
        <v>196</v>
      </c>
      <c r="C99" s="45">
        <v>4367557.8099999996</v>
      </c>
      <c r="D99" s="42">
        <v>3.1151322922159892E-2</v>
      </c>
      <c r="E99" s="44"/>
    </row>
    <row r="100" spans="1:5" ht="25.95" customHeight="1" x14ac:dyDescent="0.3">
      <c r="A100" s="55">
        <v>5113</v>
      </c>
      <c r="B100" s="44" t="s">
        <v>197</v>
      </c>
      <c r="C100" s="45">
        <v>17834007.899999999</v>
      </c>
      <c r="D100" s="42">
        <v>0.12719990513170806</v>
      </c>
      <c r="E100" s="51" t="s">
        <v>198</v>
      </c>
    </row>
    <row r="101" spans="1:5" ht="31.8" x14ac:dyDescent="0.3">
      <c r="A101" s="47">
        <v>5114</v>
      </c>
      <c r="B101" s="53" t="s">
        <v>199</v>
      </c>
      <c r="C101" s="49">
        <v>24189780.780000001</v>
      </c>
      <c r="D101" s="50">
        <v>0.17253204314061202</v>
      </c>
      <c r="E101" s="51" t="s">
        <v>200</v>
      </c>
    </row>
    <row r="102" spans="1:5" ht="10.95" customHeight="1" x14ac:dyDescent="0.3">
      <c r="A102" s="55">
        <v>5115</v>
      </c>
      <c r="B102" s="44" t="s">
        <v>201</v>
      </c>
      <c r="C102" s="45">
        <v>11012891.67</v>
      </c>
      <c r="D102" s="42">
        <v>7.8548735848085957E-2</v>
      </c>
      <c r="E102" s="44"/>
    </row>
    <row r="103" spans="1:5" ht="10.95" customHeight="1" x14ac:dyDescent="0.3">
      <c r="A103" s="55">
        <v>5116</v>
      </c>
      <c r="B103" s="44" t="s">
        <v>202</v>
      </c>
      <c r="C103" s="45">
        <v>0</v>
      </c>
      <c r="D103" s="42">
        <v>0</v>
      </c>
      <c r="E103" s="44"/>
    </row>
    <row r="104" spans="1:5" ht="10.95" customHeight="1" x14ac:dyDescent="0.3">
      <c r="A104" s="54">
        <v>5120</v>
      </c>
      <c r="B104" s="40" t="s">
        <v>203</v>
      </c>
      <c r="C104" s="41">
        <v>11661959.280000001</v>
      </c>
      <c r="D104" s="42">
        <v>1</v>
      </c>
      <c r="E104" s="44"/>
    </row>
    <row r="105" spans="1:5" ht="10.95" customHeight="1" x14ac:dyDescent="0.3">
      <c r="A105" s="55">
        <v>5121</v>
      </c>
      <c r="B105" s="44" t="s">
        <v>204</v>
      </c>
      <c r="C105" s="45">
        <v>3000576.41</v>
      </c>
      <c r="D105" s="42">
        <v>0.257296080183192</v>
      </c>
      <c r="E105" s="44"/>
    </row>
    <row r="106" spans="1:5" ht="14.4" x14ac:dyDescent="0.3">
      <c r="A106" s="47">
        <v>5122</v>
      </c>
      <c r="B106" s="53" t="s">
        <v>205</v>
      </c>
      <c r="C106" s="49">
        <v>4376752.5999999996</v>
      </c>
      <c r="D106" s="50">
        <v>0.37530165342851368</v>
      </c>
      <c r="E106" s="44"/>
    </row>
    <row r="107" spans="1:5" ht="10.95" customHeight="1" x14ac:dyDescent="0.3">
      <c r="A107" s="55">
        <v>5123</v>
      </c>
      <c r="B107" s="44" t="s">
        <v>206</v>
      </c>
      <c r="C107" s="45">
        <v>1500</v>
      </c>
      <c r="D107" s="42">
        <v>1.2862332683432246E-4</v>
      </c>
      <c r="E107" s="44"/>
    </row>
    <row r="108" spans="1:5" ht="10.95" customHeight="1" x14ac:dyDescent="0.3">
      <c r="A108" s="55">
        <v>5124</v>
      </c>
      <c r="B108" s="44" t="s">
        <v>207</v>
      </c>
      <c r="C108" s="45">
        <v>1252436.0900000001</v>
      </c>
      <c r="D108" s="42">
        <v>0.10739499769544728</v>
      </c>
      <c r="E108" s="44"/>
    </row>
    <row r="109" spans="1:5" ht="10.95" customHeight="1" x14ac:dyDescent="0.3">
      <c r="A109" s="55">
        <v>5125</v>
      </c>
      <c r="B109" s="44" t="s">
        <v>208</v>
      </c>
      <c r="C109" s="45">
        <v>327852.96000000002</v>
      </c>
      <c r="D109" s="42">
        <v>2.8113025618453368E-2</v>
      </c>
      <c r="E109" s="44"/>
    </row>
    <row r="110" spans="1:5" ht="14.4" x14ac:dyDescent="0.3">
      <c r="A110" s="55">
        <v>5126</v>
      </c>
      <c r="B110" s="44" t="s">
        <v>209</v>
      </c>
      <c r="C110" s="45">
        <v>1552169.84</v>
      </c>
      <c r="D110" s="42">
        <v>0.13309683242179868</v>
      </c>
      <c r="E110" s="44"/>
    </row>
    <row r="111" spans="1:5" ht="10.95" customHeight="1" x14ac:dyDescent="0.3">
      <c r="A111" s="55">
        <v>5127</v>
      </c>
      <c r="B111" s="44" t="s">
        <v>210</v>
      </c>
      <c r="C111" s="45">
        <v>724724.33</v>
      </c>
      <c r="D111" s="42">
        <v>6.2144302908250237E-2</v>
      </c>
      <c r="E111" s="44"/>
    </row>
    <row r="112" spans="1:5" ht="10.95" customHeight="1" x14ac:dyDescent="0.3">
      <c r="A112" s="55">
        <v>5128</v>
      </c>
      <c r="B112" s="44" t="s">
        <v>211</v>
      </c>
      <c r="C112" s="45">
        <v>0</v>
      </c>
      <c r="D112" s="42">
        <v>0</v>
      </c>
      <c r="E112" s="44"/>
    </row>
    <row r="113" spans="1:5" ht="10.95" customHeight="1" x14ac:dyDescent="0.3">
      <c r="A113" s="55">
        <v>5129</v>
      </c>
      <c r="B113" s="44" t="s">
        <v>212</v>
      </c>
      <c r="C113" s="45">
        <v>425947.05</v>
      </c>
      <c r="D113" s="42">
        <v>3.6524484417510328E-2</v>
      </c>
      <c r="E113" s="44"/>
    </row>
    <row r="114" spans="1:5" ht="10.95" customHeight="1" x14ac:dyDescent="0.3">
      <c r="A114" s="54">
        <v>5130</v>
      </c>
      <c r="B114" s="40" t="s">
        <v>213</v>
      </c>
      <c r="C114" s="41">
        <v>28730972.309999999</v>
      </c>
      <c r="D114" s="42">
        <v>1</v>
      </c>
      <c r="E114" s="44"/>
    </row>
    <row r="115" spans="1:5" ht="10.95" customHeight="1" x14ac:dyDescent="0.3">
      <c r="A115" s="55">
        <v>5131</v>
      </c>
      <c r="B115" s="44" t="s">
        <v>214</v>
      </c>
      <c r="C115" s="45">
        <v>2229271.92</v>
      </c>
      <c r="D115" s="42">
        <v>7.7591245292596228E-2</v>
      </c>
      <c r="E115" s="44"/>
    </row>
    <row r="116" spans="1:5" ht="10.95" customHeight="1" x14ac:dyDescent="0.3">
      <c r="A116" s="55">
        <v>5132</v>
      </c>
      <c r="B116" s="44" t="s">
        <v>215</v>
      </c>
      <c r="C116" s="45">
        <v>357274.03</v>
      </c>
      <c r="D116" s="42">
        <v>1.2435152773289489E-2</v>
      </c>
      <c r="E116" s="44"/>
    </row>
    <row r="117" spans="1:5" ht="21.6" x14ac:dyDescent="0.3">
      <c r="A117" s="47">
        <v>5133</v>
      </c>
      <c r="B117" s="53" t="s">
        <v>216</v>
      </c>
      <c r="C117" s="49">
        <v>11165934.310000001</v>
      </c>
      <c r="D117" s="50">
        <v>0.38863753685473518</v>
      </c>
      <c r="E117" s="46" t="s">
        <v>217</v>
      </c>
    </row>
    <row r="118" spans="1:5" ht="10.95" customHeight="1" x14ac:dyDescent="0.3">
      <c r="A118" s="55">
        <v>5134</v>
      </c>
      <c r="B118" s="44" t="s">
        <v>218</v>
      </c>
      <c r="C118" s="45">
        <v>720258.53</v>
      </c>
      <c r="D118" s="50">
        <v>2.5069062133665051E-2</v>
      </c>
      <c r="E118" s="44"/>
    </row>
    <row r="119" spans="1:5" ht="21.6" x14ac:dyDescent="0.3">
      <c r="A119" s="47">
        <v>5135</v>
      </c>
      <c r="B119" s="53" t="s">
        <v>219</v>
      </c>
      <c r="C119" s="49">
        <v>7143648.1399999997</v>
      </c>
      <c r="D119" s="50">
        <v>0.24863927551500259</v>
      </c>
      <c r="E119" s="46" t="s">
        <v>220</v>
      </c>
    </row>
    <row r="120" spans="1:5" ht="10.95" customHeight="1" x14ac:dyDescent="0.3">
      <c r="A120" s="55">
        <v>5136</v>
      </c>
      <c r="B120" s="44" t="s">
        <v>221</v>
      </c>
      <c r="C120" s="45">
        <v>0</v>
      </c>
      <c r="D120" s="42">
        <v>0</v>
      </c>
      <c r="E120" s="44"/>
    </row>
    <row r="121" spans="1:5" ht="10.95" customHeight="1" x14ac:dyDescent="0.3">
      <c r="A121" s="55">
        <v>5137</v>
      </c>
      <c r="B121" s="44" t="s">
        <v>222</v>
      </c>
      <c r="C121" s="45">
        <v>433995.86</v>
      </c>
      <c r="D121" s="42">
        <v>1.510550549133156E-2</v>
      </c>
      <c r="E121" s="44"/>
    </row>
    <row r="122" spans="1:5" ht="10.95" customHeight="1" x14ac:dyDescent="0.3">
      <c r="A122" s="55">
        <v>5138</v>
      </c>
      <c r="B122" s="44" t="s">
        <v>223</v>
      </c>
      <c r="C122" s="45">
        <v>3505479.22</v>
      </c>
      <c r="D122" s="42">
        <v>0.12201046251330296</v>
      </c>
      <c r="E122" s="44"/>
    </row>
    <row r="123" spans="1:5" ht="10.95" customHeight="1" x14ac:dyDescent="0.3">
      <c r="A123" s="55">
        <v>5139</v>
      </c>
      <c r="B123" s="44" t="s">
        <v>224</v>
      </c>
      <c r="C123" s="45">
        <v>3175110.3</v>
      </c>
      <c r="D123" s="42">
        <v>0.11051175942607701</v>
      </c>
      <c r="E123" s="44"/>
    </row>
    <row r="124" spans="1:5" ht="10.95" customHeight="1" x14ac:dyDescent="0.3">
      <c r="A124" s="54">
        <v>5200</v>
      </c>
      <c r="B124" s="40" t="s">
        <v>225</v>
      </c>
      <c r="C124" s="41">
        <v>12402314.029999999</v>
      </c>
      <c r="D124" s="42"/>
      <c r="E124" s="44"/>
    </row>
    <row r="125" spans="1:5" ht="10.95" customHeight="1" x14ac:dyDescent="0.3">
      <c r="A125" s="54">
        <v>5210</v>
      </c>
      <c r="B125" s="40" t="s">
        <v>226</v>
      </c>
      <c r="C125" s="41">
        <v>0</v>
      </c>
      <c r="D125" s="42" t="s">
        <v>227</v>
      </c>
      <c r="E125" s="44"/>
    </row>
    <row r="126" spans="1:5" ht="10.95" customHeight="1" x14ac:dyDescent="0.3">
      <c r="A126" s="55">
        <v>5211</v>
      </c>
      <c r="B126" s="44" t="s">
        <v>228</v>
      </c>
      <c r="C126" s="45">
        <v>0</v>
      </c>
      <c r="D126" s="42" t="s">
        <v>227</v>
      </c>
      <c r="E126" s="44"/>
    </row>
    <row r="127" spans="1:5" ht="10.95" customHeight="1" x14ac:dyDescent="0.3">
      <c r="A127" s="55">
        <v>5212</v>
      </c>
      <c r="B127" s="44" t="s">
        <v>229</v>
      </c>
      <c r="C127" s="45">
        <v>0</v>
      </c>
      <c r="D127" s="42" t="s">
        <v>227</v>
      </c>
      <c r="E127" s="44"/>
    </row>
    <row r="128" spans="1:5" ht="10.95" customHeight="1" x14ac:dyDescent="0.3">
      <c r="A128" s="54">
        <v>5220</v>
      </c>
      <c r="B128" s="40" t="s">
        <v>230</v>
      </c>
      <c r="C128" s="41">
        <v>0</v>
      </c>
      <c r="D128" s="42" t="s">
        <v>227</v>
      </c>
      <c r="E128" s="44"/>
    </row>
    <row r="129" spans="1:5" ht="10.95" customHeight="1" x14ac:dyDescent="0.3">
      <c r="A129" s="55">
        <v>5221</v>
      </c>
      <c r="B129" s="44" t="s">
        <v>231</v>
      </c>
      <c r="C129" s="45">
        <v>0</v>
      </c>
      <c r="D129" s="42" t="s">
        <v>227</v>
      </c>
      <c r="E129" s="44"/>
    </row>
    <row r="130" spans="1:5" ht="10.95" customHeight="1" x14ac:dyDescent="0.3">
      <c r="A130" s="55">
        <v>5222</v>
      </c>
      <c r="B130" s="44" t="s">
        <v>232</v>
      </c>
      <c r="C130" s="45">
        <v>0</v>
      </c>
      <c r="D130" s="42" t="s">
        <v>227</v>
      </c>
      <c r="E130" s="44"/>
    </row>
    <row r="131" spans="1:5" ht="10.95" customHeight="1" x14ac:dyDescent="0.3">
      <c r="A131" s="54">
        <v>5230</v>
      </c>
      <c r="B131" s="40" t="s">
        <v>170</v>
      </c>
      <c r="C131" s="41">
        <v>0</v>
      </c>
      <c r="D131" s="42" t="s">
        <v>227</v>
      </c>
      <c r="E131" s="44"/>
    </row>
    <row r="132" spans="1:5" ht="10.95" customHeight="1" x14ac:dyDescent="0.3">
      <c r="A132" s="55">
        <v>5231</v>
      </c>
      <c r="B132" s="44" t="s">
        <v>233</v>
      </c>
      <c r="C132" s="45">
        <v>0</v>
      </c>
      <c r="D132" s="42" t="s">
        <v>227</v>
      </c>
      <c r="E132" s="44"/>
    </row>
    <row r="133" spans="1:5" ht="10.95" customHeight="1" x14ac:dyDescent="0.3">
      <c r="A133" s="55">
        <v>5232</v>
      </c>
      <c r="B133" s="44" t="s">
        <v>234</v>
      </c>
      <c r="C133" s="45">
        <v>0</v>
      </c>
      <c r="D133" s="42" t="s">
        <v>227</v>
      </c>
      <c r="E133" s="44"/>
    </row>
    <row r="134" spans="1:5" ht="10.95" customHeight="1" x14ac:dyDescent="0.3">
      <c r="A134" s="54">
        <v>5240</v>
      </c>
      <c r="B134" s="40" t="s">
        <v>235</v>
      </c>
      <c r="C134" s="41">
        <v>12402314.029999999</v>
      </c>
      <c r="D134" s="42">
        <v>1</v>
      </c>
      <c r="E134" s="44"/>
    </row>
    <row r="135" spans="1:5" ht="10.95" customHeight="1" x14ac:dyDescent="0.3">
      <c r="A135" s="55">
        <v>5241</v>
      </c>
      <c r="B135" s="44" t="s">
        <v>236</v>
      </c>
      <c r="C135" s="45">
        <v>11479314.029999999</v>
      </c>
      <c r="D135" s="42">
        <v>0.92557840433911343</v>
      </c>
      <c r="E135" s="46" t="s">
        <v>237</v>
      </c>
    </row>
    <row r="136" spans="1:5" ht="10.95" customHeight="1" x14ac:dyDescent="0.3">
      <c r="A136" s="55">
        <v>5242</v>
      </c>
      <c r="B136" s="44" t="s">
        <v>238</v>
      </c>
      <c r="C136" s="45">
        <v>0</v>
      </c>
      <c r="D136" s="42">
        <v>0</v>
      </c>
      <c r="E136" s="44"/>
    </row>
    <row r="137" spans="1:5" ht="14.4" x14ac:dyDescent="0.3">
      <c r="A137" s="55">
        <v>5243</v>
      </c>
      <c r="B137" s="44" t="s">
        <v>239</v>
      </c>
      <c r="C137" s="45">
        <v>923000</v>
      </c>
      <c r="D137" s="50">
        <v>7.4421595660886519E-2</v>
      </c>
      <c r="E137" s="44"/>
    </row>
    <row r="138" spans="1:5" ht="10.95" customHeight="1" x14ac:dyDescent="0.3">
      <c r="A138" s="55">
        <v>5244</v>
      </c>
      <c r="B138" s="44" t="s">
        <v>240</v>
      </c>
      <c r="C138" s="45">
        <v>0</v>
      </c>
      <c r="D138" s="42">
        <v>0</v>
      </c>
      <c r="E138" s="44"/>
    </row>
    <row r="139" spans="1:5" ht="10.95" customHeight="1" x14ac:dyDescent="0.3">
      <c r="A139" s="54">
        <v>5250</v>
      </c>
      <c r="B139" s="40" t="s">
        <v>171</v>
      </c>
      <c r="C139" s="41">
        <v>0</v>
      </c>
      <c r="D139" s="42" t="s">
        <v>227</v>
      </c>
      <c r="E139" s="44"/>
    </row>
    <row r="140" spans="1:5" ht="10.95" customHeight="1" x14ac:dyDescent="0.3">
      <c r="A140" s="55">
        <v>5251</v>
      </c>
      <c r="B140" s="44" t="s">
        <v>241</v>
      </c>
      <c r="C140" s="45">
        <v>0</v>
      </c>
      <c r="D140" s="42" t="s">
        <v>227</v>
      </c>
      <c r="E140" s="44"/>
    </row>
    <row r="141" spans="1:5" ht="10.95" customHeight="1" x14ac:dyDescent="0.3">
      <c r="A141" s="55">
        <v>5252</v>
      </c>
      <c r="B141" s="44" t="s">
        <v>242</v>
      </c>
      <c r="C141" s="45">
        <v>0</v>
      </c>
      <c r="D141" s="42" t="s">
        <v>227</v>
      </c>
      <c r="E141" s="44"/>
    </row>
    <row r="142" spans="1:5" ht="10.95" customHeight="1" x14ac:dyDescent="0.3">
      <c r="A142" s="55">
        <v>5259</v>
      </c>
      <c r="B142" s="44" t="s">
        <v>243</v>
      </c>
      <c r="C142" s="45">
        <v>0</v>
      </c>
      <c r="D142" s="42" t="s">
        <v>227</v>
      </c>
      <c r="E142" s="44"/>
    </row>
    <row r="143" spans="1:5" ht="10.95" customHeight="1" x14ac:dyDescent="0.3">
      <c r="A143" s="54">
        <v>5260</v>
      </c>
      <c r="B143" s="40" t="s">
        <v>244</v>
      </c>
      <c r="C143" s="41">
        <v>0</v>
      </c>
      <c r="D143" s="42" t="s">
        <v>227</v>
      </c>
      <c r="E143" s="44"/>
    </row>
    <row r="144" spans="1:5" ht="10.95" customHeight="1" x14ac:dyDescent="0.3">
      <c r="A144" s="55">
        <v>5261</v>
      </c>
      <c r="B144" s="44" t="s">
        <v>245</v>
      </c>
      <c r="C144" s="45">
        <v>0</v>
      </c>
      <c r="D144" s="42" t="s">
        <v>227</v>
      </c>
      <c r="E144" s="44"/>
    </row>
    <row r="145" spans="1:5" ht="10.95" customHeight="1" x14ac:dyDescent="0.3">
      <c r="A145" s="55">
        <v>5262</v>
      </c>
      <c r="B145" s="44" t="s">
        <v>246</v>
      </c>
      <c r="C145" s="45">
        <v>0</v>
      </c>
      <c r="D145" s="42" t="s">
        <v>227</v>
      </c>
      <c r="E145" s="44"/>
    </row>
    <row r="146" spans="1:5" ht="10.95" customHeight="1" x14ac:dyDescent="0.3">
      <c r="A146" s="54">
        <v>5270</v>
      </c>
      <c r="B146" s="40" t="s">
        <v>247</v>
      </c>
      <c r="C146" s="41">
        <v>0</v>
      </c>
      <c r="D146" s="42" t="s">
        <v>227</v>
      </c>
      <c r="E146" s="44"/>
    </row>
    <row r="147" spans="1:5" ht="10.95" customHeight="1" x14ac:dyDescent="0.3">
      <c r="A147" s="55">
        <v>5271</v>
      </c>
      <c r="B147" s="44" t="s">
        <v>248</v>
      </c>
      <c r="C147" s="45">
        <v>0</v>
      </c>
      <c r="D147" s="42" t="s">
        <v>227</v>
      </c>
      <c r="E147" s="44"/>
    </row>
    <row r="148" spans="1:5" ht="10.95" customHeight="1" x14ac:dyDescent="0.3">
      <c r="A148" s="54">
        <v>5280</v>
      </c>
      <c r="B148" s="40" t="s">
        <v>249</v>
      </c>
      <c r="C148" s="41">
        <v>0</v>
      </c>
      <c r="D148" s="42" t="s">
        <v>227</v>
      </c>
      <c r="E148" s="44"/>
    </row>
    <row r="149" spans="1:5" ht="10.95" customHeight="1" x14ac:dyDescent="0.3">
      <c r="A149" s="55">
        <v>5281</v>
      </c>
      <c r="B149" s="44" t="s">
        <v>250</v>
      </c>
      <c r="C149" s="45">
        <v>0</v>
      </c>
      <c r="D149" s="42" t="s">
        <v>227</v>
      </c>
      <c r="E149" s="44"/>
    </row>
    <row r="150" spans="1:5" ht="10.95" customHeight="1" x14ac:dyDescent="0.3">
      <c r="A150" s="55">
        <v>5282</v>
      </c>
      <c r="B150" s="44" t="s">
        <v>251</v>
      </c>
      <c r="C150" s="45">
        <v>0</v>
      </c>
      <c r="D150" s="42" t="s">
        <v>227</v>
      </c>
      <c r="E150" s="44"/>
    </row>
    <row r="151" spans="1:5" ht="10.95" customHeight="1" x14ac:dyDescent="0.3">
      <c r="A151" s="55">
        <v>5283</v>
      </c>
      <c r="B151" s="44" t="s">
        <v>252</v>
      </c>
      <c r="C151" s="45">
        <v>0</v>
      </c>
      <c r="D151" s="42" t="s">
        <v>227</v>
      </c>
      <c r="E151" s="44"/>
    </row>
    <row r="152" spans="1:5" ht="10.95" customHeight="1" x14ac:dyDescent="0.3">
      <c r="A152" s="55">
        <v>5284</v>
      </c>
      <c r="B152" s="44" t="s">
        <v>253</v>
      </c>
      <c r="C152" s="45">
        <v>0</v>
      </c>
      <c r="D152" s="42" t="s">
        <v>227</v>
      </c>
      <c r="E152" s="44"/>
    </row>
    <row r="153" spans="1:5" ht="10.95" customHeight="1" x14ac:dyDescent="0.3">
      <c r="A153" s="55">
        <v>5285</v>
      </c>
      <c r="B153" s="44" t="s">
        <v>254</v>
      </c>
      <c r="C153" s="45">
        <v>0</v>
      </c>
      <c r="D153" s="42" t="s">
        <v>227</v>
      </c>
      <c r="E153" s="44"/>
    </row>
    <row r="154" spans="1:5" ht="10.95" customHeight="1" x14ac:dyDescent="0.3">
      <c r="A154" s="54">
        <v>5290</v>
      </c>
      <c r="B154" s="40" t="s">
        <v>255</v>
      </c>
      <c r="C154" s="41">
        <v>0</v>
      </c>
      <c r="D154" s="42" t="s">
        <v>227</v>
      </c>
      <c r="E154" s="44"/>
    </row>
    <row r="155" spans="1:5" ht="10.95" customHeight="1" x14ac:dyDescent="0.3">
      <c r="A155" s="55">
        <v>5291</v>
      </c>
      <c r="B155" s="44" t="s">
        <v>256</v>
      </c>
      <c r="C155" s="45">
        <v>0</v>
      </c>
      <c r="D155" s="42" t="s">
        <v>227</v>
      </c>
      <c r="E155" s="44"/>
    </row>
    <row r="156" spans="1:5" ht="10.95" customHeight="1" x14ac:dyDescent="0.3">
      <c r="A156" s="55">
        <v>5292</v>
      </c>
      <c r="B156" s="44" t="s">
        <v>257</v>
      </c>
      <c r="C156" s="45">
        <v>0</v>
      </c>
      <c r="D156" s="42" t="s">
        <v>227</v>
      </c>
      <c r="E156" s="44"/>
    </row>
    <row r="157" spans="1:5" ht="10.95" customHeight="1" x14ac:dyDescent="0.3">
      <c r="A157" s="54">
        <v>5300</v>
      </c>
      <c r="B157" s="40" t="s">
        <v>258</v>
      </c>
      <c r="C157" s="41">
        <v>0</v>
      </c>
      <c r="D157" s="42"/>
      <c r="E157" s="44"/>
    </row>
    <row r="158" spans="1:5" ht="10.95" customHeight="1" x14ac:dyDescent="0.3">
      <c r="A158" s="54">
        <v>5310</v>
      </c>
      <c r="B158" s="40" t="s">
        <v>162</v>
      </c>
      <c r="C158" s="41">
        <v>0</v>
      </c>
      <c r="D158" s="42" t="s">
        <v>227</v>
      </c>
      <c r="E158" s="44"/>
    </row>
    <row r="159" spans="1:5" ht="10.95" customHeight="1" x14ac:dyDescent="0.3">
      <c r="A159" s="55">
        <v>5311</v>
      </c>
      <c r="B159" s="44" t="s">
        <v>259</v>
      </c>
      <c r="C159" s="45">
        <v>0</v>
      </c>
      <c r="D159" s="42" t="s">
        <v>227</v>
      </c>
      <c r="E159" s="44"/>
    </row>
    <row r="160" spans="1:5" ht="10.95" customHeight="1" x14ac:dyDescent="0.3">
      <c r="A160" s="55">
        <v>5312</v>
      </c>
      <c r="B160" s="44" t="s">
        <v>260</v>
      </c>
      <c r="C160" s="45">
        <v>0</v>
      </c>
      <c r="D160" s="42" t="s">
        <v>227</v>
      </c>
      <c r="E160" s="44"/>
    </row>
    <row r="161" spans="1:5" ht="10.95" customHeight="1" x14ac:dyDescent="0.3">
      <c r="A161" s="54">
        <v>5320</v>
      </c>
      <c r="B161" s="40" t="s">
        <v>163</v>
      </c>
      <c r="C161" s="41">
        <v>0</v>
      </c>
      <c r="D161" s="42" t="s">
        <v>227</v>
      </c>
      <c r="E161" s="44"/>
    </row>
    <row r="162" spans="1:5" ht="10.95" customHeight="1" x14ac:dyDescent="0.3">
      <c r="A162" s="55">
        <v>5321</v>
      </c>
      <c r="B162" s="44" t="s">
        <v>261</v>
      </c>
      <c r="C162" s="45">
        <v>0</v>
      </c>
      <c r="D162" s="42" t="s">
        <v>227</v>
      </c>
      <c r="E162" s="44"/>
    </row>
    <row r="163" spans="1:5" ht="10.95" customHeight="1" x14ac:dyDescent="0.3">
      <c r="A163" s="55">
        <v>5322</v>
      </c>
      <c r="B163" s="44" t="s">
        <v>262</v>
      </c>
      <c r="C163" s="45">
        <v>0</v>
      </c>
      <c r="D163" s="42" t="s">
        <v>227</v>
      </c>
      <c r="E163" s="44"/>
    </row>
    <row r="164" spans="1:5" ht="10.95" customHeight="1" x14ac:dyDescent="0.3">
      <c r="A164" s="54">
        <v>5330</v>
      </c>
      <c r="B164" s="40" t="s">
        <v>164</v>
      </c>
      <c r="C164" s="41">
        <v>0</v>
      </c>
      <c r="D164" s="42" t="s">
        <v>227</v>
      </c>
      <c r="E164" s="44"/>
    </row>
    <row r="165" spans="1:5" ht="10.95" customHeight="1" x14ac:dyDescent="0.3">
      <c r="A165" s="55">
        <v>5331</v>
      </c>
      <c r="B165" s="44" t="s">
        <v>263</v>
      </c>
      <c r="C165" s="45">
        <v>0</v>
      </c>
      <c r="D165" s="42" t="s">
        <v>227</v>
      </c>
      <c r="E165" s="44"/>
    </row>
    <row r="166" spans="1:5" ht="10.95" customHeight="1" x14ac:dyDescent="0.3">
      <c r="A166" s="55">
        <v>5332</v>
      </c>
      <c r="B166" s="44" t="s">
        <v>264</v>
      </c>
      <c r="C166" s="45">
        <v>0</v>
      </c>
      <c r="D166" s="42" t="s">
        <v>227</v>
      </c>
      <c r="E166" s="44"/>
    </row>
    <row r="167" spans="1:5" ht="10.95" customHeight="1" x14ac:dyDescent="0.3">
      <c r="A167" s="54">
        <v>5400</v>
      </c>
      <c r="B167" s="40" t="s">
        <v>265</v>
      </c>
      <c r="C167" s="41">
        <v>0</v>
      </c>
      <c r="D167" s="42"/>
      <c r="E167" s="44"/>
    </row>
    <row r="168" spans="1:5" ht="10.95" customHeight="1" x14ac:dyDescent="0.3">
      <c r="A168" s="54">
        <v>5410</v>
      </c>
      <c r="B168" s="40" t="s">
        <v>266</v>
      </c>
      <c r="C168" s="41">
        <v>0</v>
      </c>
      <c r="D168" s="42" t="s">
        <v>227</v>
      </c>
      <c r="E168" s="44"/>
    </row>
    <row r="169" spans="1:5" ht="10.95" customHeight="1" x14ac:dyDescent="0.3">
      <c r="A169" s="55">
        <v>5411</v>
      </c>
      <c r="B169" s="44" t="s">
        <v>267</v>
      </c>
      <c r="C169" s="45">
        <v>0</v>
      </c>
      <c r="D169" s="42" t="s">
        <v>227</v>
      </c>
      <c r="E169" s="44"/>
    </row>
    <row r="170" spans="1:5" ht="10.95" customHeight="1" x14ac:dyDescent="0.3">
      <c r="A170" s="55">
        <v>5412</v>
      </c>
      <c r="B170" s="44" t="s">
        <v>268</v>
      </c>
      <c r="C170" s="45">
        <v>0</v>
      </c>
      <c r="D170" s="42" t="s">
        <v>227</v>
      </c>
      <c r="E170" s="44"/>
    </row>
    <row r="171" spans="1:5" ht="10.95" customHeight="1" x14ac:dyDescent="0.3">
      <c r="A171" s="54">
        <v>5420</v>
      </c>
      <c r="B171" s="40" t="s">
        <v>269</v>
      </c>
      <c r="C171" s="41">
        <v>0</v>
      </c>
      <c r="D171" s="42" t="s">
        <v>227</v>
      </c>
      <c r="E171" s="44"/>
    </row>
    <row r="172" spans="1:5" ht="10.95" customHeight="1" x14ac:dyDescent="0.3">
      <c r="A172" s="55">
        <v>5421</v>
      </c>
      <c r="B172" s="44" t="s">
        <v>270</v>
      </c>
      <c r="C172" s="45">
        <v>0</v>
      </c>
      <c r="D172" s="42" t="s">
        <v>227</v>
      </c>
      <c r="E172" s="44"/>
    </row>
    <row r="173" spans="1:5" ht="10.95" customHeight="1" x14ac:dyDescent="0.3">
      <c r="A173" s="55">
        <v>5422</v>
      </c>
      <c r="B173" s="44" t="s">
        <v>271</v>
      </c>
      <c r="C173" s="45">
        <v>0</v>
      </c>
      <c r="D173" s="42" t="s">
        <v>227</v>
      </c>
      <c r="E173" s="44"/>
    </row>
    <row r="174" spans="1:5" ht="10.95" customHeight="1" x14ac:dyDescent="0.3">
      <c r="A174" s="54">
        <v>5430</v>
      </c>
      <c r="B174" s="40" t="s">
        <v>272</v>
      </c>
      <c r="C174" s="41">
        <v>0</v>
      </c>
      <c r="D174" s="42" t="s">
        <v>227</v>
      </c>
      <c r="E174" s="44"/>
    </row>
    <row r="175" spans="1:5" ht="10.95" customHeight="1" x14ac:dyDescent="0.3">
      <c r="A175" s="55">
        <v>5431</v>
      </c>
      <c r="B175" s="44" t="s">
        <v>273</v>
      </c>
      <c r="C175" s="45">
        <v>0</v>
      </c>
      <c r="D175" s="42" t="s">
        <v>227</v>
      </c>
      <c r="E175" s="44"/>
    </row>
    <row r="176" spans="1:5" ht="10.95" customHeight="1" x14ac:dyDescent="0.3">
      <c r="A176" s="55">
        <v>5432</v>
      </c>
      <c r="B176" s="44" t="s">
        <v>274</v>
      </c>
      <c r="C176" s="45">
        <v>0</v>
      </c>
      <c r="D176" s="42" t="s">
        <v>227</v>
      </c>
      <c r="E176" s="44"/>
    </row>
    <row r="177" spans="1:5" ht="10.95" customHeight="1" x14ac:dyDescent="0.3">
      <c r="A177" s="54">
        <v>5440</v>
      </c>
      <c r="B177" s="40" t="s">
        <v>275</v>
      </c>
      <c r="C177" s="41">
        <v>0</v>
      </c>
      <c r="D177" s="42" t="s">
        <v>227</v>
      </c>
      <c r="E177" s="44"/>
    </row>
    <row r="178" spans="1:5" ht="10.95" customHeight="1" x14ac:dyDescent="0.3">
      <c r="A178" s="55">
        <v>5441</v>
      </c>
      <c r="B178" s="44" t="s">
        <v>275</v>
      </c>
      <c r="C178" s="45">
        <v>0</v>
      </c>
      <c r="D178" s="42" t="s">
        <v>227</v>
      </c>
      <c r="E178" s="44"/>
    </row>
    <row r="179" spans="1:5" ht="10.95" customHeight="1" x14ac:dyDescent="0.3">
      <c r="A179" s="54">
        <v>5450</v>
      </c>
      <c r="B179" s="40" t="s">
        <v>276</v>
      </c>
      <c r="C179" s="41">
        <v>0</v>
      </c>
      <c r="D179" s="42" t="s">
        <v>227</v>
      </c>
      <c r="E179" s="44"/>
    </row>
    <row r="180" spans="1:5" ht="10.95" customHeight="1" x14ac:dyDescent="0.3">
      <c r="A180" s="55">
        <v>5451</v>
      </c>
      <c r="B180" s="44" t="s">
        <v>277</v>
      </c>
      <c r="C180" s="45">
        <v>0</v>
      </c>
      <c r="D180" s="42" t="s">
        <v>227</v>
      </c>
      <c r="E180" s="44"/>
    </row>
    <row r="181" spans="1:5" ht="10.95" customHeight="1" x14ac:dyDescent="0.3">
      <c r="A181" s="55">
        <v>5452</v>
      </c>
      <c r="B181" s="44" t="s">
        <v>278</v>
      </c>
      <c r="C181" s="45">
        <v>0</v>
      </c>
      <c r="D181" s="42" t="s">
        <v>227</v>
      </c>
      <c r="E181" s="44"/>
    </row>
    <row r="182" spans="1:5" ht="10.95" customHeight="1" x14ac:dyDescent="0.3">
      <c r="A182" s="54">
        <v>5500</v>
      </c>
      <c r="B182" s="40" t="s">
        <v>279</v>
      </c>
      <c r="C182" s="41">
        <v>9532980.3100000005</v>
      </c>
      <c r="D182" s="42"/>
      <c r="E182" s="44"/>
    </row>
    <row r="183" spans="1:5" ht="10.95" customHeight="1" x14ac:dyDescent="0.3">
      <c r="A183" s="54">
        <v>5510</v>
      </c>
      <c r="B183" s="40" t="s">
        <v>280</v>
      </c>
      <c r="C183" s="41">
        <v>7085797.6600000001</v>
      </c>
      <c r="D183" s="42">
        <v>1</v>
      </c>
      <c r="E183" s="44"/>
    </row>
    <row r="184" spans="1:5" ht="10.95" customHeight="1" x14ac:dyDescent="0.3">
      <c r="A184" s="55">
        <v>5511</v>
      </c>
      <c r="B184" s="44" t="s">
        <v>281</v>
      </c>
      <c r="C184" s="45">
        <v>0</v>
      </c>
      <c r="D184" s="42">
        <v>0</v>
      </c>
      <c r="E184" s="44"/>
    </row>
    <row r="185" spans="1:5" ht="10.95" customHeight="1" x14ac:dyDescent="0.3">
      <c r="A185" s="55">
        <v>5512</v>
      </c>
      <c r="B185" s="44" t="s">
        <v>282</v>
      </c>
      <c r="C185" s="45">
        <v>0</v>
      </c>
      <c r="D185" s="42">
        <v>0</v>
      </c>
      <c r="E185" s="44"/>
    </row>
    <row r="186" spans="1:5" ht="10.95" customHeight="1" x14ac:dyDescent="0.3">
      <c r="A186" s="55">
        <v>5513</v>
      </c>
      <c r="B186" s="44" t="s">
        <v>283</v>
      </c>
      <c r="C186" s="45">
        <v>3146420.68</v>
      </c>
      <c r="D186" s="42">
        <v>0.44404608076262797</v>
      </c>
      <c r="E186" s="44"/>
    </row>
    <row r="187" spans="1:5" ht="10.95" customHeight="1" x14ac:dyDescent="0.3">
      <c r="A187" s="55">
        <v>5514</v>
      </c>
      <c r="B187" s="44" t="s">
        <v>284</v>
      </c>
      <c r="C187" s="45">
        <v>0</v>
      </c>
      <c r="D187" s="42">
        <v>0</v>
      </c>
      <c r="E187" s="44"/>
    </row>
    <row r="188" spans="1:5" ht="10.95" customHeight="1" x14ac:dyDescent="0.3">
      <c r="A188" s="55">
        <v>5515</v>
      </c>
      <c r="B188" s="44" t="s">
        <v>285</v>
      </c>
      <c r="C188" s="45">
        <v>3939376.98</v>
      </c>
      <c r="D188" s="42">
        <v>0.55595391923737203</v>
      </c>
      <c r="E188" s="44"/>
    </row>
    <row r="189" spans="1:5" ht="10.95" customHeight="1" x14ac:dyDescent="0.3">
      <c r="A189" s="55">
        <v>5516</v>
      </c>
      <c r="B189" s="44" t="s">
        <v>286</v>
      </c>
      <c r="C189" s="45">
        <v>0</v>
      </c>
      <c r="D189" s="42">
        <v>0</v>
      </c>
      <c r="E189" s="44"/>
    </row>
    <row r="190" spans="1:5" ht="10.95" customHeight="1" x14ac:dyDescent="0.3">
      <c r="A190" s="55">
        <v>5517</v>
      </c>
      <c r="B190" s="44" t="s">
        <v>287</v>
      </c>
      <c r="C190" s="45">
        <v>0</v>
      </c>
      <c r="D190" s="42">
        <v>0</v>
      </c>
      <c r="E190" s="44"/>
    </row>
    <row r="191" spans="1:5" ht="10.95" customHeight="1" x14ac:dyDescent="0.3">
      <c r="A191" s="55">
        <v>5518</v>
      </c>
      <c r="B191" s="44" t="s">
        <v>288</v>
      </c>
      <c r="C191" s="45">
        <v>0</v>
      </c>
      <c r="D191" s="42">
        <v>0</v>
      </c>
      <c r="E191" s="44"/>
    </row>
    <row r="192" spans="1:5" ht="10.95" customHeight="1" x14ac:dyDescent="0.3">
      <c r="A192" s="54">
        <v>5520</v>
      </c>
      <c r="B192" s="40" t="s">
        <v>289</v>
      </c>
      <c r="C192" s="41">
        <v>0</v>
      </c>
      <c r="D192" s="42" t="s">
        <v>227</v>
      </c>
      <c r="E192" s="44"/>
    </row>
    <row r="193" spans="1:5" ht="10.95" customHeight="1" x14ac:dyDescent="0.3">
      <c r="A193" s="55">
        <v>5521</v>
      </c>
      <c r="B193" s="44" t="s">
        <v>290</v>
      </c>
      <c r="C193" s="45">
        <v>0</v>
      </c>
      <c r="D193" s="42" t="s">
        <v>227</v>
      </c>
      <c r="E193" s="44"/>
    </row>
    <row r="194" spans="1:5" ht="10.95" customHeight="1" x14ac:dyDescent="0.3">
      <c r="A194" s="55">
        <v>5522</v>
      </c>
      <c r="B194" s="44" t="s">
        <v>291</v>
      </c>
      <c r="C194" s="45">
        <v>0</v>
      </c>
      <c r="D194" s="42" t="s">
        <v>227</v>
      </c>
      <c r="E194" s="44"/>
    </row>
    <row r="195" spans="1:5" ht="10.95" customHeight="1" x14ac:dyDescent="0.3">
      <c r="A195" s="54">
        <v>5530</v>
      </c>
      <c r="B195" s="40" t="s">
        <v>292</v>
      </c>
      <c r="C195" s="41">
        <v>2447182.65</v>
      </c>
      <c r="D195" s="42">
        <v>1</v>
      </c>
      <c r="E195" s="44"/>
    </row>
    <row r="196" spans="1:5" ht="10.95" customHeight="1" x14ac:dyDescent="0.3">
      <c r="A196" s="55">
        <v>5531</v>
      </c>
      <c r="B196" s="44" t="s">
        <v>293</v>
      </c>
      <c r="C196" s="45">
        <v>0</v>
      </c>
      <c r="D196" s="42">
        <v>0</v>
      </c>
      <c r="E196" s="44"/>
    </row>
    <row r="197" spans="1:5" ht="10.95" customHeight="1" x14ac:dyDescent="0.3">
      <c r="A197" s="55">
        <v>5532</v>
      </c>
      <c r="B197" s="44" t="s">
        <v>294</v>
      </c>
      <c r="C197" s="45">
        <v>0</v>
      </c>
      <c r="D197" s="42">
        <v>0</v>
      </c>
      <c r="E197" s="44"/>
    </row>
    <row r="198" spans="1:5" ht="10.95" customHeight="1" x14ac:dyDescent="0.3">
      <c r="A198" s="55">
        <v>5533</v>
      </c>
      <c r="B198" s="44" t="s">
        <v>295</v>
      </c>
      <c r="C198" s="45">
        <v>0</v>
      </c>
      <c r="D198" s="42">
        <v>0</v>
      </c>
      <c r="E198" s="44"/>
    </row>
    <row r="199" spans="1:5" ht="10.95" customHeight="1" x14ac:dyDescent="0.3">
      <c r="A199" s="55">
        <v>5534</v>
      </c>
      <c r="B199" s="44" t="s">
        <v>296</v>
      </c>
      <c r="C199" s="45">
        <v>0</v>
      </c>
      <c r="D199" s="42">
        <v>0</v>
      </c>
      <c r="E199" s="44"/>
    </row>
    <row r="200" spans="1:5" ht="10.95" customHeight="1" x14ac:dyDescent="0.3">
      <c r="A200" s="55">
        <v>5535</v>
      </c>
      <c r="B200" s="44" t="s">
        <v>297</v>
      </c>
      <c r="C200" s="45">
        <v>2447182.65</v>
      </c>
      <c r="D200" s="42">
        <v>1</v>
      </c>
      <c r="E200" s="44"/>
    </row>
    <row r="201" spans="1:5" ht="10.95" customHeight="1" x14ac:dyDescent="0.3">
      <c r="A201" s="54">
        <v>5590</v>
      </c>
      <c r="B201" s="40" t="s">
        <v>298</v>
      </c>
      <c r="C201" s="41">
        <v>0</v>
      </c>
      <c r="D201" s="42" t="s">
        <v>227</v>
      </c>
      <c r="E201" s="44"/>
    </row>
    <row r="202" spans="1:5" ht="10.95" customHeight="1" x14ac:dyDescent="0.3">
      <c r="A202" s="55">
        <v>5591</v>
      </c>
      <c r="B202" s="44" t="s">
        <v>299</v>
      </c>
      <c r="C202" s="45">
        <v>0</v>
      </c>
      <c r="D202" s="42" t="s">
        <v>227</v>
      </c>
      <c r="E202" s="44"/>
    </row>
    <row r="203" spans="1:5" ht="10.95" customHeight="1" x14ac:dyDescent="0.3">
      <c r="A203" s="55">
        <v>5592</v>
      </c>
      <c r="B203" s="44" t="s">
        <v>300</v>
      </c>
      <c r="C203" s="45">
        <v>0</v>
      </c>
      <c r="D203" s="42" t="s">
        <v>227</v>
      </c>
      <c r="E203" s="44"/>
    </row>
    <row r="204" spans="1:5" ht="10.95" customHeight="1" x14ac:dyDescent="0.3">
      <c r="A204" s="55">
        <v>5593</v>
      </c>
      <c r="B204" s="44" t="s">
        <v>301</v>
      </c>
      <c r="C204" s="45">
        <v>0</v>
      </c>
      <c r="D204" s="42" t="s">
        <v>227</v>
      </c>
      <c r="E204" s="44"/>
    </row>
    <row r="205" spans="1:5" ht="10.95" customHeight="1" x14ac:dyDescent="0.3">
      <c r="A205" s="55">
        <v>5594</v>
      </c>
      <c r="B205" s="44" t="s">
        <v>302</v>
      </c>
      <c r="C205" s="45">
        <v>0</v>
      </c>
      <c r="D205" s="42" t="s">
        <v>227</v>
      </c>
      <c r="E205" s="44"/>
    </row>
    <row r="206" spans="1:5" ht="10.95" customHeight="1" x14ac:dyDescent="0.3">
      <c r="A206" s="55">
        <v>5595</v>
      </c>
      <c r="B206" s="44" t="s">
        <v>303</v>
      </c>
      <c r="C206" s="45">
        <v>0</v>
      </c>
      <c r="D206" s="42" t="s">
        <v>227</v>
      </c>
      <c r="E206" s="44"/>
    </row>
    <row r="207" spans="1:5" ht="10.95" customHeight="1" x14ac:dyDescent="0.3">
      <c r="A207" s="55">
        <v>5596</v>
      </c>
      <c r="B207" s="44" t="s">
        <v>188</v>
      </c>
      <c r="C207" s="45">
        <v>0</v>
      </c>
      <c r="D207" s="42" t="s">
        <v>227</v>
      </c>
      <c r="E207" s="44"/>
    </row>
    <row r="208" spans="1:5" ht="10.95" customHeight="1" x14ac:dyDescent="0.3">
      <c r="A208" s="55">
        <v>5597</v>
      </c>
      <c r="B208" s="44" t="s">
        <v>304</v>
      </c>
      <c r="C208" s="45">
        <v>0</v>
      </c>
      <c r="D208" s="42" t="s">
        <v>227</v>
      </c>
      <c r="E208" s="44"/>
    </row>
    <row r="209" spans="1:5" ht="10.95" customHeight="1" x14ac:dyDescent="0.3">
      <c r="A209" s="55">
        <v>5598</v>
      </c>
      <c r="B209" s="44" t="s">
        <v>305</v>
      </c>
      <c r="C209" s="45">
        <v>0</v>
      </c>
      <c r="D209" s="42" t="s">
        <v>227</v>
      </c>
      <c r="E209" s="44"/>
    </row>
    <row r="210" spans="1:5" ht="10.95" customHeight="1" x14ac:dyDescent="0.3">
      <c r="A210" s="55">
        <v>5599</v>
      </c>
      <c r="B210" s="44" t="s">
        <v>306</v>
      </c>
      <c r="C210" s="45">
        <v>0</v>
      </c>
      <c r="D210" s="42" t="s">
        <v>227</v>
      </c>
      <c r="E210" s="44"/>
    </row>
    <row r="211" spans="1:5" ht="10.95" customHeight="1" x14ac:dyDescent="0.3">
      <c r="A211" s="54">
        <v>5600</v>
      </c>
      <c r="B211" s="40" t="s">
        <v>307</v>
      </c>
      <c r="C211" s="41">
        <v>0</v>
      </c>
      <c r="D211" s="42"/>
      <c r="E211" s="44"/>
    </row>
    <row r="212" spans="1:5" ht="10.95" customHeight="1" x14ac:dyDescent="0.3">
      <c r="A212" s="54">
        <v>5610</v>
      </c>
      <c r="B212" s="40" t="s">
        <v>308</v>
      </c>
      <c r="C212" s="41">
        <v>0</v>
      </c>
      <c r="D212" s="42" t="s">
        <v>227</v>
      </c>
      <c r="E212" s="44"/>
    </row>
    <row r="213" spans="1:5" ht="10.95" customHeight="1" x14ac:dyDescent="0.3">
      <c r="A213" s="55">
        <v>5611</v>
      </c>
      <c r="B213" s="44" t="s">
        <v>309</v>
      </c>
      <c r="C213" s="45">
        <v>0</v>
      </c>
      <c r="D213" s="42" t="s">
        <v>227</v>
      </c>
      <c r="E213" s="44"/>
    </row>
    <row r="214" spans="1:5" ht="10.95" customHeight="1" x14ac:dyDescent="0.3">
      <c r="A214" s="34"/>
      <c r="B214" s="34"/>
      <c r="C214" s="34"/>
      <c r="D214" s="35"/>
      <c r="E214" s="44"/>
    </row>
    <row r="215" spans="1:5" ht="15" customHeight="1" x14ac:dyDescent="0.3">
      <c r="A215" s="34"/>
      <c r="B215" s="34" t="s">
        <v>310</v>
      </c>
      <c r="C215" s="34"/>
      <c r="D215" s="35"/>
      <c r="E215" s="34"/>
    </row>
  </sheetData>
  <autoFilter ref="A94:C213" xr:uid="{00000000-0009-0000-0000-000002000000}"/>
  <mergeCells count="4">
    <mergeCell ref="A1:C1"/>
    <mergeCell ref="A2:C2"/>
    <mergeCell ref="A3:C3"/>
    <mergeCell ref="A4:C4"/>
  </mergeCells>
  <pageMargins left="0.55118110236220474" right="0.35433070866141736" top="0.35433070866141736" bottom="1.0236220472440944" header="0" footer="0"/>
  <pageSetup scale="80" fitToHeight="2"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N59"/>
  <sheetViews>
    <sheetView view="pageBreakPreview" zoomScale="60" zoomScaleNormal="100" workbookViewId="0">
      <selection activeCell="G1" sqref="G1"/>
    </sheetView>
  </sheetViews>
  <sheetFormatPr baseColWidth="10" defaultColWidth="14.44140625" defaultRowHeight="15" customHeight="1" x14ac:dyDescent="0.3"/>
  <cols>
    <col min="1" max="1" width="12.88671875" style="29" customWidth="1"/>
    <col min="2" max="2" width="72.109375" style="29" customWidth="1"/>
    <col min="3" max="7" width="15.88671875" style="29" customWidth="1"/>
    <col min="8" max="8" width="11.88671875" style="29" customWidth="1"/>
    <col min="9" max="9" width="13.44140625" style="29" customWidth="1"/>
    <col min="10" max="10" width="13.109375" style="29" customWidth="1"/>
    <col min="11" max="26" width="9.109375" style="29" customWidth="1"/>
    <col min="27" max="16384" width="14.44140625" style="29"/>
  </cols>
  <sheetData>
    <row r="1" spans="1:10" ht="11.25" customHeight="1" x14ac:dyDescent="0.3">
      <c r="A1" s="488" t="s">
        <v>2106</v>
      </c>
      <c r="B1" s="501"/>
      <c r="C1" s="501"/>
      <c r="D1" s="501"/>
      <c r="E1" s="501"/>
      <c r="F1" s="501"/>
      <c r="G1" s="70" t="s">
        <v>99</v>
      </c>
      <c r="H1" s="71">
        <v>2025</v>
      </c>
      <c r="I1" s="34"/>
      <c r="J1" s="34"/>
    </row>
    <row r="2" spans="1:10" ht="11.25" customHeight="1" x14ac:dyDescent="0.3">
      <c r="A2" s="488" t="s">
        <v>597</v>
      </c>
      <c r="B2" s="501"/>
      <c r="C2" s="501"/>
      <c r="D2" s="501"/>
      <c r="E2" s="501"/>
      <c r="F2" s="501"/>
      <c r="G2" s="70" t="s">
        <v>101</v>
      </c>
      <c r="H2" s="71" t="s">
        <v>648</v>
      </c>
      <c r="I2" s="34"/>
      <c r="J2" s="34"/>
    </row>
    <row r="3" spans="1:10" ht="11.25" customHeight="1" x14ac:dyDescent="0.3">
      <c r="A3" s="488" t="s">
        <v>2107</v>
      </c>
      <c r="B3" s="501"/>
      <c r="C3" s="501"/>
      <c r="D3" s="501"/>
      <c r="E3" s="501"/>
      <c r="F3" s="501"/>
      <c r="G3" s="70" t="s">
        <v>102</v>
      </c>
      <c r="H3" s="71" t="s">
        <v>651</v>
      </c>
      <c r="I3" s="34"/>
      <c r="J3" s="34"/>
    </row>
    <row r="4" spans="1:10" ht="11.25" customHeight="1" x14ac:dyDescent="0.3">
      <c r="A4" s="488" t="s">
        <v>103</v>
      </c>
      <c r="B4" s="501"/>
      <c r="C4" s="501"/>
      <c r="D4" s="501"/>
      <c r="E4" s="501"/>
      <c r="F4" s="501"/>
      <c r="G4" s="70"/>
      <c r="H4" s="71"/>
      <c r="I4" s="34"/>
      <c r="J4" s="34"/>
    </row>
    <row r="5" spans="1:10" ht="9.75" customHeight="1" x14ac:dyDescent="0.3">
      <c r="A5" s="31" t="s">
        <v>104</v>
      </c>
      <c r="B5" s="32"/>
      <c r="C5" s="32"/>
      <c r="D5" s="32"/>
      <c r="E5" s="32"/>
      <c r="F5" s="32"/>
      <c r="G5" s="32"/>
      <c r="H5" s="32"/>
      <c r="I5" s="34"/>
      <c r="J5" s="34"/>
    </row>
    <row r="6" spans="1:10" ht="9.75" customHeight="1" x14ac:dyDescent="0.3">
      <c r="A6" s="34"/>
      <c r="B6" s="34"/>
      <c r="C6" s="34"/>
      <c r="D6" s="34"/>
      <c r="E6" s="34"/>
      <c r="F6" s="34"/>
      <c r="G6" s="34"/>
      <c r="H6" s="34"/>
      <c r="I6" s="34"/>
      <c r="J6" s="34"/>
    </row>
    <row r="7" spans="1:10" ht="9.75" customHeight="1" x14ac:dyDescent="0.3">
      <c r="A7" s="34"/>
      <c r="B7" s="34"/>
      <c r="C7" s="34"/>
      <c r="D7" s="34"/>
      <c r="E7" s="34"/>
      <c r="F7" s="34"/>
      <c r="G7" s="34"/>
      <c r="H7" s="34"/>
      <c r="I7" s="34"/>
      <c r="J7" s="34"/>
    </row>
    <row r="8" spans="1:10" ht="24.75" customHeight="1" x14ac:dyDescent="0.3">
      <c r="A8" s="122" t="s">
        <v>106</v>
      </c>
      <c r="B8" s="122" t="s">
        <v>544</v>
      </c>
      <c r="C8" s="123" t="s">
        <v>598</v>
      </c>
      <c r="D8" s="123" t="s">
        <v>599</v>
      </c>
      <c r="E8" s="123" t="s">
        <v>600</v>
      </c>
      <c r="F8" s="123" t="s">
        <v>601</v>
      </c>
      <c r="G8" s="123" t="s">
        <v>602</v>
      </c>
      <c r="H8" s="123" t="s">
        <v>603</v>
      </c>
      <c r="I8" s="123" t="s">
        <v>604</v>
      </c>
      <c r="J8" s="123" t="s">
        <v>605</v>
      </c>
    </row>
    <row r="9" spans="1:10" ht="9.75" customHeight="1" x14ac:dyDescent="0.3">
      <c r="A9" s="72">
        <v>7000</v>
      </c>
      <c r="B9" s="73" t="s">
        <v>606</v>
      </c>
      <c r="C9" s="75"/>
      <c r="D9" s="75"/>
      <c r="E9" s="75"/>
      <c r="F9" s="75"/>
      <c r="G9" s="75"/>
      <c r="H9" s="75"/>
      <c r="I9" s="75"/>
      <c r="J9" s="75"/>
    </row>
    <row r="10" spans="1:10" ht="9.75" customHeight="1" x14ac:dyDescent="0.3">
      <c r="A10" s="34">
        <v>7110</v>
      </c>
      <c r="B10" s="77" t="s">
        <v>602</v>
      </c>
      <c r="C10" s="58">
        <v>0</v>
      </c>
      <c r="D10" s="58">
        <v>0</v>
      </c>
      <c r="E10" s="58">
        <v>0</v>
      </c>
      <c r="F10" s="58">
        <v>0</v>
      </c>
      <c r="G10" s="34"/>
      <c r="H10" s="34"/>
      <c r="I10" s="34"/>
      <c r="J10" s="34"/>
    </row>
    <row r="11" spans="1:10" ht="9.75" customHeight="1" x14ac:dyDescent="0.3">
      <c r="A11" s="34">
        <v>7120</v>
      </c>
      <c r="B11" s="77" t="s">
        <v>607</v>
      </c>
      <c r="C11" s="58">
        <v>0</v>
      </c>
      <c r="D11" s="58">
        <v>0</v>
      </c>
      <c r="E11" s="58">
        <v>0</v>
      </c>
      <c r="F11" s="58">
        <v>0</v>
      </c>
      <c r="G11" s="34"/>
      <c r="H11" s="34"/>
      <c r="I11" s="34"/>
      <c r="J11" s="34"/>
    </row>
    <row r="12" spans="1:10" ht="9.75" customHeight="1" x14ac:dyDescent="0.3">
      <c r="A12" s="34">
        <v>7130</v>
      </c>
      <c r="B12" s="77" t="s">
        <v>608</v>
      </c>
      <c r="C12" s="58">
        <v>0</v>
      </c>
      <c r="D12" s="58">
        <v>0</v>
      </c>
      <c r="E12" s="58">
        <v>0</v>
      </c>
      <c r="F12" s="58">
        <v>0</v>
      </c>
      <c r="G12" s="34"/>
      <c r="H12" s="34"/>
      <c r="I12" s="34"/>
      <c r="J12" s="34"/>
    </row>
    <row r="13" spans="1:10" ht="9.75" customHeight="1" x14ac:dyDescent="0.3">
      <c r="A13" s="34">
        <v>7140</v>
      </c>
      <c r="B13" s="77" t="s">
        <v>609</v>
      </c>
      <c r="C13" s="58">
        <v>0</v>
      </c>
      <c r="D13" s="58">
        <v>0</v>
      </c>
      <c r="E13" s="58">
        <v>0</v>
      </c>
      <c r="F13" s="58">
        <v>0</v>
      </c>
      <c r="G13" s="34"/>
      <c r="H13" s="34"/>
      <c r="I13" s="34"/>
      <c r="J13" s="34"/>
    </row>
    <row r="14" spans="1:10" ht="9.75" customHeight="1" x14ac:dyDescent="0.3">
      <c r="A14" s="34">
        <v>7150</v>
      </c>
      <c r="B14" s="77" t="s">
        <v>610</v>
      </c>
      <c r="C14" s="58">
        <v>0</v>
      </c>
      <c r="D14" s="58">
        <v>0</v>
      </c>
      <c r="E14" s="58">
        <v>0</v>
      </c>
      <c r="F14" s="58">
        <v>0</v>
      </c>
      <c r="G14" s="34"/>
      <c r="H14" s="34"/>
      <c r="I14" s="34"/>
      <c r="J14" s="34"/>
    </row>
    <row r="15" spans="1:10" ht="9.75" customHeight="1" x14ac:dyDescent="0.3">
      <c r="A15" s="34">
        <v>7160</v>
      </c>
      <c r="B15" s="77" t="s">
        <v>611</v>
      </c>
      <c r="C15" s="58">
        <v>0</v>
      </c>
      <c r="D15" s="58">
        <v>0</v>
      </c>
      <c r="E15" s="58">
        <v>0</v>
      </c>
      <c r="F15" s="58">
        <v>0</v>
      </c>
      <c r="G15" s="34"/>
      <c r="H15" s="34"/>
      <c r="I15" s="34"/>
      <c r="J15" s="34"/>
    </row>
    <row r="16" spans="1:10" ht="9.75" customHeight="1" x14ac:dyDescent="0.3">
      <c r="A16" s="34">
        <v>7210</v>
      </c>
      <c r="B16" s="77" t="s">
        <v>612</v>
      </c>
      <c r="C16" s="58">
        <v>0</v>
      </c>
      <c r="D16" s="58">
        <v>0</v>
      </c>
      <c r="E16" s="58">
        <v>0</v>
      </c>
      <c r="F16" s="58">
        <v>0</v>
      </c>
      <c r="G16" s="34"/>
      <c r="H16" s="34"/>
      <c r="I16" s="34"/>
      <c r="J16" s="34"/>
    </row>
    <row r="17" spans="1:10" ht="9.75" customHeight="1" x14ac:dyDescent="0.3">
      <c r="A17" s="34">
        <v>7220</v>
      </c>
      <c r="B17" s="77" t="s">
        <v>613</v>
      </c>
      <c r="C17" s="58">
        <v>0</v>
      </c>
      <c r="D17" s="58">
        <v>0</v>
      </c>
      <c r="E17" s="58">
        <v>0</v>
      </c>
      <c r="F17" s="58">
        <v>0</v>
      </c>
      <c r="G17" s="34"/>
      <c r="H17" s="34"/>
      <c r="I17" s="34"/>
      <c r="J17" s="34"/>
    </row>
    <row r="18" spans="1:10" ht="9.75" customHeight="1" x14ac:dyDescent="0.3">
      <c r="A18" s="34">
        <v>7230</v>
      </c>
      <c r="B18" s="77" t="s">
        <v>614</v>
      </c>
      <c r="C18" s="58">
        <v>0</v>
      </c>
      <c r="D18" s="58">
        <v>0</v>
      </c>
      <c r="E18" s="58">
        <v>0</v>
      </c>
      <c r="F18" s="58">
        <v>0</v>
      </c>
      <c r="G18" s="34"/>
      <c r="H18" s="34"/>
      <c r="I18" s="34"/>
      <c r="J18" s="34"/>
    </row>
    <row r="19" spans="1:10" ht="9.75" customHeight="1" x14ac:dyDescent="0.3">
      <c r="A19" s="34">
        <v>7240</v>
      </c>
      <c r="B19" s="77" t="s">
        <v>615</v>
      </c>
      <c r="C19" s="58">
        <v>0</v>
      </c>
      <c r="D19" s="58">
        <v>0</v>
      </c>
      <c r="E19" s="58">
        <v>0</v>
      </c>
      <c r="F19" s="58">
        <v>0</v>
      </c>
      <c r="G19" s="34"/>
      <c r="H19" s="34"/>
      <c r="I19" s="34"/>
      <c r="J19" s="34"/>
    </row>
    <row r="20" spans="1:10" ht="9.75" customHeight="1" x14ac:dyDescent="0.3">
      <c r="A20" s="34">
        <v>7250</v>
      </c>
      <c r="B20" s="77" t="s">
        <v>616</v>
      </c>
      <c r="C20" s="58">
        <v>0</v>
      </c>
      <c r="D20" s="58">
        <v>0</v>
      </c>
      <c r="E20" s="58">
        <v>0</v>
      </c>
      <c r="F20" s="58">
        <v>0</v>
      </c>
      <c r="G20" s="34"/>
      <c r="H20" s="34"/>
      <c r="I20" s="34"/>
      <c r="J20" s="34"/>
    </row>
    <row r="21" spans="1:10" ht="9.75" customHeight="1" x14ac:dyDescent="0.3">
      <c r="A21" s="34">
        <v>7260</v>
      </c>
      <c r="B21" s="77" t="s">
        <v>617</v>
      </c>
      <c r="C21" s="58">
        <v>0</v>
      </c>
      <c r="D21" s="58">
        <v>0</v>
      </c>
      <c r="E21" s="58">
        <v>0</v>
      </c>
      <c r="F21" s="58">
        <v>0</v>
      </c>
      <c r="G21" s="34"/>
      <c r="H21" s="34"/>
      <c r="I21" s="34"/>
      <c r="J21" s="34"/>
    </row>
    <row r="22" spans="1:10" ht="9.75" customHeight="1" x14ac:dyDescent="0.3">
      <c r="A22" s="34">
        <v>7310</v>
      </c>
      <c r="B22" s="77" t="s">
        <v>618</v>
      </c>
      <c r="C22" s="58">
        <v>0</v>
      </c>
      <c r="D22" s="58">
        <v>0</v>
      </c>
      <c r="E22" s="58">
        <v>0</v>
      </c>
      <c r="F22" s="58">
        <v>0</v>
      </c>
      <c r="G22" s="34"/>
      <c r="H22" s="34"/>
      <c r="I22" s="34"/>
      <c r="J22" s="34"/>
    </row>
    <row r="23" spans="1:10" ht="9.75" customHeight="1" x14ac:dyDescent="0.3">
      <c r="A23" s="34">
        <v>7320</v>
      </c>
      <c r="B23" s="77" t="s">
        <v>619</v>
      </c>
      <c r="C23" s="58">
        <v>0</v>
      </c>
      <c r="D23" s="58">
        <v>0</v>
      </c>
      <c r="E23" s="58">
        <v>0</v>
      </c>
      <c r="F23" s="58">
        <v>0</v>
      </c>
      <c r="G23" s="34"/>
      <c r="H23" s="34"/>
      <c r="I23" s="34"/>
      <c r="J23" s="34"/>
    </row>
    <row r="24" spans="1:10" ht="9.75" customHeight="1" x14ac:dyDescent="0.3">
      <c r="A24" s="34">
        <v>7330</v>
      </c>
      <c r="B24" s="77" t="s">
        <v>620</v>
      </c>
      <c r="C24" s="58">
        <v>0</v>
      </c>
      <c r="D24" s="58">
        <v>0</v>
      </c>
      <c r="E24" s="58">
        <v>0</v>
      </c>
      <c r="F24" s="58">
        <v>0</v>
      </c>
      <c r="G24" s="34"/>
      <c r="H24" s="34"/>
      <c r="I24" s="34"/>
      <c r="J24" s="34"/>
    </row>
    <row r="25" spans="1:10" ht="9.75" customHeight="1" x14ac:dyDescent="0.3">
      <c r="A25" s="34">
        <v>7340</v>
      </c>
      <c r="B25" s="77" t="s">
        <v>621</v>
      </c>
      <c r="C25" s="58">
        <v>0</v>
      </c>
      <c r="D25" s="58">
        <v>0</v>
      </c>
      <c r="E25" s="58">
        <v>0</v>
      </c>
      <c r="F25" s="58">
        <v>0</v>
      </c>
      <c r="G25" s="34"/>
      <c r="H25" s="34"/>
      <c r="I25" s="34"/>
      <c r="J25" s="34"/>
    </row>
    <row r="26" spans="1:10" ht="9.75" customHeight="1" x14ac:dyDescent="0.3">
      <c r="A26" s="34">
        <v>7350</v>
      </c>
      <c r="B26" s="77" t="s">
        <v>622</v>
      </c>
      <c r="C26" s="58">
        <v>0</v>
      </c>
      <c r="D26" s="58">
        <v>0</v>
      </c>
      <c r="E26" s="58">
        <v>0</v>
      </c>
      <c r="F26" s="58">
        <v>0</v>
      </c>
      <c r="G26" s="34"/>
      <c r="H26" s="34"/>
      <c r="I26" s="34"/>
      <c r="J26" s="34"/>
    </row>
    <row r="27" spans="1:10" ht="9.75" customHeight="1" x14ac:dyDescent="0.3">
      <c r="A27" s="34">
        <v>7360</v>
      </c>
      <c r="B27" s="77" t="s">
        <v>623</v>
      </c>
      <c r="C27" s="58">
        <v>0</v>
      </c>
      <c r="D27" s="58">
        <v>0</v>
      </c>
      <c r="E27" s="58">
        <v>0</v>
      </c>
      <c r="F27" s="58">
        <v>0</v>
      </c>
      <c r="G27" s="34"/>
      <c r="H27" s="34"/>
      <c r="I27" s="34"/>
      <c r="J27" s="34"/>
    </row>
    <row r="28" spans="1:10" ht="9.75" customHeight="1" x14ac:dyDescent="0.3">
      <c r="A28" s="34">
        <v>7410</v>
      </c>
      <c r="B28" s="77" t="s">
        <v>624</v>
      </c>
      <c r="C28" s="58">
        <v>0</v>
      </c>
      <c r="D28" s="58">
        <v>0</v>
      </c>
      <c r="E28" s="58">
        <v>0</v>
      </c>
      <c r="F28" s="58">
        <v>0</v>
      </c>
      <c r="G28" s="34"/>
      <c r="H28" s="34"/>
      <c r="I28" s="34"/>
      <c r="J28" s="34"/>
    </row>
    <row r="29" spans="1:10" ht="9.75" customHeight="1" x14ac:dyDescent="0.3">
      <c r="A29" s="34">
        <v>7420</v>
      </c>
      <c r="B29" s="77" t="s">
        <v>625</v>
      </c>
      <c r="C29" s="58">
        <v>0</v>
      </c>
      <c r="D29" s="58">
        <v>0</v>
      </c>
      <c r="E29" s="58">
        <v>0</v>
      </c>
      <c r="F29" s="58">
        <v>0</v>
      </c>
      <c r="G29" s="34"/>
      <c r="H29" s="34"/>
      <c r="I29" s="34"/>
      <c r="J29" s="34"/>
    </row>
    <row r="30" spans="1:10" ht="9.75" customHeight="1" x14ac:dyDescent="0.3">
      <c r="A30" s="34">
        <v>7510</v>
      </c>
      <c r="B30" s="77" t="s">
        <v>626</v>
      </c>
      <c r="C30" s="58">
        <v>0</v>
      </c>
      <c r="D30" s="58">
        <v>0</v>
      </c>
      <c r="E30" s="58">
        <v>-3004579.71</v>
      </c>
      <c r="F30" s="58">
        <v>-3004579.71</v>
      </c>
      <c r="G30" s="34"/>
      <c r="H30" s="34"/>
      <c r="I30" s="34"/>
      <c r="J30" s="34"/>
    </row>
    <row r="31" spans="1:10" ht="9.75" customHeight="1" x14ac:dyDescent="0.3">
      <c r="A31" s="34">
        <v>7520</v>
      </c>
      <c r="B31" s="77" t="s">
        <v>627</v>
      </c>
      <c r="C31" s="58">
        <v>0</v>
      </c>
      <c r="D31" s="58">
        <v>3004579.71</v>
      </c>
      <c r="E31" s="58">
        <v>0</v>
      </c>
      <c r="F31" s="58">
        <v>3004579.71</v>
      </c>
      <c r="G31" s="34"/>
      <c r="H31" s="34"/>
      <c r="I31" s="34"/>
      <c r="J31" s="34"/>
    </row>
    <row r="32" spans="1:10" ht="9.75" customHeight="1" x14ac:dyDescent="0.3">
      <c r="A32" s="34">
        <v>7610</v>
      </c>
      <c r="B32" s="77" t="s">
        <v>628</v>
      </c>
      <c r="C32" s="58">
        <v>0</v>
      </c>
      <c r="D32" s="58">
        <v>0</v>
      </c>
      <c r="E32" s="58">
        <v>0</v>
      </c>
      <c r="F32" s="58">
        <v>0</v>
      </c>
      <c r="G32" s="34"/>
      <c r="H32" s="34"/>
      <c r="I32" s="34"/>
      <c r="J32" s="34"/>
    </row>
    <row r="33" spans="1:14" ht="9.75" customHeight="1" x14ac:dyDescent="0.3">
      <c r="A33" s="34">
        <v>7620</v>
      </c>
      <c r="B33" s="77" t="s">
        <v>629</v>
      </c>
      <c r="C33" s="58">
        <v>0</v>
      </c>
      <c r="D33" s="58">
        <v>0</v>
      </c>
      <c r="E33" s="58">
        <v>0</v>
      </c>
      <c r="F33" s="58">
        <v>0</v>
      </c>
      <c r="G33" s="34"/>
      <c r="H33" s="34"/>
      <c r="I33" s="34"/>
      <c r="J33" s="34"/>
    </row>
    <row r="34" spans="1:14" ht="9.75" customHeight="1" x14ac:dyDescent="0.3">
      <c r="A34" s="34">
        <v>7630</v>
      </c>
      <c r="B34" s="77" t="s">
        <v>630</v>
      </c>
      <c r="C34" s="58">
        <v>0</v>
      </c>
      <c r="D34" s="58">
        <v>0</v>
      </c>
      <c r="E34" s="58">
        <v>0</v>
      </c>
      <c r="F34" s="58">
        <v>0</v>
      </c>
      <c r="G34" s="34"/>
      <c r="H34" s="34"/>
      <c r="I34" s="34"/>
      <c r="J34" s="34"/>
    </row>
    <row r="35" spans="1:14" ht="9.75" customHeight="1" x14ac:dyDescent="0.3">
      <c r="A35" s="34">
        <v>7640</v>
      </c>
      <c r="B35" s="77" t="s">
        <v>631</v>
      </c>
      <c r="C35" s="58">
        <v>0</v>
      </c>
      <c r="D35" s="58">
        <v>0</v>
      </c>
      <c r="E35" s="58">
        <v>0</v>
      </c>
      <c r="F35" s="58">
        <v>0</v>
      </c>
      <c r="G35" s="34"/>
      <c r="H35" s="34"/>
      <c r="I35" s="34"/>
      <c r="J35" s="34"/>
    </row>
    <row r="36" spans="1:14" ht="9.75" customHeight="1" x14ac:dyDescent="0.3">
      <c r="A36" s="34"/>
      <c r="B36" s="34"/>
      <c r="C36" s="58"/>
      <c r="D36" s="58"/>
      <c r="E36" s="58"/>
      <c r="F36" s="58"/>
      <c r="G36" s="34"/>
      <c r="H36" s="34"/>
      <c r="I36" s="34"/>
      <c r="J36" s="34"/>
    </row>
    <row r="37" spans="1:14" ht="9.75" customHeight="1" x14ac:dyDescent="0.3">
      <c r="A37" s="72">
        <v>8000</v>
      </c>
      <c r="B37" s="73" t="s">
        <v>632</v>
      </c>
      <c r="C37" s="75"/>
      <c r="D37" s="75"/>
      <c r="E37" s="75"/>
      <c r="F37" s="75"/>
      <c r="G37" s="75"/>
      <c r="H37" s="75"/>
      <c r="I37" s="75"/>
      <c r="J37" s="75"/>
    </row>
    <row r="38" spans="1:14" ht="9.75" customHeight="1" thickBot="1" x14ac:dyDescent="0.35">
      <c r="A38" s="34"/>
      <c r="B38" s="34"/>
      <c r="C38" s="34"/>
      <c r="D38" s="34"/>
      <c r="E38" s="34"/>
      <c r="F38" s="34"/>
      <c r="G38" s="34"/>
      <c r="H38" s="34"/>
      <c r="I38" s="34"/>
      <c r="J38" s="34"/>
    </row>
    <row r="39" spans="1:14" ht="9.75" customHeight="1" x14ac:dyDescent="0.3">
      <c r="A39" s="34"/>
      <c r="B39" s="549" t="s">
        <v>633</v>
      </c>
      <c r="C39" s="550"/>
      <c r="D39" s="34"/>
      <c r="E39" s="34"/>
      <c r="F39" s="34"/>
      <c r="G39" s="34"/>
      <c r="H39" s="34"/>
      <c r="I39" s="34"/>
      <c r="J39" s="34"/>
    </row>
    <row r="40" spans="1:14" ht="9.75" customHeight="1" x14ac:dyDescent="0.3">
      <c r="A40" s="34"/>
      <c r="B40" s="190" t="s">
        <v>544</v>
      </c>
      <c r="C40" s="191">
        <v>2025</v>
      </c>
      <c r="D40" s="34"/>
      <c r="E40" s="34"/>
      <c r="F40" s="34"/>
      <c r="G40" s="34"/>
      <c r="H40" s="34"/>
      <c r="I40" s="34"/>
      <c r="J40" s="34"/>
    </row>
    <row r="41" spans="1:14" ht="9.75" customHeight="1" x14ac:dyDescent="0.3">
      <c r="A41" s="34">
        <v>8110</v>
      </c>
      <c r="B41" s="126" t="s">
        <v>634</v>
      </c>
      <c r="C41" s="204">
        <v>67870907.189999998</v>
      </c>
      <c r="D41" s="195"/>
      <c r="E41" s="34"/>
      <c r="F41" s="34"/>
      <c r="G41" s="34"/>
      <c r="H41" s="34"/>
      <c r="I41" s="34"/>
      <c r="J41" s="34"/>
    </row>
    <row r="42" spans="1:14" ht="9.75" customHeight="1" x14ac:dyDescent="0.3">
      <c r="A42" s="34">
        <v>8120</v>
      </c>
      <c r="B42" s="126" t="s">
        <v>635</v>
      </c>
      <c r="C42" s="204">
        <v>417424.44</v>
      </c>
      <c r="D42" s="195"/>
      <c r="E42" s="34"/>
      <c r="F42" s="34"/>
      <c r="G42" s="34"/>
    </row>
    <row r="43" spans="1:14" ht="9.75" customHeight="1" x14ac:dyDescent="0.3">
      <c r="A43" s="34">
        <v>8130</v>
      </c>
      <c r="B43" s="126" t="s">
        <v>636</v>
      </c>
      <c r="C43" s="204">
        <v>3431107.849999994</v>
      </c>
      <c r="D43" s="34"/>
      <c r="E43" s="34"/>
      <c r="F43" s="34"/>
      <c r="G43" s="34"/>
      <c r="H43" s="34"/>
      <c r="I43" s="34"/>
      <c r="J43" s="34"/>
      <c r="L43" s="34"/>
      <c r="M43" s="34"/>
      <c r="N43" s="34"/>
    </row>
    <row r="44" spans="1:14" ht="9.75" customHeight="1" x14ac:dyDescent="0.3">
      <c r="A44" s="34">
        <v>8140</v>
      </c>
      <c r="B44" s="126" t="s">
        <v>637</v>
      </c>
      <c r="C44" s="204">
        <v>70884590.599999994</v>
      </c>
      <c r="D44" s="34"/>
      <c r="E44" s="34"/>
      <c r="F44" s="34"/>
      <c r="G44" s="34"/>
      <c r="H44" s="34"/>
      <c r="I44" s="34"/>
      <c r="J44" s="34"/>
      <c r="L44" s="34"/>
      <c r="M44" s="34"/>
      <c r="N44" s="34"/>
    </row>
    <row r="45" spans="1:14" ht="9.75" customHeight="1" thickBot="1" x14ac:dyDescent="0.35">
      <c r="A45" s="34">
        <v>8150</v>
      </c>
      <c r="B45" s="128" t="s">
        <v>638</v>
      </c>
      <c r="C45" s="205">
        <v>70884590.599999994</v>
      </c>
      <c r="D45" s="34"/>
      <c r="E45" s="34"/>
      <c r="F45" s="34"/>
      <c r="G45" s="34"/>
      <c r="H45" s="34"/>
      <c r="I45" s="34"/>
      <c r="J45" s="34"/>
      <c r="L45" s="34"/>
      <c r="M45" s="34"/>
      <c r="N45" s="34"/>
    </row>
    <row r="46" spans="1:14" ht="9.75" customHeight="1" x14ac:dyDescent="0.3">
      <c r="A46" s="34"/>
      <c r="B46" s="34"/>
      <c r="C46" s="34"/>
      <c r="D46" s="34"/>
      <c r="E46" s="34"/>
      <c r="F46" s="34"/>
      <c r="G46" s="34"/>
      <c r="H46" s="34"/>
      <c r="I46" s="34"/>
      <c r="J46" s="34"/>
      <c r="L46" s="34"/>
      <c r="M46" s="34"/>
      <c r="N46" s="34"/>
    </row>
    <row r="47" spans="1:14" ht="9.75" customHeight="1" thickBot="1" x14ac:dyDescent="0.35">
      <c r="A47" s="34"/>
      <c r="B47" s="34"/>
      <c r="C47" s="34"/>
      <c r="D47" s="34"/>
      <c r="E47" s="34"/>
      <c r="F47" s="34"/>
      <c r="G47" s="34"/>
      <c r="H47" s="34"/>
      <c r="I47" s="34"/>
      <c r="J47" s="34"/>
      <c r="L47" s="34"/>
      <c r="M47" s="34"/>
      <c r="N47" s="34"/>
    </row>
    <row r="48" spans="1:14" ht="9.75" customHeight="1" x14ac:dyDescent="0.3">
      <c r="A48" s="34"/>
      <c r="B48" s="549" t="s">
        <v>639</v>
      </c>
      <c r="C48" s="550"/>
      <c r="D48" s="34"/>
      <c r="E48" s="34"/>
      <c r="F48" s="34"/>
      <c r="G48" s="34"/>
      <c r="H48" s="34"/>
      <c r="I48" s="34"/>
      <c r="J48" s="34"/>
      <c r="L48" s="34"/>
      <c r="M48" s="34"/>
      <c r="N48" s="34"/>
    </row>
    <row r="49" spans="1:3" ht="9.75" customHeight="1" x14ac:dyDescent="0.3">
      <c r="A49" s="34"/>
      <c r="B49" s="190" t="s">
        <v>544</v>
      </c>
      <c r="C49" s="191">
        <v>2025</v>
      </c>
    </row>
    <row r="50" spans="1:3" ht="9.75" customHeight="1" x14ac:dyDescent="0.3">
      <c r="A50" s="34">
        <v>8210</v>
      </c>
      <c r="B50" s="126" t="s">
        <v>640</v>
      </c>
      <c r="C50" s="206">
        <v>67870907.189999998</v>
      </c>
    </row>
    <row r="51" spans="1:3" ht="9.75" customHeight="1" x14ac:dyDescent="0.3">
      <c r="A51" s="34">
        <v>8220</v>
      </c>
      <c r="B51" s="126" t="s">
        <v>641</v>
      </c>
      <c r="C51" s="206">
        <v>12613982.810000001</v>
      </c>
    </row>
    <row r="52" spans="1:3" ht="9.75" customHeight="1" x14ac:dyDescent="0.3">
      <c r="A52" s="34">
        <v>8230</v>
      </c>
      <c r="B52" s="126" t="s">
        <v>642</v>
      </c>
      <c r="C52" s="206">
        <v>3431107.85</v>
      </c>
    </row>
    <row r="53" spans="1:3" ht="9.75" customHeight="1" x14ac:dyDescent="0.3">
      <c r="A53" s="34">
        <v>8240</v>
      </c>
      <c r="B53" s="126" t="s">
        <v>643</v>
      </c>
      <c r="C53" s="206">
        <v>60369940.499999985</v>
      </c>
    </row>
    <row r="54" spans="1:3" ht="9.75" customHeight="1" x14ac:dyDescent="0.3">
      <c r="A54" s="34">
        <v>8250</v>
      </c>
      <c r="B54" s="126" t="s">
        <v>644</v>
      </c>
      <c r="C54" s="206">
        <v>60369940.499999985</v>
      </c>
    </row>
    <row r="55" spans="1:3" ht="9.75" customHeight="1" x14ac:dyDescent="0.3">
      <c r="A55" s="34">
        <v>8260</v>
      </c>
      <c r="B55" s="126" t="s">
        <v>645</v>
      </c>
      <c r="C55" s="206">
        <v>60369940.499999985</v>
      </c>
    </row>
    <row r="56" spans="1:3" ht="9.75" customHeight="1" thickBot="1" x14ac:dyDescent="0.35">
      <c r="A56" s="34">
        <v>8270</v>
      </c>
      <c r="B56" s="128" t="s">
        <v>646</v>
      </c>
      <c r="C56" s="207">
        <v>56532666.649999999</v>
      </c>
    </row>
    <row r="57" spans="1:3" ht="9.75" customHeight="1" x14ac:dyDescent="0.3">
      <c r="A57" s="34"/>
      <c r="B57" s="34"/>
      <c r="C57" s="34"/>
    </row>
    <row r="58" spans="1:3" ht="9.75" customHeight="1" x14ac:dyDescent="0.3">
      <c r="A58" s="34"/>
      <c r="B58" s="34"/>
      <c r="C58" s="34"/>
    </row>
    <row r="59" spans="1:3" ht="9.75" customHeight="1" x14ac:dyDescent="0.3">
      <c r="A59" s="34"/>
      <c r="B59" s="34" t="s">
        <v>310</v>
      </c>
      <c r="C59" s="34"/>
    </row>
  </sheetData>
  <mergeCells count="6">
    <mergeCell ref="B48:C48"/>
    <mergeCell ref="A1:F1"/>
    <mergeCell ref="A2:F2"/>
    <mergeCell ref="A3:F3"/>
    <mergeCell ref="A4:F4"/>
    <mergeCell ref="B39:C39"/>
  </mergeCells>
  <pageMargins left="0.70866141732283472" right="0.70866141732283472" top="0.74803149606299213" bottom="0.74803149606299213" header="0" footer="0"/>
  <pageSetup scale="60" fitToHeight="3"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E214"/>
  <sheetViews>
    <sheetView view="pageBreakPreview" zoomScale="60" zoomScaleNormal="100" workbookViewId="0">
      <selection sqref="A1:C1"/>
    </sheetView>
  </sheetViews>
  <sheetFormatPr baseColWidth="10" defaultColWidth="14.44140625" defaultRowHeight="15" customHeight="1" x14ac:dyDescent="0.3"/>
  <cols>
    <col min="1" max="1" width="10" style="29" customWidth="1"/>
    <col min="2" max="2" width="72.88671875" style="29" customWidth="1"/>
    <col min="3" max="3" width="15.88671875" style="29" customWidth="1"/>
    <col min="4" max="4" width="11.109375" style="29" customWidth="1"/>
    <col min="5" max="5" width="14" style="29" customWidth="1"/>
    <col min="6" max="26" width="9.109375" style="29" customWidth="1"/>
    <col min="27" max="16384" width="14.44140625" style="29"/>
  </cols>
  <sheetData>
    <row r="1" spans="1:5" ht="11.25" customHeight="1" x14ac:dyDescent="0.3">
      <c r="A1" s="488" t="s">
        <v>9</v>
      </c>
      <c r="B1" s="501"/>
      <c r="C1" s="501"/>
      <c r="D1" s="130" t="s">
        <v>99</v>
      </c>
      <c r="E1" s="71">
        <v>2025</v>
      </c>
    </row>
    <row r="2" spans="1:5" ht="11.25" customHeight="1" x14ac:dyDescent="0.3">
      <c r="A2" s="488" t="s">
        <v>100</v>
      </c>
      <c r="B2" s="501"/>
      <c r="C2" s="501"/>
      <c r="D2" s="130" t="s">
        <v>101</v>
      </c>
      <c r="E2" s="71" t="s">
        <v>648</v>
      </c>
    </row>
    <row r="3" spans="1:5" ht="11.25" customHeight="1" x14ac:dyDescent="0.3">
      <c r="A3" s="488" t="s">
        <v>2108</v>
      </c>
      <c r="B3" s="501"/>
      <c r="C3" s="501"/>
      <c r="D3" s="130" t="s">
        <v>102</v>
      </c>
      <c r="E3" s="71" t="s">
        <v>651</v>
      </c>
    </row>
    <row r="4" spans="1:5" ht="11.25" customHeight="1" x14ac:dyDescent="0.3">
      <c r="A4" s="488" t="s">
        <v>103</v>
      </c>
      <c r="B4" s="501"/>
      <c r="C4" s="501"/>
      <c r="D4" s="131"/>
      <c r="E4" s="131"/>
    </row>
    <row r="5" spans="1:5" ht="9.75" customHeight="1" x14ac:dyDescent="0.3">
      <c r="A5" s="31" t="s">
        <v>104</v>
      </c>
      <c r="B5" s="32"/>
      <c r="C5" s="32"/>
      <c r="D5" s="33"/>
      <c r="E5" s="32"/>
    </row>
    <row r="6" spans="1:5" ht="9.75" customHeight="1" x14ac:dyDescent="0.3">
      <c r="A6" s="34"/>
      <c r="B6" s="34"/>
      <c r="C6" s="34"/>
      <c r="D6" s="35"/>
      <c r="E6" s="34"/>
    </row>
    <row r="7" spans="1:5" ht="9.75" customHeight="1" x14ac:dyDescent="0.3">
      <c r="A7" s="32" t="s">
        <v>105</v>
      </c>
      <c r="B7" s="32"/>
      <c r="C7" s="32"/>
      <c r="D7" s="33"/>
      <c r="E7" s="32"/>
    </row>
    <row r="8" spans="1:5" ht="9.75" customHeight="1" x14ac:dyDescent="0.3">
      <c r="A8" s="36" t="s">
        <v>106</v>
      </c>
      <c r="B8" s="36" t="s">
        <v>107</v>
      </c>
      <c r="C8" s="37" t="s">
        <v>108</v>
      </c>
      <c r="D8" s="38" t="s">
        <v>109</v>
      </c>
      <c r="E8" s="37" t="s">
        <v>110</v>
      </c>
    </row>
    <row r="9" spans="1:5" ht="9.75" customHeight="1" x14ac:dyDescent="0.3">
      <c r="A9" s="39">
        <v>4000</v>
      </c>
      <c r="B9" s="40" t="s">
        <v>111</v>
      </c>
      <c r="C9" s="41">
        <v>103738492.02</v>
      </c>
      <c r="D9" s="42"/>
      <c r="E9" s="34"/>
    </row>
    <row r="10" spans="1:5" ht="9.75" customHeight="1" x14ac:dyDescent="0.3">
      <c r="A10" s="39">
        <v>4100</v>
      </c>
      <c r="B10" s="40" t="s">
        <v>74</v>
      </c>
      <c r="C10" s="41">
        <v>70430141.5</v>
      </c>
      <c r="D10" s="42"/>
      <c r="E10" s="34"/>
    </row>
    <row r="11" spans="1:5" ht="11.25" customHeight="1" x14ac:dyDescent="0.3">
      <c r="A11" s="39">
        <v>4110</v>
      </c>
      <c r="B11" s="40" t="s">
        <v>112</v>
      </c>
      <c r="C11" s="41">
        <v>0</v>
      </c>
      <c r="D11" s="42" t="str">
        <f t="shared" ref="D11:D20" si="0">IFERROR(C11/$C$12,"")</f>
        <v/>
      </c>
      <c r="E11" s="34"/>
    </row>
    <row r="12" spans="1:5" ht="9.75" customHeight="1" x14ac:dyDescent="0.3">
      <c r="A12" s="43">
        <v>4111</v>
      </c>
      <c r="B12" s="44" t="s">
        <v>113</v>
      </c>
      <c r="C12" s="45">
        <v>0</v>
      </c>
      <c r="D12" s="42" t="str">
        <f>IFERROR(C12/$C$12,"")</f>
        <v/>
      </c>
      <c r="E12" s="34"/>
    </row>
    <row r="13" spans="1:5" ht="9.75" customHeight="1" x14ac:dyDescent="0.3">
      <c r="A13" s="43">
        <v>4112</v>
      </c>
      <c r="B13" s="44" t="s">
        <v>114</v>
      </c>
      <c r="C13" s="45">
        <v>0</v>
      </c>
      <c r="D13" s="42" t="str">
        <f t="shared" si="0"/>
        <v/>
      </c>
      <c r="E13" s="34"/>
    </row>
    <row r="14" spans="1:5" ht="9.75" customHeight="1" x14ac:dyDescent="0.3">
      <c r="A14" s="43">
        <v>4113</v>
      </c>
      <c r="B14" s="44" t="s">
        <v>115</v>
      </c>
      <c r="C14" s="45">
        <v>0</v>
      </c>
      <c r="D14" s="42" t="str">
        <f t="shared" si="0"/>
        <v/>
      </c>
      <c r="E14" s="34"/>
    </row>
    <row r="15" spans="1:5" ht="9.75" customHeight="1" x14ac:dyDescent="0.3">
      <c r="A15" s="43">
        <v>4114</v>
      </c>
      <c r="B15" s="44" t="s">
        <v>116</v>
      </c>
      <c r="C15" s="45">
        <v>0</v>
      </c>
      <c r="D15" s="42" t="str">
        <f t="shared" si="0"/>
        <v/>
      </c>
      <c r="E15" s="34"/>
    </row>
    <row r="16" spans="1:5" ht="9.75" customHeight="1" x14ac:dyDescent="0.3">
      <c r="A16" s="43">
        <v>4115</v>
      </c>
      <c r="B16" s="44" t="s">
        <v>117</v>
      </c>
      <c r="C16" s="45">
        <v>0</v>
      </c>
      <c r="D16" s="42" t="str">
        <f t="shared" si="0"/>
        <v/>
      </c>
      <c r="E16" s="34"/>
    </row>
    <row r="17" spans="1:5" ht="9.75" customHeight="1" x14ac:dyDescent="0.3">
      <c r="A17" s="43">
        <v>4116</v>
      </c>
      <c r="B17" s="44" t="s">
        <v>118</v>
      </c>
      <c r="C17" s="45">
        <v>0</v>
      </c>
      <c r="D17" s="42" t="str">
        <f t="shared" si="0"/>
        <v/>
      </c>
      <c r="E17" s="34"/>
    </row>
    <row r="18" spans="1:5" ht="9.75" customHeight="1" x14ac:dyDescent="0.3">
      <c r="A18" s="43">
        <v>4117</v>
      </c>
      <c r="B18" s="44" t="s">
        <v>119</v>
      </c>
      <c r="C18" s="45">
        <v>0</v>
      </c>
      <c r="D18" s="42" t="str">
        <f t="shared" si="0"/>
        <v/>
      </c>
      <c r="E18" s="34"/>
    </row>
    <row r="19" spans="1:5" ht="9.75" customHeight="1" x14ac:dyDescent="0.3">
      <c r="A19" s="43">
        <v>4118</v>
      </c>
      <c r="B19" s="46" t="s">
        <v>120</v>
      </c>
      <c r="C19" s="45">
        <v>0</v>
      </c>
      <c r="D19" s="42" t="str">
        <f t="shared" si="0"/>
        <v/>
      </c>
      <c r="E19" s="34"/>
    </row>
    <row r="20" spans="1:5" ht="9.75" customHeight="1" x14ac:dyDescent="0.3">
      <c r="A20" s="43">
        <v>4119</v>
      </c>
      <c r="B20" s="44" t="s">
        <v>121</v>
      </c>
      <c r="C20" s="45">
        <v>0</v>
      </c>
      <c r="D20" s="42" t="str">
        <f t="shared" si="0"/>
        <v/>
      </c>
      <c r="E20" s="34"/>
    </row>
    <row r="21" spans="1:5" ht="9.75" customHeight="1" x14ac:dyDescent="0.3">
      <c r="A21" s="39">
        <v>4120</v>
      </c>
      <c r="B21" s="40" t="s">
        <v>122</v>
      </c>
      <c r="C21" s="41">
        <v>0</v>
      </c>
      <c r="D21" s="42" t="str">
        <f t="shared" ref="D21:D26" si="1">IFERROR(C21/$C$21,"")</f>
        <v/>
      </c>
      <c r="E21" s="34"/>
    </row>
    <row r="22" spans="1:5" ht="9.75" customHeight="1" x14ac:dyDescent="0.3">
      <c r="A22" s="43">
        <v>4121</v>
      </c>
      <c r="B22" s="44" t="s">
        <v>123</v>
      </c>
      <c r="C22" s="45">
        <v>0</v>
      </c>
      <c r="D22" s="42" t="str">
        <f t="shared" si="1"/>
        <v/>
      </c>
      <c r="E22" s="34"/>
    </row>
    <row r="23" spans="1:5" ht="9.75" customHeight="1" x14ac:dyDescent="0.3">
      <c r="A23" s="43">
        <v>4122</v>
      </c>
      <c r="B23" s="44" t="s">
        <v>124</v>
      </c>
      <c r="C23" s="45">
        <v>0</v>
      </c>
      <c r="D23" s="42" t="str">
        <f t="shared" si="1"/>
        <v/>
      </c>
      <c r="E23" s="34"/>
    </row>
    <row r="24" spans="1:5" ht="9.75" customHeight="1" x14ac:dyDescent="0.3">
      <c r="A24" s="43">
        <v>4123</v>
      </c>
      <c r="B24" s="44" t="s">
        <v>125</v>
      </c>
      <c r="C24" s="45">
        <v>0</v>
      </c>
      <c r="D24" s="42" t="str">
        <f t="shared" si="1"/>
        <v/>
      </c>
      <c r="E24" s="34"/>
    </row>
    <row r="25" spans="1:5" ht="9.75" customHeight="1" x14ac:dyDescent="0.3">
      <c r="A25" s="43">
        <v>4124</v>
      </c>
      <c r="B25" s="44" t="s">
        <v>126</v>
      </c>
      <c r="C25" s="45">
        <v>0</v>
      </c>
      <c r="D25" s="42" t="str">
        <f t="shared" si="1"/>
        <v/>
      </c>
      <c r="E25" s="34"/>
    </row>
    <row r="26" spans="1:5" ht="9.75" customHeight="1" x14ac:dyDescent="0.3">
      <c r="A26" s="43">
        <v>4129</v>
      </c>
      <c r="B26" s="44" t="s">
        <v>127</v>
      </c>
      <c r="C26" s="45">
        <v>0</v>
      </c>
      <c r="D26" s="42" t="str">
        <f t="shared" si="1"/>
        <v/>
      </c>
      <c r="E26" s="34"/>
    </row>
    <row r="27" spans="1:5" ht="9.75" customHeight="1" x14ac:dyDescent="0.3">
      <c r="A27" s="39">
        <v>4130</v>
      </c>
      <c r="B27" s="40" t="s">
        <v>128</v>
      </c>
      <c r="C27" s="41">
        <v>0</v>
      </c>
      <c r="D27" s="42" t="str">
        <f t="shared" ref="D27:D29" si="2">IFERROR(C27/$C$27,"")</f>
        <v/>
      </c>
      <c r="E27" s="34"/>
    </row>
    <row r="28" spans="1:5" ht="9.75" customHeight="1" x14ac:dyDescent="0.3">
      <c r="A28" s="43">
        <v>4131</v>
      </c>
      <c r="B28" s="44" t="s">
        <v>129</v>
      </c>
      <c r="C28" s="45">
        <v>0</v>
      </c>
      <c r="D28" s="42" t="str">
        <f t="shared" si="2"/>
        <v/>
      </c>
      <c r="E28" s="34"/>
    </row>
    <row r="29" spans="1:5" ht="9.75" customHeight="1" x14ac:dyDescent="0.3">
      <c r="A29" s="43">
        <v>4132</v>
      </c>
      <c r="B29" s="46" t="s">
        <v>130</v>
      </c>
      <c r="C29" s="45">
        <v>0</v>
      </c>
      <c r="D29" s="42" t="str">
        <f t="shared" si="2"/>
        <v/>
      </c>
      <c r="E29" s="34"/>
    </row>
    <row r="30" spans="1:5" ht="9.75" customHeight="1" x14ac:dyDescent="0.3">
      <c r="A30" s="39">
        <v>4140</v>
      </c>
      <c r="B30" s="40" t="s">
        <v>131</v>
      </c>
      <c r="C30" s="41">
        <v>0</v>
      </c>
      <c r="D30" s="42" t="str">
        <f t="shared" ref="D30:D35" si="3">IFERROR(C30/$C$30,"")</f>
        <v/>
      </c>
      <c r="E30" s="34"/>
    </row>
    <row r="31" spans="1:5" ht="9.75" customHeight="1" x14ac:dyDescent="0.3">
      <c r="A31" s="43">
        <v>4141</v>
      </c>
      <c r="B31" s="44" t="s">
        <v>132</v>
      </c>
      <c r="C31" s="45">
        <v>0</v>
      </c>
      <c r="D31" s="42" t="str">
        <f t="shared" si="3"/>
        <v/>
      </c>
      <c r="E31" s="34"/>
    </row>
    <row r="32" spans="1:5" ht="9.75" customHeight="1" x14ac:dyDescent="0.3">
      <c r="A32" s="43">
        <v>4143</v>
      </c>
      <c r="B32" s="44" t="s">
        <v>133</v>
      </c>
      <c r="C32" s="45">
        <v>0</v>
      </c>
      <c r="D32" s="42" t="str">
        <f t="shared" si="3"/>
        <v/>
      </c>
      <c r="E32" s="34"/>
    </row>
    <row r="33" spans="1:5" ht="9.75" customHeight="1" x14ac:dyDescent="0.3">
      <c r="A33" s="43">
        <v>4144</v>
      </c>
      <c r="B33" s="44" t="s">
        <v>134</v>
      </c>
      <c r="C33" s="45">
        <v>0</v>
      </c>
      <c r="D33" s="42" t="str">
        <f t="shared" si="3"/>
        <v/>
      </c>
      <c r="E33" s="34"/>
    </row>
    <row r="34" spans="1:5" ht="9.75" customHeight="1" x14ac:dyDescent="0.3">
      <c r="A34" s="43">
        <v>4145</v>
      </c>
      <c r="B34" s="46" t="s">
        <v>135</v>
      </c>
      <c r="C34" s="45">
        <v>0</v>
      </c>
      <c r="D34" s="42" t="str">
        <f t="shared" si="3"/>
        <v/>
      </c>
      <c r="E34" s="34"/>
    </row>
    <row r="35" spans="1:5" ht="9.75" customHeight="1" x14ac:dyDescent="0.3">
      <c r="A35" s="43">
        <v>4149</v>
      </c>
      <c r="B35" s="44" t="s">
        <v>136</v>
      </c>
      <c r="C35" s="45">
        <v>0</v>
      </c>
      <c r="D35" s="42" t="str">
        <f t="shared" si="3"/>
        <v/>
      </c>
      <c r="E35" s="34"/>
    </row>
    <row r="36" spans="1:5" ht="9.75" customHeight="1" x14ac:dyDescent="0.3">
      <c r="A36" s="39">
        <v>4150</v>
      </c>
      <c r="B36" s="40" t="s">
        <v>137</v>
      </c>
      <c r="C36" s="41">
        <v>0</v>
      </c>
      <c r="D36" s="42" t="str">
        <f t="shared" ref="D36:D38" si="4">IFERROR(C36/$C$36,"")</f>
        <v/>
      </c>
      <c r="E36" s="34"/>
    </row>
    <row r="37" spans="1:5" ht="9.75" customHeight="1" x14ac:dyDescent="0.3">
      <c r="A37" s="43">
        <v>4151</v>
      </c>
      <c r="B37" s="44" t="s">
        <v>137</v>
      </c>
      <c r="C37" s="45">
        <v>0</v>
      </c>
      <c r="D37" s="42" t="str">
        <f t="shared" si="4"/>
        <v/>
      </c>
      <c r="E37" s="34"/>
    </row>
    <row r="38" spans="1:5" ht="9.75" customHeight="1" x14ac:dyDescent="0.3">
      <c r="A38" s="43">
        <v>4154</v>
      </c>
      <c r="B38" s="46" t="s">
        <v>138</v>
      </c>
      <c r="C38" s="45">
        <v>0</v>
      </c>
      <c r="D38" s="42" t="str">
        <f t="shared" si="4"/>
        <v/>
      </c>
      <c r="E38" s="34"/>
    </row>
    <row r="39" spans="1:5" ht="9.75" customHeight="1" x14ac:dyDescent="0.3">
      <c r="A39" s="39">
        <v>4160</v>
      </c>
      <c r="B39" s="40" t="s">
        <v>139</v>
      </c>
      <c r="C39" s="41">
        <v>0</v>
      </c>
      <c r="D39" s="42" t="str">
        <f t="shared" ref="D39:D47" si="5">IFERROR(C39/$C$39,"")</f>
        <v/>
      </c>
      <c r="E39" s="34"/>
    </row>
    <row r="40" spans="1:5" ht="9.75" customHeight="1" x14ac:dyDescent="0.3">
      <c r="A40" s="43">
        <v>4161</v>
      </c>
      <c r="B40" s="44" t="s">
        <v>140</v>
      </c>
      <c r="C40" s="45">
        <v>0</v>
      </c>
      <c r="D40" s="42" t="str">
        <f t="shared" si="5"/>
        <v/>
      </c>
      <c r="E40" s="34"/>
    </row>
    <row r="41" spans="1:5" ht="9.75" customHeight="1" x14ac:dyDescent="0.3">
      <c r="A41" s="43">
        <v>4162</v>
      </c>
      <c r="B41" s="44" t="s">
        <v>141</v>
      </c>
      <c r="C41" s="45">
        <v>0</v>
      </c>
      <c r="D41" s="42" t="str">
        <f t="shared" si="5"/>
        <v/>
      </c>
      <c r="E41" s="34"/>
    </row>
    <row r="42" spans="1:5" ht="9.75" customHeight="1" x14ac:dyDescent="0.3">
      <c r="A42" s="43">
        <v>4163</v>
      </c>
      <c r="B42" s="44" t="s">
        <v>142</v>
      </c>
      <c r="C42" s="45">
        <v>0</v>
      </c>
      <c r="D42" s="42" t="str">
        <f t="shared" si="5"/>
        <v/>
      </c>
      <c r="E42" s="34"/>
    </row>
    <row r="43" spans="1:5" ht="9.75" customHeight="1" x14ac:dyDescent="0.3">
      <c r="A43" s="43">
        <v>4164</v>
      </c>
      <c r="B43" s="44" t="s">
        <v>143</v>
      </c>
      <c r="C43" s="45">
        <v>0</v>
      </c>
      <c r="D43" s="42" t="str">
        <f t="shared" si="5"/>
        <v/>
      </c>
      <c r="E43" s="34"/>
    </row>
    <row r="44" spans="1:5" ht="9.75" customHeight="1" x14ac:dyDescent="0.3">
      <c r="A44" s="43">
        <v>4165</v>
      </c>
      <c r="B44" s="44" t="s">
        <v>144</v>
      </c>
      <c r="C44" s="45">
        <v>0</v>
      </c>
      <c r="D44" s="42" t="str">
        <f t="shared" si="5"/>
        <v/>
      </c>
      <c r="E44" s="34"/>
    </row>
    <row r="45" spans="1:5" ht="9.75" customHeight="1" x14ac:dyDescent="0.3">
      <c r="A45" s="43">
        <v>4166</v>
      </c>
      <c r="B45" s="46" t="s">
        <v>145</v>
      </c>
      <c r="C45" s="45">
        <v>0</v>
      </c>
      <c r="D45" s="42" t="str">
        <f t="shared" si="5"/>
        <v/>
      </c>
      <c r="E45" s="34"/>
    </row>
    <row r="46" spans="1:5" ht="9.75" customHeight="1" x14ac:dyDescent="0.3">
      <c r="A46" s="43">
        <v>4168</v>
      </c>
      <c r="B46" s="44" t="s">
        <v>146</v>
      </c>
      <c r="C46" s="45">
        <v>0</v>
      </c>
      <c r="D46" s="42" t="str">
        <f t="shared" si="5"/>
        <v/>
      </c>
      <c r="E46" s="34"/>
    </row>
    <row r="47" spans="1:5" ht="9.75" customHeight="1" x14ac:dyDescent="0.3">
      <c r="A47" s="43">
        <v>4169</v>
      </c>
      <c r="B47" s="44" t="s">
        <v>147</v>
      </c>
      <c r="C47" s="45">
        <v>0</v>
      </c>
      <c r="D47" s="42" t="str">
        <f t="shared" si="5"/>
        <v/>
      </c>
      <c r="E47" s="34"/>
    </row>
    <row r="48" spans="1:5" ht="9.75" customHeight="1" x14ac:dyDescent="0.3">
      <c r="A48" s="39">
        <v>4170</v>
      </c>
      <c r="B48" s="40" t="s">
        <v>148</v>
      </c>
      <c r="C48" s="41">
        <v>70430141.5</v>
      </c>
      <c r="D48" s="42">
        <f t="shared" ref="D48:D56" si="6">IFERROR(C48/$C$48,"")</f>
        <v>1</v>
      </c>
      <c r="E48" s="34" t="s">
        <v>696</v>
      </c>
    </row>
    <row r="49" spans="1:5" ht="9.75" customHeight="1" x14ac:dyDescent="0.3">
      <c r="A49" s="43">
        <v>4171</v>
      </c>
      <c r="B49" s="44" t="s">
        <v>149</v>
      </c>
      <c r="C49" s="45">
        <v>0</v>
      </c>
      <c r="D49" s="42">
        <f t="shared" si="6"/>
        <v>0</v>
      </c>
      <c r="E49" s="34"/>
    </row>
    <row r="50" spans="1:5" ht="9.75" customHeight="1" x14ac:dyDescent="0.3">
      <c r="A50" s="43">
        <v>4172</v>
      </c>
      <c r="B50" s="44" t="s">
        <v>150</v>
      </c>
      <c r="C50" s="45">
        <v>0</v>
      </c>
      <c r="D50" s="42">
        <f t="shared" si="6"/>
        <v>0</v>
      </c>
      <c r="E50" s="34"/>
    </row>
    <row r="51" spans="1:5" ht="9.75" customHeight="1" x14ac:dyDescent="0.3">
      <c r="A51" s="43">
        <v>4173</v>
      </c>
      <c r="B51" s="46" t="s">
        <v>151</v>
      </c>
      <c r="C51" s="45">
        <v>70430141.5</v>
      </c>
      <c r="D51" s="42">
        <f t="shared" si="6"/>
        <v>1</v>
      </c>
      <c r="E51" s="34"/>
    </row>
    <row r="52" spans="1:5" ht="9.75" customHeight="1" x14ac:dyDescent="0.3">
      <c r="A52" s="43">
        <v>4174</v>
      </c>
      <c r="B52" s="46" t="s">
        <v>153</v>
      </c>
      <c r="C52" s="45">
        <v>0</v>
      </c>
      <c r="D52" s="42">
        <f t="shared" si="6"/>
        <v>0</v>
      </c>
      <c r="E52" s="34"/>
    </row>
    <row r="53" spans="1:5" ht="9.75" customHeight="1" x14ac:dyDescent="0.3">
      <c r="A53" s="43">
        <v>4175</v>
      </c>
      <c r="B53" s="46" t="s">
        <v>154</v>
      </c>
      <c r="C53" s="45">
        <v>0</v>
      </c>
      <c r="D53" s="42">
        <f t="shared" si="6"/>
        <v>0</v>
      </c>
      <c r="E53" s="34"/>
    </row>
    <row r="54" spans="1:5" ht="9.75" customHeight="1" x14ac:dyDescent="0.3">
      <c r="A54" s="43">
        <v>4176</v>
      </c>
      <c r="B54" s="46" t="s">
        <v>155</v>
      </c>
      <c r="C54" s="45">
        <v>0</v>
      </c>
      <c r="D54" s="42">
        <f t="shared" si="6"/>
        <v>0</v>
      </c>
      <c r="E54" s="34"/>
    </row>
    <row r="55" spans="1:5" ht="9.75" customHeight="1" x14ac:dyDescent="0.3">
      <c r="A55" s="43">
        <v>4177</v>
      </c>
      <c r="B55" s="46" t="s">
        <v>156</v>
      </c>
      <c r="C55" s="45">
        <v>0</v>
      </c>
      <c r="D55" s="42">
        <f t="shared" si="6"/>
        <v>0</v>
      </c>
      <c r="E55" s="34"/>
    </row>
    <row r="56" spans="1:5" ht="9.75" customHeight="1" x14ac:dyDescent="0.3">
      <c r="A56" s="43">
        <v>4178</v>
      </c>
      <c r="B56" s="46" t="s">
        <v>157</v>
      </c>
      <c r="C56" s="45">
        <v>0</v>
      </c>
      <c r="D56" s="42">
        <f t="shared" si="6"/>
        <v>0</v>
      </c>
      <c r="E56" s="34"/>
    </row>
    <row r="57" spans="1:5" ht="9.75" customHeight="1" x14ac:dyDescent="0.3">
      <c r="A57" s="39">
        <v>4200</v>
      </c>
      <c r="B57" s="52" t="s">
        <v>160</v>
      </c>
      <c r="C57" s="41">
        <v>33308350.52</v>
      </c>
      <c r="D57" s="42"/>
      <c r="E57" s="34"/>
    </row>
    <row r="58" spans="1:5" ht="9.75" customHeight="1" x14ac:dyDescent="0.3">
      <c r="A58" s="39">
        <v>4210</v>
      </c>
      <c r="B58" s="52" t="s">
        <v>161</v>
      </c>
      <c r="C58" s="41">
        <v>0</v>
      </c>
      <c r="D58" s="42" t="str">
        <f t="shared" ref="D58:D63" si="7">IFERROR(C58/$C$58,"")</f>
        <v/>
      </c>
      <c r="E58" s="34"/>
    </row>
    <row r="59" spans="1:5" ht="9.75" customHeight="1" x14ac:dyDescent="0.3">
      <c r="A59" s="43">
        <v>4211</v>
      </c>
      <c r="B59" s="44" t="s">
        <v>162</v>
      </c>
      <c r="C59" s="45">
        <v>0</v>
      </c>
      <c r="D59" s="42" t="str">
        <f t="shared" si="7"/>
        <v/>
      </c>
      <c r="E59" s="34"/>
    </row>
    <row r="60" spans="1:5" ht="9.75" customHeight="1" x14ac:dyDescent="0.3">
      <c r="A60" s="43">
        <v>4212</v>
      </c>
      <c r="B60" s="44" t="s">
        <v>163</v>
      </c>
      <c r="C60" s="45">
        <v>0</v>
      </c>
      <c r="D60" s="42" t="str">
        <f t="shared" si="7"/>
        <v/>
      </c>
      <c r="E60" s="34"/>
    </row>
    <row r="61" spans="1:5" ht="9.75" customHeight="1" x14ac:dyDescent="0.3">
      <c r="A61" s="43">
        <v>4213</v>
      </c>
      <c r="B61" s="44" t="s">
        <v>164</v>
      </c>
      <c r="C61" s="45">
        <v>0</v>
      </c>
      <c r="D61" s="42" t="str">
        <f t="shared" si="7"/>
        <v/>
      </c>
      <c r="E61" s="34"/>
    </row>
    <row r="62" spans="1:5" ht="9.75" customHeight="1" x14ac:dyDescent="0.3">
      <c r="A62" s="43">
        <v>4214</v>
      </c>
      <c r="B62" s="44" t="s">
        <v>165</v>
      </c>
      <c r="C62" s="45">
        <v>0</v>
      </c>
      <c r="D62" s="42" t="str">
        <f t="shared" si="7"/>
        <v/>
      </c>
      <c r="E62" s="34"/>
    </row>
    <row r="63" spans="1:5" ht="9.75" customHeight="1" x14ac:dyDescent="0.3">
      <c r="A63" s="43">
        <v>4215</v>
      </c>
      <c r="B63" s="44" t="s">
        <v>166</v>
      </c>
      <c r="C63" s="45">
        <v>0</v>
      </c>
      <c r="D63" s="42" t="str">
        <f t="shared" si="7"/>
        <v/>
      </c>
      <c r="E63" s="34"/>
    </row>
    <row r="64" spans="1:5" ht="9.75" customHeight="1" x14ac:dyDescent="0.3">
      <c r="A64" s="39">
        <v>4220</v>
      </c>
      <c r="B64" s="40" t="s">
        <v>167</v>
      </c>
      <c r="C64" s="41">
        <v>33308350.52</v>
      </c>
      <c r="D64" s="42">
        <f t="shared" ref="D64:D68" si="8">IFERROR(C64/$C$64,"")</f>
        <v>1</v>
      </c>
      <c r="E64" s="34" t="s">
        <v>697</v>
      </c>
    </row>
    <row r="65" spans="1:5" ht="9.75" customHeight="1" x14ac:dyDescent="0.3">
      <c r="A65" s="43">
        <v>4221</v>
      </c>
      <c r="B65" s="44" t="s">
        <v>168</v>
      </c>
      <c r="C65" s="45">
        <v>0</v>
      </c>
      <c r="D65" s="42">
        <f t="shared" si="8"/>
        <v>0</v>
      </c>
      <c r="E65" s="34"/>
    </row>
    <row r="66" spans="1:5" ht="9.75" customHeight="1" x14ac:dyDescent="0.3">
      <c r="A66" s="43">
        <v>4223</v>
      </c>
      <c r="B66" s="44" t="s">
        <v>170</v>
      </c>
      <c r="C66" s="45">
        <v>33308350.52</v>
      </c>
      <c r="D66" s="42">
        <f t="shared" si="8"/>
        <v>1</v>
      </c>
      <c r="E66" s="34"/>
    </row>
    <row r="67" spans="1:5" ht="9.75" customHeight="1" x14ac:dyDescent="0.3">
      <c r="A67" s="43">
        <v>4225</v>
      </c>
      <c r="B67" s="44" t="s">
        <v>171</v>
      </c>
      <c r="C67" s="45">
        <v>0</v>
      </c>
      <c r="D67" s="42">
        <f t="shared" si="8"/>
        <v>0</v>
      </c>
      <c r="E67" s="34"/>
    </row>
    <row r="68" spans="1:5" ht="9.75" customHeight="1" x14ac:dyDescent="0.3">
      <c r="A68" s="43">
        <v>4227</v>
      </c>
      <c r="B68" s="44" t="s">
        <v>172</v>
      </c>
      <c r="C68" s="45">
        <v>0</v>
      </c>
      <c r="D68" s="42">
        <f t="shared" si="8"/>
        <v>0</v>
      </c>
      <c r="E68" s="34"/>
    </row>
    <row r="69" spans="1:5" ht="9.75" customHeight="1" x14ac:dyDescent="0.3">
      <c r="A69" s="54">
        <v>4300</v>
      </c>
      <c r="B69" s="40" t="s">
        <v>78</v>
      </c>
      <c r="C69" s="41">
        <v>0</v>
      </c>
      <c r="D69" s="42"/>
      <c r="E69" s="44"/>
    </row>
    <row r="70" spans="1:5" ht="9.75" customHeight="1" x14ac:dyDescent="0.3">
      <c r="A70" s="54">
        <v>4310</v>
      </c>
      <c r="B70" s="40" t="s">
        <v>173</v>
      </c>
      <c r="C70" s="41">
        <v>0</v>
      </c>
      <c r="D70" s="42" t="str">
        <f t="shared" ref="D70:D72" si="9">IFERROR(C70/$C$70,"")</f>
        <v/>
      </c>
      <c r="E70" s="44"/>
    </row>
    <row r="71" spans="1:5" ht="9.75" customHeight="1" x14ac:dyDescent="0.3">
      <c r="A71" s="55">
        <v>4311</v>
      </c>
      <c r="B71" s="44" t="s">
        <v>174</v>
      </c>
      <c r="C71" s="45">
        <v>0</v>
      </c>
      <c r="D71" s="42" t="str">
        <f t="shared" si="9"/>
        <v/>
      </c>
      <c r="E71" s="44"/>
    </row>
    <row r="72" spans="1:5" ht="9.75" customHeight="1" x14ac:dyDescent="0.3">
      <c r="A72" s="55">
        <v>4319</v>
      </c>
      <c r="B72" s="44" t="s">
        <v>175</v>
      </c>
      <c r="C72" s="45">
        <v>0</v>
      </c>
      <c r="D72" s="42" t="str">
        <f t="shared" si="9"/>
        <v/>
      </c>
      <c r="E72" s="44"/>
    </row>
    <row r="73" spans="1:5" ht="9.75" customHeight="1" x14ac:dyDescent="0.3">
      <c r="A73" s="54">
        <v>4320</v>
      </c>
      <c r="B73" s="40" t="s">
        <v>176</v>
      </c>
      <c r="C73" s="41">
        <v>0</v>
      </c>
      <c r="D73" s="42" t="str">
        <f t="shared" ref="D73:D78" si="10">IFERROR(C73/$C$73,"")</f>
        <v/>
      </c>
      <c r="E73" s="44"/>
    </row>
    <row r="74" spans="1:5" ht="9.75" customHeight="1" x14ac:dyDescent="0.3">
      <c r="A74" s="55">
        <v>4321</v>
      </c>
      <c r="B74" s="44" t="s">
        <v>177</v>
      </c>
      <c r="C74" s="45">
        <v>0</v>
      </c>
      <c r="D74" s="42" t="str">
        <f t="shared" si="10"/>
        <v/>
      </c>
      <c r="E74" s="44"/>
    </row>
    <row r="75" spans="1:5" ht="9.75" customHeight="1" x14ac:dyDescent="0.3">
      <c r="A75" s="55">
        <v>4322</v>
      </c>
      <c r="B75" s="44" t="s">
        <v>178</v>
      </c>
      <c r="C75" s="45">
        <v>0</v>
      </c>
      <c r="D75" s="42" t="str">
        <f t="shared" si="10"/>
        <v/>
      </c>
      <c r="E75" s="44"/>
    </row>
    <row r="76" spans="1:5" ht="9.75" customHeight="1" x14ac:dyDescent="0.3">
      <c r="A76" s="55">
        <v>4323</v>
      </c>
      <c r="B76" s="44" t="s">
        <v>179</v>
      </c>
      <c r="C76" s="45">
        <v>0</v>
      </c>
      <c r="D76" s="42" t="str">
        <f t="shared" si="10"/>
        <v/>
      </c>
      <c r="E76" s="44"/>
    </row>
    <row r="77" spans="1:5" ht="9.75" customHeight="1" x14ac:dyDescent="0.3">
      <c r="A77" s="55">
        <v>4324</v>
      </c>
      <c r="B77" s="44" t="s">
        <v>180</v>
      </c>
      <c r="C77" s="45">
        <v>0</v>
      </c>
      <c r="D77" s="42" t="str">
        <f t="shared" si="10"/>
        <v/>
      </c>
      <c r="E77" s="44"/>
    </row>
    <row r="78" spans="1:5" ht="9.75" customHeight="1" x14ac:dyDescent="0.3">
      <c r="A78" s="55">
        <v>4325</v>
      </c>
      <c r="B78" s="44" t="s">
        <v>181</v>
      </c>
      <c r="C78" s="45">
        <v>0</v>
      </c>
      <c r="D78" s="42" t="str">
        <f t="shared" si="10"/>
        <v/>
      </c>
      <c r="E78" s="44"/>
    </row>
    <row r="79" spans="1:5" ht="9.75" customHeight="1" x14ac:dyDescent="0.3">
      <c r="A79" s="54">
        <v>4330</v>
      </c>
      <c r="B79" s="40" t="s">
        <v>182</v>
      </c>
      <c r="C79" s="41">
        <v>0</v>
      </c>
      <c r="D79" s="42" t="str">
        <f t="shared" ref="D79:D80" si="11">IFERROR(C79/$C$79,"")</f>
        <v/>
      </c>
      <c r="E79" s="44"/>
    </row>
    <row r="80" spans="1:5" ht="9.75" customHeight="1" x14ac:dyDescent="0.3">
      <c r="A80" s="55">
        <v>4331</v>
      </c>
      <c r="B80" s="44" t="s">
        <v>182</v>
      </c>
      <c r="C80" s="45">
        <v>0</v>
      </c>
      <c r="D80" s="42" t="str">
        <f t="shared" si="11"/>
        <v/>
      </c>
      <c r="E80" s="44"/>
    </row>
    <row r="81" spans="1:5" ht="9.75" customHeight="1" x14ac:dyDescent="0.3">
      <c r="A81" s="54">
        <v>4340</v>
      </c>
      <c r="B81" s="40" t="s">
        <v>183</v>
      </c>
      <c r="C81" s="41">
        <v>0</v>
      </c>
      <c r="D81" s="42" t="str">
        <f t="shared" ref="D81:D82" si="12">IFERROR(C81/$C$81,"")</f>
        <v/>
      </c>
      <c r="E81" s="44"/>
    </row>
    <row r="82" spans="1:5" ht="9.75" customHeight="1" x14ac:dyDescent="0.3">
      <c r="A82" s="55">
        <v>4341</v>
      </c>
      <c r="B82" s="44" t="s">
        <v>183</v>
      </c>
      <c r="C82" s="45">
        <v>0</v>
      </c>
      <c r="D82" s="42" t="str">
        <f t="shared" si="12"/>
        <v/>
      </c>
      <c r="E82" s="44"/>
    </row>
    <row r="83" spans="1:5" ht="9.75" customHeight="1" x14ac:dyDescent="0.3">
      <c r="A83" s="54">
        <v>4390</v>
      </c>
      <c r="B83" s="40" t="s">
        <v>184</v>
      </c>
      <c r="C83" s="41">
        <v>0</v>
      </c>
      <c r="D83" s="42" t="str">
        <f t="shared" ref="D83:D90" si="13">IFERROR(C83/$C$83,"")</f>
        <v/>
      </c>
      <c r="E83" s="44"/>
    </row>
    <row r="84" spans="1:5" ht="9.75" customHeight="1" x14ac:dyDescent="0.3">
      <c r="A84" s="55">
        <v>4392</v>
      </c>
      <c r="B84" s="44" t="s">
        <v>185</v>
      </c>
      <c r="C84" s="45">
        <v>0</v>
      </c>
      <c r="D84" s="42" t="str">
        <f t="shared" si="13"/>
        <v/>
      </c>
      <c r="E84" s="44"/>
    </row>
    <row r="85" spans="1:5" ht="9.75" customHeight="1" x14ac:dyDescent="0.3">
      <c r="A85" s="55">
        <v>4393</v>
      </c>
      <c r="B85" s="44" t="s">
        <v>186</v>
      </c>
      <c r="C85" s="45">
        <v>0</v>
      </c>
      <c r="D85" s="42" t="str">
        <f t="shared" si="13"/>
        <v/>
      </c>
      <c r="E85" s="44"/>
    </row>
    <row r="86" spans="1:5" ht="9.75" customHeight="1" x14ac:dyDescent="0.3">
      <c r="A86" s="55">
        <v>4394</v>
      </c>
      <c r="B86" s="44" t="s">
        <v>187</v>
      </c>
      <c r="C86" s="45">
        <v>0</v>
      </c>
      <c r="D86" s="42" t="str">
        <f t="shared" si="13"/>
        <v/>
      </c>
      <c r="E86" s="44"/>
    </row>
    <row r="87" spans="1:5" ht="9.75" customHeight="1" x14ac:dyDescent="0.3">
      <c r="A87" s="55">
        <v>4395</v>
      </c>
      <c r="B87" s="44" t="s">
        <v>188</v>
      </c>
      <c r="C87" s="45">
        <v>0</v>
      </c>
      <c r="D87" s="42" t="str">
        <f t="shared" si="13"/>
        <v/>
      </c>
      <c r="E87" s="44"/>
    </row>
    <row r="88" spans="1:5" ht="9.75" customHeight="1" x14ac:dyDescent="0.3">
      <c r="A88" s="55">
        <v>4396</v>
      </c>
      <c r="B88" s="44" t="s">
        <v>189</v>
      </c>
      <c r="C88" s="45">
        <v>0</v>
      </c>
      <c r="D88" s="42" t="str">
        <f t="shared" si="13"/>
        <v/>
      </c>
      <c r="E88" s="44"/>
    </row>
    <row r="89" spans="1:5" ht="9.75" customHeight="1" x14ac:dyDescent="0.3">
      <c r="A89" s="55">
        <v>4397</v>
      </c>
      <c r="B89" s="44" t="s">
        <v>190</v>
      </c>
      <c r="C89" s="45">
        <v>0</v>
      </c>
      <c r="D89" s="42" t="str">
        <f t="shared" si="13"/>
        <v/>
      </c>
      <c r="E89" s="44"/>
    </row>
    <row r="90" spans="1:5" ht="9.75" customHeight="1" x14ac:dyDescent="0.3">
      <c r="A90" s="55">
        <v>4399</v>
      </c>
      <c r="B90" s="44" t="s">
        <v>184</v>
      </c>
      <c r="C90" s="45">
        <v>0</v>
      </c>
      <c r="D90" s="42" t="str">
        <f t="shared" si="13"/>
        <v/>
      </c>
      <c r="E90" s="44"/>
    </row>
    <row r="91" spans="1:5" ht="9.75" customHeight="1" x14ac:dyDescent="0.3">
      <c r="A91" s="34"/>
      <c r="B91" s="34"/>
      <c r="C91" s="34"/>
      <c r="D91" s="35"/>
      <c r="E91" s="34"/>
    </row>
    <row r="92" spans="1:5" ht="9.75" customHeight="1" x14ac:dyDescent="0.3">
      <c r="A92" s="32" t="s">
        <v>191</v>
      </c>
      <c r="B92" s="32"/>
      <c r="C92" s="32"/>
      <c r="D92" s="33"/>
      <c r="E92" s="32"/>
    </row>
    <row r="93" spans="1:5" ht="9.75" customHeight="1" x14ac:dyDescent="0.3">
      <c r="A93" s="36" t="s">
        <v>106</v>
      </c>
      <c r="B93" s="36" t="s">
        <v>107</v>
      </c>
      <c r="C93" s="37" t="s">
        <v>108</v>
      </c>
      <c r="D93" s="38" t="s">
        <v>109</v>
      </c>
      <c r="E93" s="37" t="s">
        <v>110</v>
      </c>
    </row>
    <row r="94" spans="1:5" ht="9.75" customHeight="1" x14ac:dyDescent="0.3">
      <c r="A94" s="54">
        <v>5000</v>
      </c>
      <c r="B94" s="40" t="s">
        <v>80</v>
      </c>
      <c r="C94" s="41">
        <v>99647609.730000004</v>
      </c>
      <c r="D94" s="42"/>
      <c r="E94" s="44"/>
    </row>
    <row r="95" spans="1:5" ht="9.75" customHeight="1" x14ac:dyDescent="0.3">
      <c r="A95" s="54">
        <v>5100</v>
      </c>
      <c r="B95" s="40" t="s">
        <v>192</v>
      </c>
      <c r="C95" s="41">
        <v>98166334.890000001</v>
      </c>
      <c r="D95" s="42"/>
      <c r="E95" s="44"/>
    </row>
    <row r="96" spans="1:5" ht="9.75" customHeight="1" x14ac:dyDescent="0.3">
      <c r="A96" s="54">
        <v>5110</v>
      </c>
      <c r="B96" s="40" t="s">
        <v>193</v>
      </c>
      <c r="C96" s="41">
        <v>49452729.619999997</v>
      </c>
      <c r="D96" s="42">
        <f t="shared" ref="D96:D102" si="14">IFERROR(C96/$C$96,"")</f>
        <v>1</v>
      </c>
      <c r="E96" s="44" t="s">
        <v>698</v>
      </c>
    </row>
    <row r="97" spans="1:5" ht="9.75" customHeight="1" x14ac:dyDescent="0.3">
      <c r="A97" s="55">
        <v>5111</v>
      </c>
      <c r="B97" s="44" t="s">
        <v>194</v>
      </c>
      <c r="C97" s="45">
        <v>20906014.899999999</v>
      </c>
      <c r="D97" s="42">
        <f t="shared" si="14"/>
        <v>0.42274744105419515</v>
      </c>
      <c r="E97" s="44" t="s">
        <v>699</v>
      </c>
    </row>
    <row r="98" spans="1:5" ht="9.75" customHeight="1" x14ac:dyDescent="0.3">
      <c r="A98" s="55">
        <v>5112</v>
      </c>
      <c r="B98" s="44" t="s">
        <v>196</v>
      </c>
      <c r="C98" s="45">
        <v>1908824.82</v>
      </c>
      <c r="D98" s="42">
        <f t="shared" si="14"/>
        <v>3.8598977946568608E-2</v>
      </c>
      <c r="E98" s="44"/>
    </row>
    <row r="99" spans="1:5" ht="9.75" customHeight="1" x14ac:dyDescent="0.3">
      <c r="A99" s="55">
        <v>5113</v>
      </c>
      <c r="B99" s="44" t="s">
        <v>197</v>
      </c>
      <c r="C99" s="45">
        <v>5754279.8799999999</v>
      </c>
      <c r="D99" s="42">
        <f t="shared" si="14"/>
        <v>0.1163591964329673</v>
      </c>
      <c r="E99" s="44"/>
    </row>
    <row r="100" spans="1:5" ht="9.75" customHeight="1" x14ac:dyDescent="0.3">
      <c r="A100" s="55">
        <v>5114</v>
      </c>
      <c r="B100" s="44" t="s">
        <v>199</v>
      </c>
      <c r="C100" s="45">
        <v>7546388.1900000004</v>
      </c>
      <c r="D100" s="42">
        <f t="shared" si="14"/>
        <v>0.15259801123188235</v>
      </c>
      <c r="E100" s="44" t="s">
        <v>700</v>
      </c>
    </row>
    <row r="101" spans="1:5" ht="11.25" customHeight="1" x14ac:dyDescent="0.3">
      <c r="A101" s="55">
        <v>5115</v>
      </c>
      <c r="B101" s="44" t="s">
        <v>201</v>
      </c>
      <c r="C101" s="45">
        <v>13337221.83</v>
      </c>
      <c r="D101" s="42">
        <f t="shared" si="14"/>
        <v>0.26969637333438667</v>
      </c>
      <c r="E101" s="44" t="s">
        <v>699</v>
      </c>
    </row>
    <row r="102" spans="1:5" ht="9.75" customHeight="1" x14ac:dyDescent="0.3">
      <c r="A102" s="55">
        <v>5116</v>
      </c>
      <c r="B102" s="44" t="s">
        <v>202</v>
      </c>
      <c r="C102" s="45">
        <v>0</v>
      </c>
      <c r="D102" s="42">
        <f t="shared" si="14"/>
        <v>0</v>
      </c>
      <c r="E102" s="44"/>
    </row>
    <row r="103" spans="1:5" ht="9.75" customHeight="1" x14ac:dyDescent="0.3">
      <c r="A103" s="54">
        <v>5120</v>
      </c>
      <c r="B103" s="40" t="s">
        <v>203</v>
      </c>
      <c r="C103" s="41">
        <v>34483250.93</v>
      </c>
      <c r="D103" s="42">
        <f t="shared" ref="D103:D112" si="15">IFERROR(C103/$C$103,"")</f>
        <v>1</v>
      </c>
      <c r="E103" s="44" t="s">
        <v>701</v>
      </c>
    </row>
    <row r="104" spans="1:5" ht="9.75" customHeight="1" x14ac:dyDescent="0.3">
      <c r="A104" s="55">
        <v>5121</v>
      </c>
      <c r="B104" s="44" t="s">
        <v>204</v>
      </c>
      <c r="C104" s="45">
        <v>1329579.7</v>
      </c>
      <c r="D104" s="42">
        <f t="shared" si="15"/>
        <v>3.8557260819143999E-2</v>
      </c>
      <c r="E104" s="44"/>
    </row>
    <row r="105" spans="1:5" ht="9.75" customHeight="1" x14ac:dyDescent="0.3">
      <c r="A105" s="55">
        <v>5122</v>
      </c>
      <c r="B105" s="44" t="s">
        <v>205</v>
      </c>
      <c r="C105" s="45">
        <v>19561495.170000002</v>
      </c>
      <c r="D105" s="42">
        <f t="shared" si="15"/>
        <v>0.56727526095811764</v>
      </c>
      <c r="E105" s="44" t="s">
        <v>702</v>
      </c>
    </row>
    <row r="106" spans="1:5" ht="9.75" customHeight="1" x14ac:dyDescent="0.3">
      <c r="A106" s="55">
        <v>5123</v>
      </c>
      <c r="B106" s="44" t="s">
        <v>206</v>
      </c>
      <c r="C106" s="45">
        <v>9421855.2699999996</v>
      </c>
      <c r="D106" s="42">
        <f t="shared" si="15"/>
        <v>0.27322990193488694</v>
      </c>
      <c r="E106" s="44" t="s">
        <v>703</v>
      </c>
    </row>
    <row r="107" spans="1:5" ht="9.75" customHeight="1" x14ac:dyDescent="0.3">
      <c r="A107" s="55">
        <v>5124</v>
      </c>
      <c r="B107" s="44" t="s">
        <v>207</v>
      </c>
      <c r="C107" s="45">
        <v>1876931.39</v>
      </c>
      <c r="D107" s="42">
        <f t="shared" si="15"/>
        <v>5.4430233211193349E-2</v>
      </c>
      <c r="E107" s="44"/>
    </row>
    <row r="108" spans="1:5" ht="9.75" customHeight="1" x14ac:dyDescent="0.3">
      <c r="A108" s="55">
        <v>5125</v>
      </c>
      <c r="B108" s="44" t="s">
        <v>208</v>
      </c>
      <c r="C108" s="45">
        <v>316421.42</v>
      </c>
      <c r="D108" s="42">
        <f t="shared" si="15"/>
        <v>9.1760901732358784E-3</v>
      </c>
      <c r="E108" s="44"/>
    </row>
    <row r="109" spans="1:5" ht="9.75" customHeight="1" x14ac:dyDescent="0.3">
      <c r="A109" s="55">
        <v>5126</v>
      </c>
      <c r="B109" s="44" t="s">
        <v>209</v>
      </c>
      <c r="C109" s="45">
        <v>760881.7</v>
      </c>
      <c r="D109" s="42">
        <f t="shared" si="15"/>
        <v>2.2065254275026671E-2</v>
      </c>
      <c r="E109" s="44"/>
    </row>
    <row r="110" spans="1:5" ht="9.75" customHeight="1" x14ac:dyDescent="0.3">
      <c r="A110" s="55">
        <v>5127</v>
      </c>
      <c r="B110" s="44" t="s">
        <v>210</v>
      </c>
      <c r="C110" s="45">
        <v>379578.71</v>
      </c>
      <c r="D110" s="42">
        <f t="shared" si="15"/>
        <v>1.1007625434461902E-2</v>
      </c>
      <c r="E110" s="44"/>
    </row>
    <row r="111" spans="1:5" ht="9.75" customHeight="1" x14ac:dyDescent="0.3">
      <c r="A111" s="55">
        <v>5128</v>
      </c>
      <c r="B111" s="44" t="s">
        <v>211</v>
      </c>
      <c r="C111" s="45">
        <v>0</v>
      </c>
      <c r="D111" s="42">
        <f t="shared" si="15"/>
        <v>0</v>
      </c>
      <c r="E111" s="44"/>
    </row>
    <row r="112" spans="1:5" ht="9.75" customHeight="1" x14ac:dyDescent="0.3">
      <c r="A112" s="55">
        <v>5129</v>
      </c>
      <c r="B112" s="44" t="s">
        <v>212</v>
      </c>
      <c r="C112" s="45">
        <v>836507.57</v>
      </c>
      <c r="D112" s="42">
        <f t="shared" si="15"/>
        <v>2.4258373193933661E-2</v>
      </c>
      <c r="E112" s="44"/>
    </row>
    <row r="113" spans="1:5" ht="9.75" customHeight="1" x14ac:dyDescent="0.3">
      <c r="A113" s="54">
        <v>5130</v>
      </c>
      <c r="B113" s="40" t="s">
        <v>213</v>
      </c>
      <c r="C113" s="41">
        <v>14230354.34</v>
      </c>
      <c r="D113" s="42">
        <f t="shared" ref="D113:D122" si="16">IFERROR(C113/$C$113,"")</f>
        <v>1</v>
      </c>
      <c r="E113" s="44" t="s">
        <v>701</v>
      </c>
    </row>
    <row r="114" spans="1:5" ht="9.75" customHeight="1" x14ac:dyDescent="0.3">
      <c r="A114" s="55">
        <v>5131</v>
      </c>
      <c r="B114" s="44" t="s">
        <v>214</v>
      </c>
      <c r="C114" s="45">
        <v>2920807.12</v>
      </c>
      <c r="D114" s="42">
        <f t="shared" si="16"/>
        <v>0.20525188974317557</v>
      </c>
      <c r="E114" s="44" t="s">
        <v>704</v>
      </c>
    </row>
    <row r="115" spans="1:5" ht="9.75" customHeight="1" x14ac:dyDescent="0.3">
      <c r="A115" s="55">
        <v>5132</v>
      </c>
      <c r="B115" s="44" t="s">
        <v>215</v>
      </c>
      <c r="C115" s="45">
        <v>1475479.54</v>
      </c>
      <c r="D115" s="42">
        <f t="shared" si="16"/>
        <v>0.10368536894774188</v>
      </c>
      <c r="E115" s="44"/>
    </row>
    <row r="116" spans="1:5" ht="9.75" customHeight="1" x14ac:dyDescent="0.3">
      <c r="A116" s="55">
        <v>5133</v>
      </c>
      <c r="B116" s="44" t="s">
        <v>216</v>
      </c>
      <c r="C116" s="45">
        <v>2830064.28</v>
      </c>
      <c r="D116" s="42">
        <f t="shared" si="16"/>
        <v>0.19887517994158393</v>
      </c>
      <c r="E116" s="44" t="s">
        <v>705</v>
      </c>
    </row>
    <row r="117" spans="1:5" ht="9.75" customHeight="1" x14ac:dyDescent="0.3">
      <c r="A117" s="55">
        <v>5134</v>
      </c>
      <c r="B117" s="44" t="s">
        <v>218</v>
      </c>
      <c r="C117" s="45">
        <v>945254.69</v>
      </c>
      <c r="D117" s="42">
        <f t="shared" si="16"/>
        <v>6.6425239134277239E-2</v>
      </c>
      <c r="E117" s="44"/>
    </row>
    <row r="118" spans="1:5" ht="9.75" customHeight="1" x14ac:dyDescent="0.3">
      <c r="A118" s="55">
        <v>5135</v>
      </c>
      <c r="B118" s="44" t="s">
        <v>219</v>
      </c>
      <c r="C118" s="45">
        <v>3157231.93</v>
      </c>
      <c r="D118" s="42">
        <f t="shared" si="16"/>
        <v>0.2218660094166004</v>
      </c>
      <c r="E118" s="44" t="s">
        <v>706</v>
      </c>
    </row>
    <row r="119" spans="1:5" ht="9.75" customHeight="1" x14ac:dyDescent="0.3">
      <c r="A119" s="55">
        <v>5136</v>
      </c>
      <c r="B119" s="44" t="s">
        <v>221</v>
      </c>
      <c r="C119" s="45">
        <v>677720.21</v>
      </c>
      <c r="D119" s="42">
        <f t="shared" si="16"/>
        <v>4.7624970805892099E-2</v>
      </c>
      <c r="E119" s="44"/>
    </row>
    <row r="120" spans="1:5" ht="9.75" customHeight="1" x14ac:dyDescent="0.3">
      <c r="A120" s="55">
        <v>5137</v>
      </c>
      <c r="B120" s="44" t="s">
        <v>222</v>
      </c>
      <c r="C120" s="45">
        <v>241736.94</v>
      </c>
      <c r="D120" s="42">
        <f t="shared" si="16"/>
        <v>1.6987415367479879E-2</v>
      </c>
      <c r="E120" s="44"/>
    </row>
    <row r="121" spans="1:5" ht="9.75" customHeight="1" x14ac:dyDescent="0.3">
      <c r="A121" s="55">
        <v>5138</v>
      </c>
      <c r="B121" s="44" t="s">
        <v>223</v>
      </c>
      <c r="C121" s="45">
        <v>616003.92000000004</v>
      </c>
      <c r="D121" s="42">
        <f t="shared" si="16"/>
        <v>4.328802398605628E-2</v>
      </c>
      <c r="E121" s="44" t="s">
        <v>707</v>
      </c>
    </row>
    <row r="122" spans="1:5" ht="9.75" customHeight="1" x14ac:dyDescent="0.3">
      <c r="A122" s="55">
        <v>5139</v>
      </c>
      <c r="B122" s="44" t="s">
        <v>224</v>
      </c>
      <c r="C122" s="45">
        <v>1366055.71</v>
      </c>
      <c r="D122" s="42">
        <f t="shared" si="16"/>
        <v>9.5995902657192725E-2</v>
      </c>
      <c r="E122" s="44"/>
    </row>
    <row r="123" spans="1:5" ht="9.75" customHeight="1" x14ac:dyDescent="0.3">
      <c r="A123" s="54">
        <v>5200</v>
      </c>
      <c r="B123" s="40" t="s">
        <v>225</v>
      </c>
      <c r="C123" s="41">
        <v>0</v>
      </c>
      <c r="D123" s="42"/>
      <c r="E123" s="44"/>
    </row>
    <row r="124" spans="1:5" ht="9.75" customHeight="1" x14ac:dyDescent="0.3">
      <c r="A124" s="54">
        <v>5210</v>
      </c>
      <c r="B124" s="40" t="s">
        <v>226</v>
      </c>
      <c r="C124" s="41">
        <v>0</v>
      </c>
      <c r="D124" s="42" t="str">
        <f t="shared" ref="D124:D126" si="17">IFERROR(C124/$C$124,"")</f>
        <v/>
      </c>
      <c r="E124" s="44"/>
    </row>
    <row r="125" spans="1:5" ht="9.75" customHeight="1" x14ac:dyDescent="0.3">
      <c r="A125" s="55">
        <v>5211</v>
      </c>
      <c r="B125" s="44" t="s">
        <v>228</v>
      </c>
      <c r="C125" s="45">
        <v>0</v>
      </c>
      <c r="D125" s="42" t="str">
        <f t="shared" si="17"/>
        <v/>
      </c>
      <c r="E125" s="44"/>
    </row>
    <row r="126" spans="1:5" ht="9.75" customHeight="1" x14ac:dyDescent="0.3">
      <c r="A126" s="55">
        <v>5212</v>
      </c>
      <c r="B126" s="44" t="s">
        <v>229</v>
      </c>
      <c r="C126" s="45">
        <v>0</v>
      </c>
      <c r="D126" s="42" t="str">
        <f t="shared" si="17"/>
        <v/>
      </c>
      <c r="E126" s="44"/>
    </row>
    <row r="127" spans="1:5" ht="9.75" customHeight="1" x14ac:dyDescent="0.3">
      <c r="A127" s="54">
        <v>5220</v>
      </c>
      <c r="B127" s="40" t="s">
        <v>230</v>
      </c>
      <c r="C127" s="41">
        <v>0</v>
      </c>
      <c r="D127" s="42" t="str">
        <f t="shared" ref="D127:D129" si="18">IFERROR(C127/$C$127,"")</f>
        <v/>
      </c>
      <c r="E127" s="44"/>
    </row>
    <row r="128" spans="1:5" ht="9.75" customHeight="1" x14ac:dyDescent="0.3">
      <c r="A128" s="55">
        <v>5221</v>
      </c>
      <c r="B128" s="44" t="s">
        <v>231</v>
      </c>
      <c r="C128" s="45">
        <v>0</v>
      </c>
      <c r="D128" s="42" t="str">
        <f t="shared" si="18"/>
        <v/>
      </c>
      <c r="E128" s="44"/>
    </row>
    <row r="129" spans="1:5" ht="9.75" customHeight="1" x14ac:dyDescent="0.3">
      <c r="A129" s="55">
        <v>5222</v>
      </c>
      <c r="B129" s="44" t="s">
        <v>232</v>
      </c>
      <c r="C129" s="45">
        <v>0</v>
      </c>
      <c r="D129" s="42" t="str">
        <f t="shared" si="18"/>
        <v/>
      </c>
      <c r="E129" s="44"/>
    </row>
    <row r="130" spans="1:5" ht="9.75" customHeight="1" x14ac:dyDescent="0.3">
      <c r="A130" s="54">
        <v>5230</v>
      </c>
      <c r="B130" s="40" t="s">
        <v>170</v>
      </c>
      <c r="C130" s="41">
        <v>0</v>
      </c>
      <c r="D130" s="42" t="str">
        <f t="shared" ref="D130:D132" si="19">IFERROR(C130/$C$130,"")</f>
        <v/>
      </c>
      <c r="E130" s="44"/>
    </row>
    <row r="131" spans="1:5" ht="9.75" customHeight="1" x14ac:dyDescent="0.3">
      <c r="A131" s="55">
        <v>5231</v>
      </c>
      <c r="B131" s="44" t="s">
        <v>233</v>
      </c>
      <c r="C131" s="45">
        <v>0</v>
      </c>
      <c r="D131" s="42" t="str">
        <f t="shared" si="19"/>
        <v/>
      </c>
      <c r="E131" s="44"/>
    </row>
    <row r="132" spans="1:5" ht="9.75" customHeight="1" x14ac:dyDescent="0.3">
      <c r="A132" s="55">
        <v>5232</v>
      </c>
      <c r="B132" s="44" t="s">
        <v>234</v>
      </c>
      <c r="C132" s="45">
        <v>0</v>
      </c>
      <c r="D132" s="42" t="str">
        <f t="shared" si="19"/>
        <v/>
      </c>
      <c r="E132" s="44"/>
    </row>
    <row r="133" spans="1:5" ht="9.75" customHeight="1" x14ac:dyDescent="0.3">
      <c r="A133" s="54">
        <v>5240</v>
      </c>
      <c r="B133" s="40" t="s">
        <v>235</v>
      </c>
      <c r="C133" s="41">
        <v>0</v>
      </c>
      <c r="D133" s="42" t="str">
        <f t="shared" ref="D133:D137" si="20">IFERROR(C133/$C$133,"")</f>
        <v/>
      </c>
      <c r="E133" s="44"/>
    </row>
    <row r="134" spans="1:5" ht="9.75" customHeight="1" x14ac:dyDescent="0.3">
      <c r="A134" s="55">
        <v>5241</v>
      </c>
      <c r="B134" s="44" t="s">
        <v>236</v>
      </c>
      <c r="C134" s="45">
        <v>0</v>
      </c>
      <c r="D134" s="42" t="str">
        <f t="shared" si="20"/>
        <v/>
      </c>
      <c r="E134" s="44"/>
    </row>
    <row r="135" spans="1:5" ht="9.75" customHeight="1" x14ac:dyDescent="0.3">
      <c r="A135" s="55">
        <v>5242</v>
      </c>
      <c r="B135" s="44" t="s">
        <v>238</v>
      </c>
      <c r="C135" s="45">
        <v>0</v>
      </c>
      <c r="D135" s="42" t="str">
        <f t="shared" si="20"/>
        <v/>
      </c>
      <c r="E135" s="44"/>
    </row>
    <row r="136" spans="1:5" ht="9.75" customHeight="1" x14ac:dyDescent="0.3">
      <c r="A136" s="55">
        <v>5243</v>
      </c>
      <c r="B136" s="44" t="s">
        <v>239</v>
      </c>
      <c r="C136" s="45">
        <v>0</v>
      </c>
      <c r="D136" s="42" t="str">
        <f t="shared" si="20"/>
        <v/>
      </c>
      <c r="E136" s="44"/>
    </row>
    <row r="137" spans="1:5" ht="9.75" customHeight="1" x14ac:dyDescent="0.3">
      <c r="A137" s="55">
        <v>5244</v>
      </c>
      <c r="B137" s="44" t="s">
        <v>240</v>
      </c>
      <c r="C137" s="45">
        <v>0</v>
      </c>
      <c r="D137" s="42" t="str">
        <f t="shared" si="20"/>
        <v/>
      </c>
      <c r="E137" s="44"/>
    </row>
    <row r="138" spans="1:5" ht="9.75" customHeight="1" x14ac:dyDescent="0.3">
      <c r="A138" s="54">
        <v>5250</v>
      </c>
      <c r="B138" s="40" t="s">
        <v>171</v>
      </c>
      <c r="C138" s="41">
        <v>0</v>
      </c>
      <c r="D138" s="42" t="str">
        <f t="shared" ref="D138:D141" si="21">IFERROR(C138/$C$138,"")</f>
        <v/>
      </c>
      <c r="E138" s="44"/>
    </row>
    <row r="139" spans="1:5" ht="9.75" customHeight="1" x14ac:dyDescent="0.3">
      <c r="A139" s="55">
        <v>5251</v>
      </c>
      <c r="B139" s="44" t="s">
        <v>241</v>
      </c>
      <c r="C139" s="45">
        <v>0</v>
      </c>
      <c r="D139" s="42" t="str">
        <f t="shared" si="21"/>
        <v/>
      </c>
      <c r="E139" s="44"/>
    </row>
    <row r="140" spans="1:5" ht="9.75" customHeight="1" x14ac:dyDescent="0.3">
      <c r="A140" s="55">
        <v>5252</v>
      </c>
      <c r="B140" s="44" t="s">
        <v>242</v>
      </c>
      <c r="C140" s="45">
        <v>0</v>
      </c>
      <c r="D140" s="42" t="str">
        <f t="shared" si="21"/>
        <v/>
      </c>
      <c r="E140" s="44"/>
    </row>
    <row r="141" spans="1:5" ht="9.75" customHeight="1" x14ac:dyDescent="0.3">
      <c r="A141" s="55">
        <v>5259</v>
      </c>
      <c r="B141" s="44" t="s">
        <v>243</v>
      </c>
      <c r="C141" s="45">
        <v>0</v>
      </c>
      <c r="D141" s="42" t="str">
        <f t="shared" si="21"/>
        <v/>
      </c>
      <c r="E141" s="44"/>
    </row>
    <row r="142" spans="1:5" ht="9.75" customHeight="1" x14ac:dyDescent="0.3">
      <c r="A142" s="54">
        <v>5260</v>
      </c>
      <c r="B142" s="40" t="s">
        <v>244</v>
      </c>
      <c r="C142" s="41">
        <v>0</v>
      </c>
      <c r="D142" s="42" t="str">
        <f t="shared" ref="D142:D144" si="22">IFERROR(C142/$C$142,"")</f>
        <v/>
      </c>
      <c r="E142" s="44"/>
    </row>
    <row r="143" spans="1:5" ht="9.75" customHeight="1" x14ac:dyDescent="0.3">
      <c r="A143" s="55">
        <v>5261</v>
      </c>
      <c r="B143" s="44" t="s">
        <v>245</v>
      </c>
      <c r="C143" s="45">
        <v>0</v>
      </c>
      <c r="D143" s="42" t="str">
        <f t="shared" si="22"/>
        <v/>
      </c>
      <c r="E143" s="44"/>
    </row>
    <row r="144" spans="1:5" ht="9.75" customHeight="1" x14ac:dyDescent="0.3">
      <c r="A144" s="55">
        <v>5262</v>
      </c>
      <c r="B144" s="44" t="s">
        <v>246</v>
      </c>
      <c r="C144" s="45">
        <v>0</v>
      </c>
      <c r="D144" s="42" t="str">
        <f t="shared" si="22"/>
        <v/>
      </c>
      <c r="E144" s="44"/>
    </row>
    <row r="145" spans="1:5" ht="9.75" customHeight="1" x14ac:dyDescent="0.3">
      <c r="A145" s="54">
        <v>5270</v>
      </c>
      <c r="B145" s="40" t="s">
        <v>247</v>
      </c>
      <c r="C145" s="41">
        <v>0</v>
      </c>
      <c r="D145" s="42" t="str">
        <f t="shared" ref="D145:D146" si="23">IFERROR(C145/$C$145,"")</f>
        <v/>
      </c>
      <c r="E145" s="44"/>
    </row>
    <row r="146" spans="1:5" ht="9.75" customHeight="1" x14ac:dyDescent="0.3">
      <c r="A146" s="55">
        <v>5271</v>
      </c>
      <c r="B146" s="44" t="s">
        <v>248</v>
      </c>
      <c r="C146" s="45">
        <v>0</v>
      </c>
      <c r="D146" s="42" t="str">
        <f t="shared" si="23"/>
        <v/>
      </c>
      <c r="E146" s="44"/>
    </row>
    <row r="147" spans="1:5" ht="9.75" customHeight="1" x14ac:dyDescent="0.3">
      <c r="A147" s="54">
        <v>5280</v>
      </c>
      <c r="B147" s="40" t="s">
        <v>249</v>
      </c>
      <c r="C147" s="41">
        <v>0</v>
      </c>
      <c r="D147" s="42" t="str">
        <f t="shared" ref="D147:D152" si="24">IFERROR(C147/$C$147,"")</f>
        <v/>
      </c>
      <c r="E147" s="44"/>
    </row>
    <row r="148" spans="1:5" ht="9.75" customHeight="1" x14ac:dyDescent="0.3">
      <c r="A148" s="55">
        <v>5281</v>
      </c>
      <c r="B148" s="44" t="s">
        <v>250</v>
      </c>
      <c r="C148" s="45">
        <v>0</v>
      </c>
      <c r="D148" s="42" t="str">
        <f t="shared" si="24"/>
        <v/>
      </c>
      <c r="E148" s="44"/>
    </row>
    <row r="149" spans="1:5" ht="9.75" customHeight="1" x14ac:dyDescent="0.3">
      <c r="A149" s="55">
        <v>5282</v>
      </c>
      <c r="B149" s="44" t="s">
        <v>251</v>
      </c>
      <c r="C149" s="45">
        <v>0</v>
      </c>
      <c r="D149" s="42" t="str">
        <f t="shared" si="24"/>
        <v/>
      </c>
      <c r="E149" s="44"/>
    </row>
    <row r="150" spans="1:5" ht="9.75" customHeight="1" x14ac:dyDescent="0.3">
      <c r="A150" s="55">
        <v>5283</v>
      </c>
      <c r="B150" s="44" t="s">
        <v>252</v>
      </c>
      <c r="C150" s="45">
        <v>0</v>
      </c>
      <c r="D150" s="42" t="str">
        <f t="shared" si="24"/>
        <v/>
      </c>
      <c r="E150" s="44"/>
    </row>
    <row r="151" spans="1:5" ht="9.75" customHeight="1" x14ac:dyDescent="0.3">
      <c r="A151" s="55">
        <v>5284</v>
      </c>
      <c r="B151" s="44" t="s">
        <v>253</v>
      </c>
      <c r="C151" s="45">
        <v>0</v>
      </c>
      <c r="D151" s="42" t="str">
        <f t="shared" si="24"/>
        <v/>
      </c>
      <c r="E151" s="44"/>
    </row>
    <row r="152" spans="1:5" ht="9.75" customHeight="1" x14ac:dyDescent="0.3">
      <c r="A152" s="55">
        <v>5285</v>
      </c>
      <c r="B152" s="44" t="s">
        <v>254</v>
      </c>
      <c r="C152" s="45">
        <v>0</v>
      </c>
      <c r="D152" s="42" t="str">
        <f t="shared" si="24"/>
        <v/>
      </c>
      <c r="E152" s="44"/>
    </row>
    <row r="153" spans="1:5" ht="9.75" customHeight="1" x14ac:dyDescent="0.3">
      <c r="A153" s="54">
        <v>5290</v>
      </c>
      <c r="B153" s="40" t="s">
        <v>255</v>
      </c>
      <c r="C153" s="41">
        <v>0</v>
      </c>
      <c r="D153" s="42" t="str">
        <f t="shared" ref="D153:D155" si="25">IFERROR(C153/$C$153,"")</f>
        <v/>
      </c>
      <c r="E153" s="44"/>
    </row>
    <row r="154" spans="1:5" ht="9.75" customHeight="1" x14ac:dyDescent="0.3">
      <c r="A154" s="55">
        <v>5291</v>
      </c>
      <c r="B154" s="44" t="s">
        <v>256</v>
      </c>
      <c r="C154" s="45">
        <v>0</v>
      </c>
      <c r="D154" s="42" t="str">
        <f t="shared" si="25"/>
        <v/>
      </c>
      <c r="E154" s="44"/>
    </row>
    <row r="155" spans="1:5" ht="9.75" customHeight="1" x14ac:dyDescent="0.3">
      <c r="A155" s="55">
        <v>5292</v>
      </c>
      <c r="B155" s="44" t="s">
        <v>257</v>
      </c>
      <c r="C155" s="45">
        <v>0</v>
      </c>
      <c r="D155" s="42" t="str">
        <f t="shared" si="25"/>
        <v/>
      </c>
      <c r="E155" s="44"/>
    </row>
    <row r="156" spans="1:5" ht="9.75" customHeight="1" x14ac:dyDescent="0.3">
      <c r="A156" s="54">
        <v>5300</v>
      </c>
      <c r="B156" s="40" t="s">
        <v>258</v>
      </c>
      <c r="C156" s="41">
        <v>0</v>
      </c>
      <c r="D156" s="42"/>
      <c r="E156" s="44"/>
    </row>
    <row r="157" spans="1:5" ht="9.75" customHeight="1" x14ac:dyDescent="0.3">
      <c r="A157" s="54">
        <v>5310</v>
      </c>
      <c r="B157" s="40" t="s">
        <v>162</v>
      </c>
      <c r="C157" s="41">
        <v>0</v>
      </c>
      <c r="D157" s="42" t="str">
        <f t="shared" ref="D157:D159" si="26">IFERROR(C157/$C$157,"")</f>
        <v/>
      </c>
      <c r="E157" s="44"/>
    </row>
    <row r="158" spans="1:5" ht="9.75" customHeight="1" x14ac:dyDescent="0.3">
      <c r="A158" s="55">
        <v>5311</v>
      </c>
      <c r="B158" s="44" t="s">
        <v>259</v>
      </c>
      <c r="C158" s="45">
        <v>0</v>
      </c>
      <c r="D158" s="42" t="str">
        <f t="shared" si="26"/>
        <v/>
      </c>
      <c r="E158" s="44"/>
    </row>
    <row r="159" spans="1:5" ht="9.75" customHeight="1" x14ac:dyDescent="0.3">
      <c r="A159" s="55">
        <v>5312</v>
      </c>
      <c r="B159" s="44" t="s">
        <v>260</v>
      </c>
      <c r="C159" s="45">
        <v>0</v>
      </c>
      <c r="D159" s="42" t="str">
        <f t="shared" si="26"/>
        <v/>
      </c>
      <c r="E159" s="44"/>
    </row>
    <row r="160" spans="1:5" ht="9.75" customHeight="1" x14ac:dyDescent="0.3">
      <c r="A160" s="54">
        <v>5320</v>
      </c>
      <c r="B160" s="40" t="s">
        <v>163</v>
      </c>
      <c r="C160" s="41">
        <v>0</v>
      </c>
      <c r="D160" s="42" t="str">
        <f t="shared" ref="D160:D162" si="27">IFERROR(C160/$C$160,"")</f>
        <v/>
      </c>
      <c r="E160" s="44"/>
    </row>
    <row r="161" spans="1:5" ht="9.75" customHeight="1" x14ac:dyDescent="0.3">
      <c r="A161" s="55">
        <v>5321</v>
      </c>
      <c r="B161" s="44" t="s">
        <v>261</v>
      </c>
      <c r="C161" s="45">
        <v>0</v>
      </c>
      <c r="D161" s="42" t="str">
        <f t="shared" si="27"/>
        <v/>
      </c>
      <c r="E161" s="44"/>
    </row>
    <row r="162" spans="1:5" ht="9.75" customHeight="1" x14ac:dyDescent="0.3">
      <c r="A162" s="55">
        <v>5322</v>
      </c>
      <c r="B162" s="44" t="s">
        <v>262</v>
      </c>
      <c r="C162" s="45">
        <v>0</v>
      </c>
      <c r="D162" s="42" t="str">
        <f t="shared" si="27"/>
        <v/>
      </c>
      <c r="E162" s="44"/>
    </row>
    <row r="163" spans="1:5" ht="9.75" customHeight="1" x14ac:dyDescent="0.3">
      <c r="A163" s="54">
        <v>5330</v>
      </c>
      <c r="B163" s="40" t="s">
        <v>164</v>
      </c>
      <c r="C163" s="41">
        <v>0</v>
      </c>
      <c r="D163" s="42" t="str">
        <f t="shared" ref="D163:D165" si="28">IFERROR(C163/$C$163,"")</f>
        <v/>
      </c>
      <c r="E163" s="44"/>
    </row>
    <row r="164" spans="1:5" ht="9.75" customHeight="1" x14ac:dyDescent="0.3">
      <c r="A164" s="55">
        <v>5331</v>
      </c>
      <c r="B164" s="44" t="s">
        <v>263</v>
      </c>
      <c r="C164" s="45">
        <v>0</v>
      </c>
      <c r="D164" s="42" t="str">
        <f t="shared" si="28"/>
        <v/>
      </c>
      <c r="E164" s="44"/>
    </row>
    <row r="165" spans="1:5" ht="9.75" customHeight="1" x14ac:dyDescent="0.3">
      <c r="A165" s="55">
        <v>5332</v>
      </c>
      <c r="B165" s="44" t="s">
        <v>264</v>
      </c>
      <c r="C165" s="45">
        <v>0</v>
      </c>
      <c r="D165" s="42" t="str">
        <f t="shared" si="28"/>
        <v/>
      </c>
      <c r="E165" s="44"/>
    </row>
    <row r="166" spans="1:5" ht="9.75" customHeight="1" x14ac:dyDescent="0.3">
      <c r="A166" s="54">
        <v>5400</v>
      </c>
      <c r="B166" s="40" t="s">
        <v>265</v>
      </c>
      <c r="C166" s="41">
        <v>0</v>
      </c>
      <c r="D166" s="42"/>
      <c r="E166" s="44"/>
    </row>
    <row r="167" spans="1:5" ht="9.75" customHeight="1" x14ac:dyDescent="0.3">
      <c r="A167" s="54">
        <v>5410</v>
      </c>
      <c r="B167" s="40" t="s">
        <v>266</v>
      </c>
      <c r="C167" s="41">
        <v>0</v>
      </c>
      <c r="D167" s="42" t="str">
        <f t="shared" ref="D167:D169" si="29">IFERROR(C167/$C$167,"")</f>
        <v/>
      </c>
      <c r="E167" s="44"/>
    </row>
    <row r="168" spans="1:5" ht="9.75" customHeight="1" x14ac:dyDescent="0.3">
      <c r="A168" s="55">
        <v>5411</v>
      </c>
      <c r="B168" s="44" t="s">
        <v>267</v>
      </c>
      <c r="C168" s="45">
        <v>0</v>
      </c>
      <c r="D168" s="42" t="str">
        <f t="shared" si="29"/>
        <v/>
      </c>
      <c r="E168" s="44"/>
    </row>
    <row r="169" spans="1:5" ht="9.75" customHeight="1" x14ac:dyDescent="0.3">
      <c r="A169" s="55">
        <v>5412</v>
      </c>
      <c r="B169" s="44" t="s">
        <v>268</v>
      </c>
      <c r="C169" s="45">
        <v>0</v>
      </c>
      <c r="D169" s="42" t="str">
        <f t="shared" si="29"/>
        <v/>
      </c>
      <c r="E169" s="44"/>
    </row>
    <row r="170" spans="1:5" ht="9.75" customHeight="1" x14ac:dyDescent="0.3">
      <c r="A170" s="54">
        <v>5420</v>
      </c>
      <c r="B170" s="40" t="s">
        <v>269</v>
      </c>
      <c r="C170" s="41">
        <v>0</v>
      </c>
      <c r="D170" s="42" t="str">
        <f t="shared" ref="D170:D172" si="30">IFERROR(C170/$C$170,"")</f>
        <v/>
      </c>
      <c r="E170" s="44"/>
    </row>
    <row r="171" spans="1:5" ht="9.75" customHeight="1" x14ac:dyDescent="0.3">
      <c r="A171" s="55">
        <v>5421</v>
      </c>
      <c r="B171" s="44" t="s">
        <v>270</v>
      </c>
      <c r="C171" s="45">
        <v>0</v>
      </c>
      <c r="D171" s="42" t="str">
        <f t="shared" si="30"/>
        <v/>
      </c>
      <c r="E171" s="44"/>
    </row>
    <row r="172" spans="1:5" ht="9.75" customHeight="1" x14ac:dyDescent="0.3">
      <c r="A172" s="55">
        <v>5422</v>
      </c>
      <c r="B172" s="44" t="s">
        <v>271</v>
      </c>
      <c r="C172" s="45">
        <v>0</v>
      </c>
      <c r="D172" s="42" t="str">
        <f t="shared" si="30"/>
        <v/>
      </c>
      <c r="E172" s="44"/>
    </row>
    <row r="173" spans="1:5" ht="9.75" customHeight="1" x14ac:dyDescent="0.3">
      <c r="A173" s="54">
        <v>5430</v>
      </c>
      <c r="B173" s="40" t="s">
        <v>272</v>
      </c>
      <c r="C173" s="41">
        <v>0</v>
      </c>
      <c r="D173" s="42" t="str">
        <f t="shared" ref="D173:D175" si="31">IFERROR(C173/$C$173,"")</f>
        <v/>
      </c>
      <c r="E173" s="44"/>
    </row>
    <row r="174" spans="1:5" ht="9.75" customHeight="1" x14ac:dyDescent="0.3">
      <c r="A174" s="55">
        <v>5431</v>
      </c>
      <c r="B174" s="44" t="s">
        <v>273</v>
      </c>
      <c r="C174" s="45">
        <v>0</v>
      </c>
      <c r="D174" s="42" t="str">
        <f t="shared" si="31"/>
        <v/>
      </c>
      <c r="E174" s="44"/>
    </row>
    <row r="175" spans="1:5" ht="9.75" customHeight="1" x14ac:dyDescent="0.3">
      <c r="A175" s="55">
        <v>5432</v>
      </c>
      <c r="B175" s="44" t="s">
        <v>274</v>
      </c>
      <c r="C175" s="45">
        <v>0</v>
      </c>
      <c r="D175" s="42" t="str">
        <f t="shared" si="31"/>
        <v/>
      </c>
      <c r="E175" s="44"/>
    </row>
    <row r="176" spans="1:5" ht="9.75" customHeight="1" x14ac:dyDescent="0.3">
      <c r="A176" s="54">
        <v>5440</v>
      </c>
      <c r="B176" s="40" t="s">
        <v>275</v>
      </c>
      <c r="C176" s="41">
        <v>0</v>
      </c>
      <c r="D176" s="42" t="str">
        <f t="shared" ref="D176:D177" si="32">IFERROR(C176/$C$176,"")</f>
        <v/>
      </c>
      <c r="E176" s="44"/>
    </row>
    <row r="177" spans="1:5" ht="9.75" customHeight="1" x14ac:dyDescent="0.3">
      <c r="A177" s="55">
        <v>5441</v>
      </c>
      <c r="B177" s="44" t="s">
        <v>275</v>
      </c>
      <c r="C177" s="45">
        <v>0</v>
      </c>
      <c r="D177" s="42" t="str">
        <f t="shared" si="32"/>
        <v/>
      </c>
      <c r="E177" s="44"/>
    </row>
    <row r="178" spans="1:5" ht="9.75" customHeight="1" x14ac:dyDescent="0.3">
      <c r="A178" s="54">
        <v>5450</v>
      </c>
      <c r="B178" s="40" t="s">
        <v>276</v>
      </c>
      <c r="C178" s="41">
        <v>0</v>
      </c>
      <c r="D178" s="42" t="str">
        <f t="shared" ref="D178:D180" si="33">IFERROR(C178/$C$178,"")</f>
        <v/>
      </c>
      <c r="E178" s="44"/>
    </row>
    <row r="179" spans="1:5" ht="9.75" customHeight="1" x14ac:dyDescent="0.3">
      <c r="A179" s="55">
        <v>5451</v>
      </c>
      <c r="B179" s="44" t="s">
        <v>277</v>
      </c>
      <c r="C179" s="45">
        <v>0</v>
      </c>
      <c r="D179" s="42" t="str">
        <f t="shared" si="33"/>
        <v/>
      </c>
      <c r="E179" s="44"/>
    </row>
    <row r="180" spans="1:5" ht="9.75" customHeight="1" x14ac:dyDescent="0.3">
      <c r="A180" s="55">
        <v>5452</v>
      </c>
      <c r="B180" s="44" t="s">
        <v>278</v>
      </c>
      <c r="C180" s="45">
        <v>0</v>
      </c>
      <c r="D180" s="42" t="str">
        <f t="shared" si="33"/>
        <v/>
      </c>
      <c r="E180" s="44"/>
    </row>
    <row r="181" spans="1:5" ht="9.75" customHeight="1" x14ac:dyDescent="0.3">
      <c r="A181" s="54">
        <v>5500</v>
      </c>
      <c r="B181" s="40" t="s">
        <v>279</v>
      </c>
      <c r="C181" s="41">
        <v>1481274.8399999999</v>
      </c>
      <c r="D181" s="42"/>
      <c r="E181" s="44"/>
    </row>
    <row r="182" spans="1:5" ht="9.75" customHeight="1" x14ac:dyDescent="0.3">
      <c r="A182" s="54">
        <v>5510</v>
      </c>
      <c r="B182" s="40" t="s">
        <v>280</v>
      </c>
      <c r="C182" s="41">
        <v>1481274.8399999999</v>
      </c>
      <c r="D182" s="42">
        <f t="shared" ref="D182:D190" si="34">IFERROR(C182/$C$182,"")</f>
        <v>1</v>
      </c>
      <c r="E182" s="44"/>
    </row>
    <row r="183" spans="1:5" ht="9.75" customHeight="1" x14ac:dyDescent="0.3">
      <c r="A183" s="55">
        <v>5511</v>
      </c>
      <c r="B183" s="44" t="s">
        <v>281</v>
      </c>
      <c r="C183" s="45">
        <v>0</v>
      </c>
      <c r="D183" s="42">
        <f t="shared" si="34"/>
        <v>0</v>
      </c>
      <c r="E183" s="44"/>
    </row>
    <row r="184" spans="1:5" ht="9.75" customHeight="1" x14ac:dyDescent="0.3">
      <c r="A184" s="55">
        <v>5512</v>
      </c>
      <c r="B184" s="44" t="s">
        <v>282</v>
      </c>
      <c r="C184" s="45">
        <v>0</v>
      </c>
      <c r="D184" s="42">
        <f t="shared" si="34"/>
        <v>0</v>
      </c>
      <c r="E184" s="44"/>
    </row>
    <row r="185" spans="1:5" ht="9.75" customHeight="1" x14ac:dyDescent="0.3">
      <c r="A185" s="55">
        <v>5513</v>
      </c>
      <c r="B185" s="44" t="s">
        <v>283</v>
      </c>
      <c r="C185" s="45">
        <v>0</v>
      </c>
      <c r="D185" s="42">
        <f t="shared" si="34"/>
        <v>0</v>
      </c>
      <c r="E185" s="44"/>
    </row>
    <row r="186" spans="1:5" ht="9.75" customHeight="1" x14ac:dyDescent="0.3">
      <c r="A186" s="55">
        <v>5514</v>
      </c>
      <c r="B186" s="44" t="s">
        <v>284</v>
      </c>
      <c r="C186" s="45">
        <v>0</v>
      </c>
      <c r="D186" s="42">
        <f t="shared" si="34"/>
        <v>0</v>
      </c>
      <c r="E186" s="44"/>
    </row>
    <row r="187" spans="1:5" ht="9.75" customHeight="1" x14ac:dyDescent="0.3">
      <c r="A187" s="55">
        <v>5515</v>
      </c>
      <c r="B187" s="44" t="s">
        <v>285</v>
      </c>
      <c r="C187" s="45">
        <v>1479313.92</v>
      </c>
      <c r="D187" s="42">
        <f t="shared" si="34"/>
        <v>0.99867619435161681</v>
      </c>
      <c r="E187" s="44" t="s">
        <v>708</v>
      </c>
    </row>
    <row r="188" spans="1:5" ht="9.75" customHeight="1" x14ac:dyDescent="0.3">
      <c r="A188" s="55">
        <v>5516</v>
      </c>
      <c r="B188" s="44" t="s">
        <v>286</v>
      </c>
      <c r="C188" s="45">
        <v>0</v>
      </c>
      <c r="D188" s="42">
        <f t="shared" si="34"/>
        <v>0</v>
      </c>
      <c r="E188" s="44"/>
    </row>
    <row r="189" spans="1:5" ht="9.75" customHeight="1" x14ac:dyDescent="0.3">
      <c r="A189" s="55">
        <v>5517</v>
      </c>
      <c r="B189" s="44" t="s">
        <v>287</v>
      </c>
      <c r="C189" s="45">
        <v>0</v>
      </c>
      <c r="D189" s="42">
        <f t="shared" si="34"/>
        <v>0</v>
      </c>
      <c r="E189" s="44"/>
    </row>
    <row r="190" spans="1:5" ht="9.75" customHeight="1" x14ac:dyDescent="0.3">
      <c r="A190" s="55">
        <v>5518</v>
      </c>
      <c r="B190" s="44" t="s">
        <v>288</v>
      </c>
      <c r="C190" s="45">
        <v>1960.92</v>
      </c>
      <c r="D190" s="42">
        <f t="shared" si="34"/>
        <v>1.3238056483832537E-3</v>
      </c>
      <c r="E190" s="44"/>
    </row>
    <row r="191" spans="1:5" ht="9.75" customHeight="1" x14ac:dyDescent="0.3">
      <c r="A191" s="54">
        <v>5520</v>
      </c>
      <c r="B191" s="40" t="s">
        <v>289</v>
      </c>
      <c r="C191" s="41">
        <v>0</v>
      </c>
      <c r="D191" s="42" t="str">
        <f t="shared" ref="D191:D193" si="35">IFERROR(C191/$C$191,"")</f>
        <v/>
      </c>
      <c r="E191" s="44"/>
    </row>
    <row r="192" spans="1:5" ht="9.75" customHeight="1" x14ac:dyDescent="0.3">
      <c r="A192" s="55">
        <v>5521</v>
      </c>
      <c r="B192" s="44" t="s">
        <v>290</v>
      </c>
      <c r="C192" s="45">
        <v>0</v>
      </c>
      <c r="D192" s="42" t="str">
        <f t="shared" si="35"/>
        <v/>
      </c>
      <c r="E192" s="44"/>
    </row>
    <row r="193" spans="1:5" ht="9.75" customHeight="1" x14ac:dyDescent="0.3">
      <c r="A193" s="55">
        <v>5522</v>
      </c>
      <c r="B193" s="44" t="s">
        <v>291</v>
      </c>
      <c r="C193" s="45">
        <v>0</v>
      </c>
      <c r="D193" s="42" t="str">
        <f t="shared" si="35"/>
        <v/>
      </c>
      <c r="E193" s="44"/>
    </row>
    <row r="194" spans="1:5" ht="9.75" customHeight="1" x14ac:dyDescent="0.3">
      <c r="A194" s="54">
        <v>5530</v>
      </c>
      <c r="B194" s="40" t="s">
        <v>292</v>
      </c>
      <c r="C194" s="41">
        <v>0</v>
      </c>
      <c r="D194" s="42" t="str">
        <f t="shared" ref="D194:D199" si="36">IFERROR(C194/$C$194,"")</f>
        <v/>
      </c>
      <c r="E194" s="44"/>
    </row>
    <row r="195" spans="1:5" ht="9.75" customHeight="1" x14ac:dyDescent="0.3">
      <c r="A195" s="55">
        <v>5531</v>
      </c>
      <c r="B195" s="44" t="s">
        <v>293</v>
      </c>
      <c r="C195" s="45">
        <v>0</v>
      </c>
      <c r="D195" s="42" t="str">
        <f t="shared" si="36"/>
        <v/>
      </c>
      <c r="E195" s="44"/>
    </row>
    <row r="196" spans="1:5" ht="9.75" customHeight="1" x14ac:dyDescent="0.3">
      <c r="A196" s="55">
        <v>5532</v>
      </c>
      <c r="B196" s="44" t="s">
        <v>294</v>
      </c>
      <c r="C196" s="45">
        <v>0</v>
      </c>
      <c r="D196" s="42" t="str">
        <f t="shared" si="36"/>
        <v/>
      </c>
      <c r="E196" s="44"/>
    </row>
    <row r="197" spans="1:5" ht="9.75" customHeight="1" x14ac:dyDescent="0.3">
      <c r="A197" s="55">
        <v>5533</v>
      </c>
      <c r="B197" s="44" t="s">
        <v>295</v>
      </c>
      <c r="C197" s="45">
        <v>0</v>
      </c>
      <c r="D197" s="42" t="str">
        <f t="shared" si="36"/>
        <v/>
      </c>
      <c r="E197" s="44"/>
    </row>
    <row r="198" spans="1:5" ht="9.75" customHeight="1" x14ac:dyDescent="0.3">
      <c r="A198" s="55">
        <v>5534</v>
      </c>
      <c r="B198" s="44" t="s">
        <v>296</v>
      </c>
      <c r="C198" s="45">
        <v>0</v>
      </c>
      <c r="D198" s="42" t="str">
        <f t="shared" si="36"/>
        <v/>
      </c>
      <c r="E198" s="44"/>
    </row>
    <row r="199" spans="1:5" ht="9.75" customHeight="1" x14ac:dyDescent="0.3">
      <c r="A199" s="55">
        <v>5535</v>
      </c>
      <c r="B199" s="44" t="s">
        <v>297</v>
      </c>
      <c r="C199" s="45">
        <v>0</v>
      </c>
      <c r="D199" s="42" t="str">
        <f t="shared" si="36"/>
        <v/>
      </c>
      <c r="E199" s="44"/>
    </row>
    <row r="200" spans="1:5" ht="9.75" customHeight="1" x14ac:dyDescent="0.3">
      <c r="A200" s="54">
        <v>5590</v>
      </c>
      <c r="B200" s="40" t="s">
        <v>298</v>
      </c>
      <c r="C200" s="41">
        <v>0</v>
      </c>
      <c r="D200" s="42" t="str">
        <f t="shared" ref="D200:D209" si="37">IFERROR(C200/$C$200,"")</f>
        <v/>
      </c>
      <c r="E200" s="44"/>
    </row>
    <row r="201" spans="1:5" ht="9.75" customHeight="1" x14ac:dyDescent="0.3">
      <c r="A201" s="55">
        <v>5591</v>
      </c>
      <c r="B201" s="44" t="s">
        <v>299</v>
      </c>
      <c r="C201" s="45">
        <v>0</v>
      </c>
      <c r="D201" s="42" t="str">
        <f t="shared" si="37"/>
        <v/>
      </c>
      <c r="E201" s="44"/>
    </row>
    <row r="202" spans="1:5" ht="9.75" customHeight="1" x14ac:dyDescent="0.3">
      <c r="A202" s="55">
        <v>5592</v>
      </c>
      <c r="B202" s="44" t="s">
        <v>300</v>
      </c>
      <c r="C202" s="45">
        <v>0</v>
      </c>
      <c r="D202" s="42" t="str">
        <f t="shared" si="37"/>
        <v/>
      </c>
      <c r="E202" s="44"/>
    </row>
    <row r="203" spans="1:5" ht="9.75" customHeight="1" x14ac:dyDescent="0.3">
      <c r="A203" s="55">
        <v>5593</v>
      </c>
      <c r="B203" s="44" t="s">
        <v>301</v>
      </c>
      <c r="C203" s="45">
        <v>0</v>
      </c>
      <c r="D203" s="42" t="str">
        <f t="shared" si="37"/>
        <v/>
      </c>
      <c r="E203" s="44"/>
    </row>
    <row r="204" spans="1:5" ht="9.75" customHeight="1" x14ac:dyDescent="0.3">
      <c r="A204" s="55">
        <v>5594</v>
      </c>
      <c r="B204" s="44" t="s">
        <v>302</v>
      </c>
      <c r="C204" s="45">
        <v>0</v>
      </c>
      <c r="D204" s="42" t="str">
        <f t="shared" si="37"/>
        <v/>
      </c>
      <c r="E204" s="44"/>
    </row>
    <row r="205" spans="1:5" ht="9.75" customHeight="1" x14ac:dyDescent="0.3">
      <c r="A205" s="55">
        <v>5595</v>
      </c>
      <c r="B205" s="44" t="s">
        <v>303</v>
      </c>
      <c r="C205" s="45">
        <v>0</v>
      </c>
      <c r="D205" s="42" t="str">
        <f t="shared" si="37"/>
        <v/>
      </c>
      <c r="E205" s="44"/>
    </row>
    <row r="206" spans="1:5" ht="9.75" customHeight="1" x14ac:dyDescent="0.3">
      <c r="A206" s="55">
        <v>5596</v>
      </c>
      <c r="B206" s="44" t="s">
        <v>188</v>
      </c>
      <c r="C206" s="45">
        <v>0</v>
      </c>
      <c r="D206" s="42" t="str">
        <f t="shared" si="37"/>
        <v/>
      </c>
      <c r="E206" s="44"/>
    </row>
    <row r="207" spans="1:5" ht="9.75" customHeight="1" x14ac:dyDescent="0.3">
      <c r="A207" s="55">
        <v>5597</v>
      </c>
      <c r="B207" s="44" t="s">
        <v>304</v>
      </c>
      <c r="C207" s="45">
        <v>0</v>
      </c>
      <c r="D207" s="42" t="str">
        <f t="shared" si="37"/>
        <v/>
      </c>
      <c r="E207" s="44"/>
    </row>
    <row r="208" spans="1:5" ht="9.75" customHeight="1" x14ac:dyDescent="0.3">
      <c r="A208" s="55">
        <v>5598</v>
      </c>
      <c r="B208" s="44" t="s">
        <v>305</v>
      </c>
      <c r="C208" s="45">
        <v>0</v>
      </c>
      <c r="D208" s="42" t="str">
        <f t="shared" si="37"/>
        <v/>
      </c>
      <c r="E208" s="44"/>
    </row>
    <row r="209" spans="1:5" ht="9.75" customHeight="1" x14ac:dyDescent="0.3">
      <c r="A209" s="55">
        <v>5599</v>
      </c>
      <c r="B209" s="44" t="s">
        <v>306</v>
      </c>
      <c r="C209" s="45">
        <v>0</v>
      </c>
      <c r="D209" s="42" t="str">
        <f t="shared" si="37"/>
        <v/>
      </c>
      <c r="E209" s="44"/>
    </row>
    <row r="210" spans="1:5" ht="9.75" customHeight="1" x14ac:dyDescent="0.3">
      <c r="A210" s="54">
        <v>5600</v>
      </c>
      <c r="B210" s="40" t="s">
        <v>307</v>
      </c>
      <c r="C210" s="41">
        <v>0</v>
      </c>
      <c r="D210" s="42"/>
      <c r="E210" s="44"/>
    </row>
    <row r="211" spans="1:5" ht="9.75" customHeight="1" x14ac:dyDescent="0.3">
      <c r="A211" s="54">
        <v>5610</v>
      </c>
      <c r="B211" s="40" t="s">
        <v>308</v>
      </c>
      <c r="C211" s="41">
        <v>0</v>
      </c>
      <c r="D211" s="42" t="str">
        <f t="shared" ref="D211:D212" si="38">IFERROR(C211/$C$211,"")</f>
        <v/>
      </c>
      <c r="E211" s="44"/>
    </row>
    <row r="212" spans="1:5" ht="9.75" customHeight="1" x14ac:dyDescent="0.3">
      <c r="A212" s="55">
        <v>5611</v>
      </c>
      <c r="B212" s="44" t="s">
        <v>309</v>
      </c>
      <c r="C212" s="45">
        <v>0</v>
      </c>
      <c r="D212" s="42" t="str">
        <f t="shared" si="38"/>
        <v/>
      </c>
      <c r="E212" s="44"/>
    </row>
    <row r="213" spans="1:5" ht="9.75" customHeight="1" x14ac:dyDescent="0.3">
      <c r="A213" s="34"/>
      <c r="B213" s="34"/>
      <c r="C213" s="34"/>
      <c r="D213" s="35"/>
      <c r="E213" s="34"/>
    </row>
    <row r="214" spans="1:5" ht="9.75" customHeight="1" x14ac:dyDescent="0.3">
      <c r="A214" s="34"/>
      <c r="B214" s="34" t="s">
        <v>310</v>
      </c>
      <c r="C214" s="34"/>
      <c r="D214" s="35"/>
      <c r="E214" s="34"/>
    </row>
  </sheetData>
  <autoFilter ref="A93:C212" xr:uid="{00000000-0009-0000-0000-00001E000000}"/>
  <mergeCells count="4">
    <mergeCell ref="A1:C1"/>
    <mergeCell ref="A2:C2"/>
    <mergeCell ref="A3:C3"/>
    <mergeCell ref="A4:C4"/>
  </mergeCells>
  <pageMargins left="0.7" right="0.7" top="0.75" bottom="0.75" header="0" footer="0"/>
  <pageSetup scale="53" fitToHeight="0"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J173"/>
  <sheetViews>
    <sheetView view="pageBreakPreview" zoomScale="60" zoomScaleNormal="85" workbookViewId="0">
      <selection activeCell="H1" sqref="H1"/>
    </sheetView>
  </sheetViews>
  <sheetFormatPr baseColWidth="10" defaultColWidth="14.44140625" defaultRowHeight="15" customHeight="1" x14ac:dyDescent="0.3"/>
  <cols>
    <col min="1" max="1" width="10" style="29" customWidth="1"/>
    <col min="2" max="2" width="64.5546875" style="29" customWidth="1"/>
    <col min="3" max="3" width="16.44140625" style="29" customWidth="1"/>
    <col min="4" max="4" width="19.109375" style="29" customWidth="1"/>
    <col min="5" max="5" width="24.5546875" style="29" customWidth="1"/>
    <col min="6" max="6" width="22.88671875" style="29" customWidth="1"/>
    <col min="7" max="8" width="16.88671875" style="29" customWidth="1"/>
    <col min="9" max="9" width="13.88671875" style="29" customWidth="1"/>
    <col min="10" max="10" width="23.88671875" style="29" customWidth="1"/>
    <col min="11" max="26" width="9.109375" style="29" customWidth="1"/>
    <col min="27" max="16384" width="14.44140625" style="29"/>
  </cols>
  <sheetData>
    <row r="1" spans="1:8" ht="11.25" customHeight="1" x14ac:dyDescent="0.3">
      <c r="A1" s="514" t="s">
        <v>9</v>
      </c>
      <c r="B1" s="501"/>
      <c r="C1" s="501"/>
      <c r="D1" s="501"/>
      <c r="E1" s="501"/>
      <c r="F1" s="501"/>
      <c r="G1" s="70" t="s">
        <v>99</v>
      </c>
      <c r="H1" s="71">
        <v>2025</v>
      </c>
    </row>
    <row r="2" spans="1:8" ht="11.25" customHeight="1" x14ac:dyDescent="0.3">
      <c r="A2" s="514" t="s">
        <v>311</v>
      </c>
      <c r="B2" s="501"/>
      <c r="C2" s="501"/>
      <c r="D2" s="501"/>
      <c r="E2" s="501"/>
      <c r="F2" s="501"/>
      <c r="G2" s="70" t="s">
        <v>101</v>
      </c>
      <c r="H2" s="71" t="s">
        <v>648</v>
      </c>
    </row>
    <row r="3" spans="1:8" ht="11.25" customHeight="1" x14ac:dyDescent="0.3">
      <c r="A3" s="514" t="s">
        <v>2108</v>
      </c>
      <c r="B3" s="501"/>
      <c r="C3" s="501"/>
      <c r="D3" s="501"/>
      <c r="E3" s="501"/>
      <c r="F3" s="501"/>
      <c r="G3" s="70" t="s">
        <v>102</v>
      </c>
      <c r="H3" s="71" t="s">
        <v>651</v>
      </c>
    </row>
    <row r="4" spans="1:8" ht="11.25" customHeight="1" x14ac:dyDescent="0.3">
      <c r="A4" s="488" t="s">
        <v>103</v>
      </c>
      <c r="B4" s="501"/>
      <c r="C4" s="501"/>
      <c r="D4" s="501"/>
      <c r="E4" s="501"/>
      <c r="F4" s="501"/>
      <c r="G4" s="70"/>
      <c r="H4" s="71"/>
    </row>
    <row r="5" spans="1:8" ht="9.75" customHeight="1" x14ac:dyDescent="0.3">
      <c r="A5" s="31" t="s">
        <v>104</v>
      </c>
      <c r="B5" s="32"/>
      <c r="C5" s="32"/>
      <c r="D5" s="32"/>
      <c r="E5" s="32"/>
      <c r="F5" s="32"/>
      <c r="G5" s="32"/>
      <c r="H5" s="32"/>
    </row>
    <row r="6" spans="1:8" ht="9.75" customHeight="1" x14ac:dyDescent="0.3">
      <c r="A6" s="34"/>
      <c r="B6" s="34"/>
      <c r="C6" s="34"/>
      <c r="D6" s="34"/>
      <c r="E6" s="34"/>
      <c r="F6" s="34"/>
      <c r="G6" s="34"/>
      <c r="H6" s="34"/>
    </row>
    <row r="7" spans="1:8" ht="9.75" customHeight="1" x14ac:dyDescent="0.3">
      <c r="A7" s="32" t="s">
        <v>312</v>
      </c>
      <c r="B7" s="32"/>
      <c r="C7" s="32"/>
      <c r="D7" s="32"/>
      <c r="E7" s="32"/>
      <c r="F7" s="32"/>
      <c r="G7" s="32"/>
      <c r="H7" s="32"/>
    </row>
    <row r="8" spans="1:8" ht="9.75" customHeight="1" x14ac:dyDescent="0.3">
      <c r="A8" s="36" t="s">
        <v>106</v>
      </c>
      <c r="B8" s="36" t="s">
        <v>107</v>
      </c>
      <c r="C8" s="36" t="s">
        <v>108</v>
      </c>
      <c r="D8" s="36" t="s">
        <v>313</v>
      </c>
      <c r="E8" s="36"/>
      <c r="F8" s="36"/>
      <c r="G8" s="36"/>
      <c r="H8" s="36"/>
    </row>
    <row r="9" spans="1:8" ht="9.75" customHeight="1" x14ac:dyDescent="0.3">
      <c r="A9" s="57">
        <v>1114</v>
      </c>
      <c r="B9" s="34" t="s">
        <v>314</v>
      </c>
      <c r="C9" s="58">
        <v>0</v>
      </c>
      <c r="D9" s="34"/>
      <c r="E9" s="34"/>
      <c r="F9" s="34"/>
      <c r="G9" s="34"/>
      <c r="H9" s="34"/>
    </row>
    <row r="10" spans="1:8" ht="9.75" customHeight="1" x14ac:dyDescent="0.3">
      <c r="A10" s="57">
        <v>1115</v>
      </c>
      <c r="B10" s="34" t="s">
        <v>315</v>
      </c>
      <c r="C10" s="58">
        <v>0</v>
      </c>
      <c r="D10" s="34"/>
      <c r="E10" s="34"/>
      <c r="F10" s="34"/>
      <c r="G10" s="34"/>
      <c r="H10" s="34"/>
    </row>
    <row r="11" spans="1:8" ht="9.75" customHeight="1" x14ac:dyDescent="0.3">
      <c r="A11" s="57">
        <v>1121</v>
      </c>
      <c r="B11" s="34" t="s">
        <v>316</v>
      </c>
      <c r="C11" s="58">
        <v>0</v>
      </c>
      <c r="D11" s="34"/>
      <c r="E11" s="34"/>
      <c r="F11" s="34"/>
      <c r="G11" s="34"/>
      <c r="H11" s="34"/>
    </row>
    <row r="12" spans="1:8" ht="9.75" customHeight="1" x14ac:dyDescent="0.3">
      <c r="A12" s="34"/>
      <c r="B12" s="34"/>
      <c r="C12" s="34"/>
      <c r="D12" s="34"/>
      <c r="E12" s="34"/>
      <c r="F12" s="34"/>
      <c r="G12" s="34"/>
      <c r="H12" s="34"/>
    </row>
    <row r="13" spans="1:8" ht="9.75" customHeight="1" x14ac:dyDescent="0.3">
      <c r="A13" s="32" t="s">
        <v>317</v>
      </c>
      <c r="B13" s="32"/>
      <c r="C13" s="32"/>
      <c r="D13" s="32"/>
      <c r="E13" s="32"/>
      <c r="F13" s="32"/>
      <c r="G13" s="32"/>
      <c r="H13" s="32"/>
    </row>
    <row r="14" spans="1:8" ht="9.75" customHeight="1" x14ac:dyDescent="0.3">
      <c r="A14" s="36" t="s">
        <v>106</v>
      </c>
      <c r="B14" s="36" t="s">
        <v>107</v>
      </c>
      <c r="C14" s="36" t="s">
        <v>108</v>
      </c>
      <c r="D14" s="36">
        <f>H1-1</f>
        <v>2024</v>
      </c>
      <c r="E14" s="36">
        <f t="shared" ref="E14:G14" si="0">D14-1</f>
        <v>2023</v>
      </c>
      <c r="F14" s="36">
        <f t="shared" si="0"/>
        <v>2022</v>
      </c>
      <c r="G14" s="36">
        <f t="shared" si="0"/>
        <v>2021</v>
      </c>
      <c r="H14" s="36" t="s">
        <v>318</v>
      </c>
    </row>
    <row r="15" spans="1:8" ht="9.75" customHeight="1" x14ac:dyDescent="0.3">
      <c r="A15" s="57">
        <v>1122</v>
      </c>
      <c r="B15" s="34" t="s">
        <v>319</v>
      </c>
      <c r="C15" s="58">
        <v>0</v>
      </c>
      <c r="D15" s="58">
        <v>0</v>
      </c>
      <c r="E15" s="58">
        <v>0</v>
      </c>
      <c r="F15" s="58">
        <v>0</v>
      </c>
      <c r="G15" s="58">
        <v>0</v>
      </c>
      <c r="H15" s="34"/>
    </row>
    <row r="16" spans="1:8" ht="9.75" customHeight="1" x14ac:dyDescent="0.3">
      <c r="A16" s="57">
        <v>1124</v>
      </c>
      <c r="B16" s="34" t="s">
        <v>320</v>
      </c>
      <c r="C16" s="58">
        <v>0</v>
      </c>
      <c r="D16" s="58">
        <v>0</v>
      </c>
      <c r="E16" s="58">
        <v>0</v>
      </c>
      <c r="F16" s="58">
        <v>0</v>
      </c>
      <c r="G16" s="58">
        <v>0</v>
      </c>
      <c r="H16" s="34"/>
    </row>
    <row r="18" spans="1:8" ht="9.75" customHeight="1" x14ac:dyDescent="0.3">
      <c r="A18" s="32" t="s">
        <v>321</v>
      </c>
      <c r="B18" s="32"/>
      <c r="C18" s="32"/>
      <c r="D18" s="32"/>
      <c r="E18" s="32"/>
      <c r="F18" s="32"/>
      <c r="G18" s="32"/>
      <c r="H18" s="32"/>
    </row>
    <row r="19" spans="1:8" ht="9.75" customHeight="1" x14ac:dyDescent="0.3">
      <c r="A19" s="36" t="s">
        <v>106</v>
      </c>
      <c r="B19" s="36" t="s">
        <v>107</v>
      </c>
      <c r="C19" s="36" t="s">
        <v>108</v>
      </c>
      <c r="D19" s="36" t="s">
        <v>322</v>
      </c>
      <c r="E19" s="36" t="s">
        <v>323</v>
      </c>
      <c r="F19" s="36" t="s">
        <v>324</v>
      </c>
      <c r="G19" s="36" t="s">
        <v>325</v>
      </c>
      <c r="H19" s="36" t="s">
        <v>326</v>
      </c>
    </row>
    <row r="20" spans="1:8" ht="9.75" customHeight="1" x14ac:dyDescent="0.3">
      <c r="A20" s="57">
        <v>1123</v>
      </c>
      <c r="B20" s="34" t="s">
        <v>327</v>
      </c>
      <c r="C20" s="58">
        <v>1811033.55</v>
      </c>
      <c r="D20" s="58">
        <v>19437.050000000047</v>
      </c>
      <c r="E20" s="58">
        <v>0</v>
      </c>
      <c r="F20" s="58">
        <v>0</v>
      </c>
      <c r="G20" s="58">
        <v>1791596.5</v>
      </c>
      <c r="H20" s="34" t="s">
        <v>709</v>
      </c>
    </row>
    <row r="21" spans="1:8" ht="9.75" customHeight="1" x14ac:dyDescent="0.3">
      <c r="A21" s="57">
        <v>1125</v>
      </c>
      <c r="B21" s="34" t="s">
        <v>329</v>
      </c>
      <c r="C21" s="58">
        <v>0</v>
      </c>
      <c r="D21" s="58">
        <v>0</v>
      </c>
      <c r="E21" s="58">
        <v>0</v>
      </c>
      <c r="F21" s="58">
        <v>0</v>
      </c>
      <c r="G21" s="58">
        <v>0</v>
      </c>
      <c r="H21" s="34"/>
    </row>
    <row r="22" spans="1:8" ht="9.75" customHeight="1" x14ac:dyDescent="0.3">
      <c r="A22" s="55">
        <v>1126</v>
      </c>
      <c r="B22" s="44" t="s">
        <v>330</v>
      </c>
      <c r="C22" s="58">
        <v>0</v>
      </c>
      <c r="D22" s="58">
        <v>0</v>
      </c>
      <c r="E22" s="58">
        <v>0</v>
      </c>
      <c r="F22" s="58">
        <v>0</v>
      </c>
      <c r="G22" s="58">
        <v>0</v>
      </c>
      <c r="H22" s="34"/>
    </row>
    <row r="23" spans="1:8" ht="9.75" customHeight="1" x14ac:dyDescent="0.3">
      <c r="A23" s="55">
        <v>1129</v>
      </c>
      <c r="B23" s="44" t="s">
        <v>331</v>
      </c>
      <c r="C23" s="58">
        <v>0</v>
      </c>
      <c r="D23" s="58">
        <v>0</v>
      </c>
      <c r="E23" s="58">
        <v>0</v>
      </c>
      <c r="F23" s="58">
        <v>0</v>
      </c>
      <c r="G23" s="58">
        <v>0</v>
      </c>
      <c r="H23" s="34"/>
    </row>
    <row r="24" spans="1:8" ht="9.75" customHeight="1" x14ac:dyDescent="0.3">
      <c r="A24" s="57">
        <v>1131</v>
      </c>
      <c r="B24" s="34" t="s">
        <v>332</v>
      </c>
      <c r="C24" s="58">
        <v>0</v>
      </c>
      <c r="D24" s="58">
        <v>0</v>
      </c>
      <c r="E24" s="58">
        <v>0</v>
      </c>
      <c r="F24" s="58">
        <v>0</v>
      </c>
      <c r="G24" s="58">
        <v>0</v>
      </c>
      <c r="H24" s="34"/>
    </row>
    <row r="25" spans="1:8" ht="9.75" customHeight="1" x14ac:dyDescent="0.3">
      <c r="A25" s="57">
        <v>1132</v>
      </c>
      <c r="B25" s="34" t="s">
        <v>334</v>
      </c>
      <c r="C25" s="58">
        <v>0</v>
      </c>
      <c r="D25" s="58">
        <v>0</v>
      </c>
      <c r="E25" s="58">
        <v>0</v>
      </c>
      <c r="F25" s="58">
        <v>0</v>
      </c>
      <c r="G25" s="58">
        <v>0</v>
      </c>
      <c r="H25" s="34"/>
    </row>
    <row r="26" spans="1:8" ht="9.75" customHeight="1" x14ac:dyDescent="0.3">
      <c r="A26" s="57">
        <v>1133</v>
      </c>
      <c r="B26" s="34" t="s">
        <v>335</v>
      </c>
      <c r="C26" s="58">
        <v>0</v>
      </c>
      <c r="D26" s="58">
        <v>0</v>
      </c>
      <c r="E26" s="58">
        <v>0</v>
      </c>
      <c r="F26" s="58">
        <v>0</v>
      </c>
      <c r="G26" s="58">
        <v>0</v>
      </c>
      <c r="H26" s="34"/>
    </row>
    <row r="27" spans="1:8" ht="9.75" customHeight="1" x14ac:dyDescent="0.3">
      <c r="A27" s="57">
        <v>1134</v>
      </c>
      <c r="B27" s="34" t="s">
        <v>336</v>
      </c>
      <c r="C27" s="58">
        <v>0</v>
      </c>
      <c r="D27" s="58">
        <v>0</v>
      </c>
      <c r="E27" s="58">
        <v>0</v>
      </c>
      <c r="F27" s="58">
        <v>0</v>
      </c>
      <c r="G27" s="58">
        <v>0</v>
      </c>
      <c r="H27" s="34"/>
    </row>
    <row r="28" spans="1:8" ht="9.75" customHeight="1" x14ac:dyDescent="0.3">
      <c r="A28" s="57">
        <v>1139</v>
      </c>
      <c r="B28" s="34" t="s">
        <v>337</v>
      </c>
      <c r="C28" s="58">
        <v>0</v>
      </c>
      <c r="D28" s="58">
        <v>0</v>
      </c>
      <c r="E28" s="58">
        <v>0</v>
      </c>
      <c r="F28" s="58">
        <v>0</v>
      </c>
      <c r="G28" s="58">
        <v>0</v>
      </c>
      <c r="H28" s="34"/>
    </row>
    <row r="29" spans="1:8" ht="9.75" customHeight="1" x14ac:dyDescent="0.3">
      <c r="A29" s="34"/>
      <c r="B29" s="34"/>
      <c r="C29" s="34"/>
      <c r="D29" s="34"/>
      <c r="E29" s="34"/>
      <c r="F29" s="34"/>
      <c r="G29" s="34"/>
      <c r="H29" s="34"/>
    </row>
    <row r="30" spans="1:8" ht="9.75" customHeight="1" x14ac:dyDescent="0.3">
      <c r="A30" s="32" t="s">
        <v>338</v>
      </c>
      <c r="B30" s="32"/>
      <c r="C30" s="32"/>
      <c r="D30" s="32"/>
      <c r="E30" s="32"/>
      <c r="F30" s="32"/>
      <c r="G30" s="32"/>
      <c r="H30" s="32"/>
    </row>
    <row r="31" spans="1:8" ht="9.75" customHeight="1" x14ac:dyDescent="0.3">
      <c r="A31" s="36" t="s">
        <v>106</v>
      </c>
      <c r="B31" s="36" t="s">
        <v>107</v>
      </c>
      <c r="C31" s="36" t="s">
        <v>108</v>
      </c>
      <c r="D31" s="36" t="s">
        <v>339</v>
      </c>
      <c r="E31" s="36" t="s">
        <v>340</v>
      </c>
      <c r="F31" s="36" t="s">
        <v>341</v>
      </c>
      <c r="G31" s="36"/>
      <c r="H31" s="36"/>
    </row>
    <row r="32" spans="1:8" ht="9.75" customHeight="1" x14ac:dyDescent="0.3">
      <c r="A32" s="57">
        <v>1140</v>
      </c>
      <c r="B32" s="34" t="s">
        <v>342</v>
      </c>
      <c r="C32" s="58">
        <v>1459753.53</v>
      </c>
      <c r="D32" s="34"/>
      <c r="E32" s="34"/>
      <c r="F32" s="34"/>
      <c r="G32" s="34"/>
      <c r="H32" s="34"/>
    </row>
    <row r="33" spans="1:6" ht="9.75" customHeight="1" x14ac:dyDescent="0.3">
      <c r="A33" s="57">
        <v>1141</v>
      </c>
      <c r="B33" s="34" t="s">
        <v>343</v>
      </c>
      <c r="C33" s="58">
        <v>1459753.53</v>
      </c>
      <c r="D33" s="34" t="s">
        <v>710</v>
      </c>
      <c r="E33" s="34" t="s">
        <v>710</v>
      </c>
      <c r="F33" s="34" t="s">
        <v>711</v>
      </c>
    </row>
    <row r="34" spans="1:6" ht="9.75" customHeight="1" x14ac:dyDescent="0.3">
      <c r="A34" s="57">
        <v>1142</v>
      </c>
      <c r="B34" s="34" t="s">
        <v>344</v>
      </c>
      <c r="C34" s="58">
        <v>0</v>
      </c>
      <c r="D34" s="34"/>
      <c r="E34" s="34"/>
      <c r="F34" s="34"/>
    </row>
    <row r="35" spans="1:6" ht="9.75" customHeight="1" x14ac:dyDescent="0.3">
      <c r="A35" s="57">
        <v>1143</v>
      </c>
      <c r="B35" s="34" t="s">
        <v>345</v>
      </c>
      <c r="C35" s="58">
        <v>0</v>
      </c>
      <c r="D35" s="34"/>
      <c r="E35" s="34"/>
      <c r="F35" s="34"/>
    </row>
    <row r="36" spans="1:6" ht="9.75" customHeight="1" x14ac:dyDescent="0.3">
      <c r="A36" s="57">
        <v>1144</v>
      </c>
      <c r="B36" s="34" t="s">
        <v>346</v>
      </c>
      <c r="C36" s="58">
        <v>0</v>
      </c>
      <c r="D36" s="34"/>
      <c r="E36" s="34"/>
      <c r="F36" s="34"/>
    </row>
    <row r="37" spans="1:6" ht="9.75" customHeight="1" x14ac:dyDescent="0.3">
      <c r="A37" s="57">
        <v>1145</v>
      </c>
      <c r="B37" s="34" t="s">
        <v>347</v>
      </c>
      <c r="C37" s="58">
        <v>0</v>
      </c>
      <c r="D37" s="34"/>
      <c r="E37" s="34"/>
      <c r="F37" s="34"/>
    </row>
    <row r="38" spans="1:6" ht="9.75" customHeight="1" x14ac:dyDescent="0.3">
      <c r="A38" s="34"/>
      <c r="B38" s="34"/>
      <c r="C38" s="34"/>
      <c r="D38" s="34"/>
      <c r="E38" s="34"/>
      <c r="F38" s="34"/>
    </row>
    <row r="39" spans="1:6" ht="9.75" customHeight="1" x14ac:dyDescent="0.3">
      <c r="A39" s="32" t="s">
        <v>348</v>
      </c>
      <c r="B39" s="32"/>
      <c r="C39" s="32"/>
      <c r="D39" s="32"/>
      <c r="E39" s="32"/>
      <c r="F39" s="32"/>
    </row>
    <row r="40" spans="1:6" ht="9.75" customHeight="1" x14ac:dyDescent="0.3">
      <c r="A40" s="36" t="s">
        <v>106</v>
      </c>
      <c r="B40" s="36" t="s">
        <v>107</v>
      </c>
      <c r="C40" s="36" t="s">
        <v>108</v>
      </c>
      <c r="D40" s="36" t="s">
        <v>340</v>
      </c>
      <c r="E40" s="36" t="s">
        <v>349</v>
      </c>
      <c r="F40" s="36" t="s">
        <v>341</v>
      </c>
    </row>
    <row r="41" spans="1:6" ht="9.75" customHeight="1" x14ac:dyDescent="0.3">
      <c r="A41" s="57">
        <v>1150</v>
      </c>
      <c r="B41" s="34" t="s">
        <v>350</v>
      </c>
      <c r="C41" s="58">
        <v>1315302.8799999999</v>
      </c>
      <c r="D41" s="34"/>
      <c r="E41" s="34"/>
      <c r="F41" s="34"/>
    </row>
    <row r="42" spans="1:6" ht="9.75" customHeight="1" x14ac:dyDescent="0.3">
      <c r="A42" s="57">
        <v>1151</v>
      </c>
      <c r="B42" s="34" t="s">
        <v>351</v>
      </c>
      <c r="C42" s="58">
        <v>1315302.8799999999</v>
      </c>
      <c r="D42" s="34" t="s">
        <v>712</v>
      </c>
      <c r="E42" s="34" t="s">
        <v>713</v>
      </c>
      <c r="F42" s="34" t="s">
        <v>714</v>
      </c>
    </row>
    <row r="43" spans="1:6" ht="9.75" customHeight="1" x14ac:dyDescent="0.3">
      <c r="A43" s="34"/>
      <c r="B43" s="34"/>
      <c r="C43" s="34"/>
      <c r="D43" s="34"/>
      <c r="E43" s="34"/>
      <c r="F43" s="34"/>
    </row>
    <row r="44" spans="1:6" ht="9.75" customHeight="1" x14ac:dyDescent="0.3">
      <c r="A44" s="32" t="s">
        <v>354</v>
      </c>
      <c r="B44" s="32"/>
      <c r="C44" s="32"/>
      <c r="D44" s="32"/>
      <c r="E44" s="32"/>
      <c r="F44" s="32"/>
    </row>
    <row r="45" spans="1:6" ht="9.75" customHeight="1" x14ac:dyDescent="0.3">
      <c r="A45" s="36" t="s">
        <v>106</v>
      </c>
      <c r="B45" s="36" t="s">
        <v>107</v>
      </c>
      <c r="C45" s="36" t="s">
        <v>108</v>
      </c>
      <c r="D45" s="36" t="s">
        <v>313</v>
      </c>
      <c r="E45" s="36" t="s">
        <v>326</v>
      </c>
      <c r="F45" s="36"/>
    </row>
    <row r="46" spans="1:6" ht="9.75" customHeight="1" x14ac:dyDescent="0.3">
      <c r="A46" s="57">
        <v>1213</v>
      </c>
      <c r="B46" s="34" t="s">
        <v>355</v>
      </c>
      <c r="C46" s="58">
        <v>0</v>
      </c>
      <c r="D46" s="34"/>
      <c r="E46" s="34"/>
      <c r="F46" s="34"/>
    </row>
    <row r="47" spans="1:6" ht="9.75" customHeight="1" x14ac:dyDescent="0.3">
      <c r="A47" s="34"/>
      <c r="B47" s="34"/>
      <c r="C47" s="34"/>
      <c r="D47" s="34"/>
      <c r="E47" s="34"/>
      <c r="F47" s="34"/>
    </row>
    <row r="48" spans="1:6" ht="9.75" customHeight="1" x14ac:dyDescent="0.3">
      <c r="A48" s="32" t="s">
        <v>356</v>
      </c>
      <c r="B48" s="32"/>
      <c r="C48" s="32"/>
      <c r="D48" s="32"/>
      <c r="E48" s="32"/>
      <c r="F48" s="32"/>
    </row>
    <row r="49" spans="1:10" ht="9.75" customHeight="1" x14ac:dyDescent="0.3">
      <c r="A49" s="36" t="s">
        <v>106</v>
      </c>
      <c r="B49" s="36" t="s">
        <v>107</v>
      </c>
      <c r="C49" s="36" t="s">
        <v>108</v>
      </c>
      <c r="D49" s="36"/>
      <c r="E49" s="36"/>
      <c r="F49" s="36"/>
      <c r="G49" s="36"/>
      <c r="H49" s="36"/>
      <c r="I49" s="34"/>
      <c r="J49" s="34"/>
    </row>
    <row r="50" spans="1:10" ht="9.75" customHeight="1" x14ac:dyDescent="0.3">
      <c r="A50" s="57">
        <v>1211</v>
      </c>
      <c r="B50" s="34" t="s">
        <v>357</v>
      </c>
      <c r="C50" s="58">
        <v>0</v>
      </c>
      <c r="D50" s="34"/>
      <c r="E50" s="34"/>
      <c r="F50" s="34"/>
      <c r="G50" s="34"/>
      <c r="H50" s="34"/>
      <c r="I50" s="34"/>
      <c r="J50" s="34"/>
    </row>
    <row r="51" spans="1:10" ht="9.75" customHeight="1" x14ac:dyDescent="0.3">
      <c r="A51" s="57">
        <v>1212</v>
      </c>
      <c r="B51" s="34" t="s">
        <v>358</v>
      </c>
      <c r="C51" s="58">
        <v>0</v>
      </c>
      <c r="D51" s="34"/>
      <c r="E51" s="34"/>
      <c r="F51" s="34"/>
      <c r="G51" s="34"/>
      <c r="H51" s="34"/>
      <c r="I51" s="34"/>
      <c r="J51" s="34"/>
    </row>
    <row r="52" spans="1:10" ht="9.75" customHeight="1" x14ac:dyDescent="0.3">
      <c r="A52" s="57">
        <v>1214</v>
      </c>
      <c r="B52" s="34" t="s">
        <v>359</v>
      </c>
      <c r="C52" s="58">
        <v>0</v>
      </c>
      <c r="D52" s="34"/>
      <c r="E52" s="34"/>
      <c r="F52" s="34"/>
      <c r="G52" s="34"/>
      <c r="H52" s="34"/>
      <c r="I52" s="34"/>
      <c r="J52" s="34"/>
    </row>
    <row r="53" spans="1:10" ht="9.75" customHeight="1" x14ac:dyDescent="0.3">
      <c r="A53" s="34"/>
      <c r="B53" s="34"/>
      <c r="C53" s="34"/>
      <c r="D53" s="34"/>
      <c r="E53" s="34"/>
      <c r="F53" s="34"/>
      <c r="G53" s="34"/>
      <c r="H53" s="34"/>
      <c r="I53" s="34"/>
      <c r="J53" s="34"/>
    </row>
    <row r="54" spans="1:10" ht="9.75" customHeight="1" x14ac:dyDescent="0.3">
      <c r="A54" s="32" t="s">
        <v>360</v>
      </c>
      <c r="B54" s="32"/>
      <c r="C54" s="32"/>
      <c r="D54" s="32"/>
      <c r="E54" s="32"/>
      <c r="F54" s="32"/>
      <c r="G54" s="32"/>
      <c r="H54" s="32"/>
      <c r="I54" s="32"/>
      <c r="J54" s="32"/>
    </row>
    <row r="55" spans="1:10" ht="9.75" customHeight="1" x14ac:dyDescent="0.3">
      <c r="A55" s="36" t="s">
        <v>106</v>
      </c>
      <c r="B55" s="36" t="s">
        <v>107</v>
      </c>
      <c r="C55" s="36" t="s">
        <v>108</v>
      </c>
      <c r="D55" s="36" t="s">
        <v>361</v>
      </c>
      <c r="E55" s="36" t="s">
        <v>362</v>
      </c>
      <c r="F55" s="36" t="s">
        <v>363</v>
      </c>
      <c r="G55" s="36" t="s">
        <v>364</v>
      </c>
      <c r="H55" s="36" t="s">
        <v>365</v>
      </c>
      <c r="I55" s="36" t="s">
        <v>366</v>
      </c>
      <c r="J55" s="36" t="s">
        <v>367</v>
      </c>
    </row>
    <row r="56" spans="1:10" ht="9.75" customHeight="1" x14ac:dyDescent="0.3">
      <c r="A56" s="57">
        <v>1230</v>
      </c>
      <c r="B56" s="34" t="s">
        <v>368</v>
      </c>
      <c r="C56" s="58">
        <v>0</v>
      </c>
      <c r="D56" s="58">
        <v>0</v>
      </c>
      <c r="E56" s="58">
        <v>0</v>
      </c>
      <c r="F56" s="34"/>
      <c r="G56" s="34"/>
      <c r="H56" s="34"/>
      <c r="I56" s="34"/>
      <c r="J56" s="34"/>
    </row>
    <row r="57" spans="1:10" ht="9.75" customHeight="1" x14ac:dyDescent="0.3">
      <c r="A57" s="57">
        <v>1231</v>
      </c>
      <c r="B57" s="34" t="s">
        <v>369</v>
      </c>
      <c r="C57" s="58">
        <v>0</v>
      </c>
      <c r="D57" s="68"/>
      <c r="E57" s="68"/>
      <c r="F57" s="34"/>
      <c r="G57" s="34"/>
      <c r="H57" s="34"/>
      <c r="I57" s="34"/>
      <c r="J57" s="34"/>
    </row>
    <row r="58" spans="1:10" ht="9.75" customHeight="1" x14ac:dyDescent="0.3">
      <c r="A58" s="57">
        <v>1232</v>
      </c>
      <c r="B58" s="34" t="s">
        <v>370</v>
      </c>
      <c r="C58" s="58">
        <v>0</v>
      </c>
      <c r="D58" s="58">
        <v>0</v>
      </c>
      <c r="E58" s="58">
        <v>0</v>
      </c>
      <c r="F58" s="34"/>
      <c r="G58" s="34"/>
      <c r="H58" s="34"/>
      <c r="I58" s="34"/>
      <c r="J58" s="34"/>
    </row>
    <row r="59" spans="1:10" ht="9.75" customHeight="1" x14ac:dyDescent="0.3">
      <c r="A59" s="57">
        <v>1233</v>
      </c>
      <c r="B59" s="34" t="s">
        <v>371</v>
      </c>
      <c r="C59" s="58">
        <v>0</v>
      </c>
      <c r="D59" s="58">
        <v>0</v>
      </c>
      <c r="E59" s="58">
        <v>0</v>
      </c>
      <c r="F59" s="34"/>
      <c r="G59" s="34"/>
      <c r="H59" s="34"/>
      <c r="I59" s="34"/>
      <c r="J59" s="34"/>
    </row>
    <row r="60" spans="1:10" ht="9.75" customHeight="1" x14ac:dyDescent="0.3">
      <c r="A60" s="57">
        <v>1234</v>
      </c>
      <c r="B60" s="34" t="s">
        <v>374</v>
      </c>
      <c r="C60" s="58">
        <v>0</v>
      </c>
      <c r="D60" s="58">
        <v>0</v>
      </c>
      <c r="E60" s="58">
        <v>0</v>
      </c>
      <c r="F60" s="34"/>
      <c r="G60" s="34"/>
      <c r="H60" s="34"/>
      <c r="I60" s="34"/>
      <c r="J60" s="34"/>
    </row>
    <row r="61" spans="1:10" ht="9.75" customHeight="1" x14ac:dyDescent="0.3">
      <c r="A61" s="57">
        <v>1235</v>
      </c>
      <c r="B61" s="34" t="s">
        <v>375</v>
      </c>
      <c r="C61" s="58">
        <v>0</v>
      </c>
      <c r="D61" s="58">
        <v>0</v>
      </c>
      <c r="E61" s="58">
        <v>0</v>
      </c>
      <c r="F61" s="34"/>
      <c r="G61" s="34"/>
      <c r="H61" s="34"/>
      <c r="I61" s="34"/>
      <c r="J61" s="34"/>
    </row>
    <row r="62" spans="1:10" ht="9.75" customHeight="1" x14ac:dyDescent="0.3">
      <c r="A62" s="57">
        <v>1236</v>
      </c>
      <c r="B62" s="34" t="s">
        <v>376</v>
      </c>
      <c r="C62" s="58">
        <v>0</v>
      </c>
      <c r="D62" s="58">
        <v>0</v>
      </c>
      <c r="E62" s="58">
        <v>0</v>
      </c>
      <c r="F62" s="34"/>
      <c r="G62" s="34"/>
      <c r="H62" s="34"/>
      <c r="I62" s="34"/>
      <c r="J62" s="34"/>
    </row>
    <row r="63" spans="1:10" ht="9.75" customHeight="1" x14ac:dyDescent="0.3">
      <c r="A63" s="57">
        <v>1239</v>
      </c>
      <c r="B63" s="34" t="s">
        <v>377</v>
      </c>
      <c r="C63" s="58">
        <v>0</v>
      </c>
      <c r="D63" s="58">
        <v>0</v>
      </c>
      <c r="E63" s="58">
        <v>0</v>
      </c>
      <c r="F63" s="34"/>
      <c r="G63" s="34"/>
      <c r="H63" s="34"/>
      <c r="I63" s="34"/>
      <c r="J63" s="34"/>
    </row>
    <row r="64" spans="1:10" ht="9.75" customHeight="1" x14ac:dyDescent="0.3">
      <c r="A64" s="57">
        <v>1240</v>
      </c>
      <c r="B64" s="34" t="s">
        <v>378</v>
      </c>
      <c r="C64" s="58">
        <v>43578838.159999996</v>
      </c>
      <c r="D64" s="58">
        <v>1479313.92</v>
      </c>
      <c r="E64" s="58">
        <v>17079397.350000001</v>
      </c>
      <c r="F64" s="34"/>
      <c r="G64" s="34"/>
      <c r="H64" s="34"/>
      <c r="I64" s="34"/>
      <c r="J64" s="34"/>
    </row>
    <row r="65" spans="1:10" ht="9.75" customHeight="1" x14ac:dyDescent="0.3">
      <c r="A65" s="57">
        <v>1241</v>
      </c>
      <c r="B65" s="34" t="s">
        <v>379</v>
      </c>
      <c r="C65" s="58">
        <v>2940369.8</v>
      </c>
      <c r="D65" s="58">
        <v>22150.22</v>
      </c>
      <c r="E65" s="58">
        <v>1634586.8499999996</v>
      </c>
      <c r="F65" s="34" t="s">
        <v>715</v>
      </c>
      <c r="G65" s="34">
        <v>0.1</v>
      </c>
      <c r="H65" s="34" t="s">
        <v>648</v>
      </c>
      <c r="I65" s="34"/>
      <c r="J65" s="34"/>
    </row>
    <row r="66" spans="1:10" ht="9.75" customHeight="1" x14ac:dyDescent="0.3">
      <c r="A66" s="57">
        <v>1242</v>
      </c>
      <c r="B66" s="34" t="s">
        <v>380</v>
      </c>
      <c r="C66" s="58">
        <v>427341.89</v>
      </c>
      <c r="D66" s="58">
        <v>0</v>
      </c>
      <c r="E66" s="58">
        <v>352554.27999999997</v>
      </c>
      <c r="F66" s="34" t="s">
        <v>715</v>
      </c>
      <c r="G66" s="34">
        <v>0.1</v>
      </c>
      <c r="H66" s="34" t="s">
        <v>648</v>
      </c>
      <c r="I66" s="34"/>
      <c r="J66" s="34"/>
    </row>
    <row r="67" spans="1:10" ht="9.75" customHeight="1" x14ac:dyDescent="0.3">
      <c r="A67" s="57">
        <v>1243</v>
      </c>
      <c r="B67" s="34" t="s">
        <v>381</v>
      </c>
      <c r="C67" s="58">
        <v>3160724.92</v>
      </c>
      <c r="D67" s="58">
        <v>419212.61</v>
      </c>
      <c r="E67" s="58">
        <v>1339309.7200000002</v>
      </c>
      <c r="F67" s="34" t="s">
        <v>715</v>
      </c>
      <c r="G67" s="34">
        <v>0.2</v>
      </c>
      <c r="H67" s="34" t="s">
        <v>648</v>
      </c>
      <c r="I67" s="34"/>
      <c r="J67" s="34"/>
    </row>
    <row r="68" spans="1:10" ht="9.75" customHeight="1" x14ac:dyDescent="0.3">
      <c r="A68" s="57">
        <v>1244</v>
      </c>
      <c r="B68" s="34" t="s">
        <v>382</v>
      </c>
      <c r="C68" s="58">
        <v>10724022.220000001</v>
      </c>
      <c r="D68" s="58">
        <v>379916.58</v>
      </c>
      <c r="E68" s="58">
        <v>9021983.2400000002</v>
      </c>
      <c r="F68" s="34" t="s">
        <v>715</v>
      </c>
      <c r="G68" s="34">
        <v>0.2</v>
      </c>
      <c r="H68" s="34" t="s">
        <v>648</v>
      </c>
      <c r="I68" s="34"/>
      <c r="J68" s="34"/>
    </row>
    <row r="69" spans="1:10" ht="9.75" customHeight="1" x14ac:dyDescent="0.3">
      <c r="A69" s="57">
        <v>1245</v>
      </c>
      <c r="B69" s="34" t="s">
        <v>384</v>
      </c>
      <c r="C69" s="58">
        <v>0</v>
      </c>
      <c r="D69" s="58">
        <v>0</v>
      </c>
      <c r="E69" s="58">
        <v>0</v>
      </c>
      <c r="F69" s="34"/>
      <c r="G69" s="34"/>
      <c r="H69" s="34"/>
      <c r="I69" s="34"/>
      <c r="J69" s="34"/>
    </row>
    <row r="70" spans="1:10" ht="9.75" customHeight="1" x14ac:dyDescent="0.3">
      <c r="A70" s="57">
        <v>1246</v>
      </c>
      <c r="B70" s="34" t="s">
        <v>385</v>
      </c>
      <c r="C70" s="58">
        <v>5319732.75</v>
      </c>
      <c r="D70" s="58">
        <v>658034.50999999989</v>
      </c>
      <c r="E70" s="58">
        <v>4730963.2600000007</v>
      </c>
      <c r="F70" s="34" t="s">
        <v>715</v>
      </c>
      <c r="G70" s="34">
        <v>0.1</v>
      </c>
      <c r="H70" s="34" t="s">
        <v>648</v>
      </c>
      <c r="I70" s="34"/>
      <c r="J70" s="34"/>
    </row>
    <row r="71" spans="1:10" ht="9.75" customHeight="1" x14ac:dyDescent="0.3">
      <c r="A71" s="57">
        <v>1247</v>
      </c>
      <c r="B71" s="34" t="s">
        <v>386</v>
      </c>
      <c r="C71" s="58">
        <v>0</v>
      </c>
      <c r="D71" s="58">
        <v>0</v>
      </c>
      <c r="E71" s="58">
        <v>0</v>
      </c>
      <c r="F71" s="34"/>
      <c r="G71" s="34"/>
      <c r="H71" s="34"/>
      <c r="I71" s="34"/>
      <c r="J71" s="34"/>
    </row>
    <row r="72" spans="1:10" ht="9.75" customHeight="1" x14ac:dyDescent="0.3">
      <c r="A72" s="57">
        <v>1248</v>
      </c>
      <c r="B72" s="34" t="s">
        <v>387</v>
      </c>
      <c r="C72" s="58">
        <v>21006646.579999998</v>
      </c>
      <c r="D72" s="58">
        <v>0</v>
      </c>
      <c r="E72" s="58">
        <v>0</v>
      </c>
      <c r="F72" s="34"/>
      <c r="G72" s="34"/>
      <c r="H72" s="34"/>
      <c r="I72" s="34"/>
      <c r="J72" s="34"/>
    </row>
    <row r="73" spans="1:10" ht="9.75" customHeight="1" x14ac:dyDescent="0.3">
      <c r="A73" s="34"/>
      <c r="B73" s="34"/>
      <c r="C73" s="34"/>
      <c r="D73" s="34"/>
      <c r="E73" s="34"/>
      <c r="F73" s="34"/>
      <c r="G73" s="34"/>
      <c r="H73" s="34"/>
      <c r="I73" s="34"/>
      <c r="J73" s="34"/>
    </row>
    <row r="74" spans="1:10" ht="9.75" customHeight="1" x14ac:dyDescent="0.3">
      <c r="A74" s="32" t="s">
        <v>388</v>
      </c>
      <c r="B74" s="32"/>
      <c r="C74" s="32"/>
      <c r="D74" s="32"/>
      <c r="E74" s="32"/>
      <c r="F74" s="32"/>
      <c r="G74" s="32"/>
      <c r="H74" s="34"/>
      <c r="I74" s="34"/>
      <c r="J74" s="34"/>
    </row>
    <row r="75" spans="1:10" ht="9.75" customHeight="1" x14ac:dyDescent="0.3">
      <c r="A75" s="36" t="s">
        <v>106</v>
      </c>
      <c r="B75" s="36" t="s">
        <v>107</v>
      </c>
      <c r="C75" s="36" t="s">
        <v>108</v>
      </c>
      <c r="D75" s="36" t="s">
        <v>389</v>
      </c>
      <c r="E75" s="36" t="s">
        <v>390</v>
      </c>
      <c r="F75" s="36" t="s">
        <v>391</v>
      </c>
      <c r="G75" s="36" t="s">
        <v>392</v>
      </c>
      <c r="H75" s="34"/>
      <c r="I75" s="34"/>
      <c r="J75" s="34"/>
    </row>
    <row r="76" spans="1:10" ht="9.75" customHeight="1" x14ac:dyDescent="0.3">
      <c r="A76" s="57">
        <v>1250</v>
      </c>
      <c r="B76" s="34" t="s">
        <v>393</v>
      </c>
      <c r="C76" s="58">
        <v>52952.72</v>
      </c>
      <c r="D76" s="58">
        <v>0</v>
      </c>
      <c r="E76" s="58">
        <v>0</v>
      </c>
      <c r="F76" s="34" t="s">
        <v>716</v>
      </c>
      <c r="G76" s="34">
        <v>0.15</v>
      </c>
      <c r="H76" s="34" t="s">
        <v>648</v>
      </c>
      <c r="I76" s="34"/>
      <c r="J76" s="34"/>
    </row>
    <row r="77" spans="1:10" ht="9.75" customHeight="1" x14ac:dyDescent="0.3">
      <c r="A77" s="57">
        <v>1251</v>
      </c>
      <c r="B77" s="34" t="s">
        <v>394</v>
      </c>
      <c r="C77" s="58">
        <v>52952.72</v>
      </c>
      <c r="D77" s="58">
        <v>0</v>
      </c>
      <c r="E77" s="58">
        <v>0</v>
      </c>
      <c r="F77" s="34" t="s">
        <v>716</v>
      </c>
      <c r="G77" s="34">
        <v>0.15</v>
      </c>
      <c r="H77" s="34" t="s">
        <v>648</v>
      </c>
      <c r="I77" s="34"/>
      <c r="J77" s="34"/>
    </row>
    <row r="78" spans="1:10" ht="9.75" customHeight="1" x14ac:dyDescent="0.3">
      <c r="A78" s="57">
        <v>1252</v>
      </c>
      <c r="B78" s="34" t="s">
        <v>396</v>
      </c>
      <c r="C78" s="58">
        <v>0</v>
      </c>
      <c r="D78" s="58">
        <v>0</v>
      </c>
      <c r="E78" s="58">
        <v>0</v>
      </c>
      <c r="F78" s="34"/>
      <c r="G78" s="34"/>
      <c r="H78" s="34"/>
      <c r="I78" s="34"/>
      <c r="J78" s="34"/>
    </row>
    <row r="79" spans="1:10" ht="9.75" customHeight="1" x14ac:dyDescent="0.3">
      <c r="A79" s="57">
        <v>1253</v>
      </c>
      <c r="B79" s="34" t="s">
        <v>397</v>
      </c>
      <c r="C79" s="58">
        <v>0</v>
      </c>
      <c r="D79" s="58">
        <v>0</v>
      </c>
      <c r="E79" s="58">
        <v>0</v>
      </c>
      <c r="F79" s="34"/>
      <c r="G79" s="34"/>
      <c r="H79" s="34"/>
      <c r="I79" s="34"/>
      <c r="J79" s="34"/>
    </row>
    <row r="80" spans="1:10" ht="9.75" customHeight="1" x14ac:dyDescent="0.3">
      <c r="A80" s="57">
        <v>1254</v>
      </c>
      <c r="B80" s="34" t="s">
        <v>398</v>
      </c>
      <c r="C80" s="58">
        <v>0</v>
      </c>
      <c r="D80" s="58">
        <v>0</v>
      </c>
      <c r="E80" s="58">
        <v>0</v>
      </c>
      <c r="F80" s="34"/>
      <c r="G80" s="34"/>
      <c r="H80" s="34"/>
      <c r="I80" s="34"/>
      <c r="J80" s="34"/>
    </row>
    <row r="81" spans="1:7" ht="9.75" customHeight="1" x14ac:dyDescent="0.3">
      <c r="A81" s="57">
        <v>1259</v>
      </c>
      <c r="B81" s="34" t="s">
        <v>399</v>
      </c>
      <c r="C81" s="58">
        <v>0</v>
      </c>
      <c r="D81" s="58">
        <v>0</v>
      </c>
      <c r="E81" s="58">
        <v>0</v>
      </c>
      <c r="F81" s="34"/>
      <c r="G81" s="34"/>
    </row>
    <row r="82" spans="1:7" ht="9.75" customHeight="1" x14ac:dyDescent="0.3">
      <c r="A82" s="57">
        <v>1270</v>
      </c>
      <c r="B82" s="34" t="s">
        <v>400</v>
      </c>
      <c r="C82" s="58">
        <v>0</v>
      </c>
      <c r="D82" s="68"/>
      <c r="E82" s="68"/>
      <c r="F82" s="34"/>
      <c r="G82" s="34"/>
    </row>
    <row r="83" spans="1:7" ht="9.75" customHeight="1" x14ac:dyDescent="0.3">
      <c r="A83" s="57">
        <v>1271</v>
      </c>
      <c r="B83" s="34" t="s">
        <v>401</v>
      </c>
      <c r="C83" s="58">
        <v>0</v>
      </c>
      <c r="D83" s="68"/>
      <c r="E83" s="68"/>
      <c r="F83" s="34"/>
      <c r="G83" s="34"/>
    </row>
    <row r="84" spans="1:7" ht="9.75" customHeight="1" x14ac:dyDescent="0.3">
      <c r="A84" s="57">
        <v>1272</v>
      </c>
      <c r="B84" s="34" t="s">
        <v>402</v>
      </c>
      <c r="C84" s="58">
        <v>0</v>
      </c>
      <c r="D84" s="68"/>
      <c r="E84" s="68"/>
      <c r="F84" s="34"/>
      <c r="G84" s="34"/>
    </row>
    <row r="85" spans="1:7" ht="9.75" customHeight="1" x14ac:dyDescent="0.3">
      <c r="A85" s="57">
        <v>1273</v>
      </c>
      <c r="B85" s="34" t="s">
        <v>403</v>
      </c>
      <c r="C85" s="58">
        <v>0</v>
      </c>
      <c r="D85" s="68"/>
      <c r="E85" s="68"/>
      <c r="F85" s="34"/>
      <c r="G85" s="34"/>
    </row>
    <row r="86" spans="1:7" ht="9.75" customHeight="1" x14ac:dyDescent="0.3">
      <c r="A86" s="57">
        <v>1274</v>
      </c>
      <c r="B86" s="34" t="s">
        <v>404</v>
      </c>
      <c r="C86" s="58">
        <v>0</v>
      </c>
      <c r="D86" s="68"/>
      <c r="E86" s="68"/>
      <c r="F86" s="34"/>
      <c r="G86" s="34"/>
    </row>
    <row r="87" spans="1:7" ht="9.75" customHeight="1" x14ac:dyDescent="0.3">
      <c r="A87" s="57">
        <v>1275</v>
      </c>
      <c r="B87" s="34" t="s">
        <v>405</v>
      </c>
      <c r="C87" s="58">
        <v>0</v>
      </c>
      <c r="D87" s="68"/>
      <c r="E87" s="68"/>
      <c r="F87" s="34"/>
      <c r="G87" s="34"/>
    </row>
    <row r="88" spans="1:7" ht="9.75" customHeight="1" x14ac:dyDescent="0.3">
      <c r="A88" s="57">
        <v>1279</v>
      </c>
      <c r="B88" s="34" t="s">
        <v>406</v>
      </c>
      <c r="C88" s="58">
        <v>0</v>
      </c>
      <c r="D88" s="68"/>
      <c r="E88" s="68"/>
      <c r="F88" s="34"/>
      <c r="G88" s="34"/>
    </row>
    <row r="89" spans="1:7" ht="9.75" customHeight="1" x14ac:dyDescent="0.3">
      <c r="A89" s="34"/>
      <c r="B89" s="34"/>
      <c r="C89" s="34"/>
      <c r="D89" s="34"/>
      <c r="E89" s="34"/>
      <c r="F89" s="34"/>
      <c r="G89" s="34"/>
    </row>
    <row r="90" spans="1:7" ht="9.75" customHeight="1" x14ac:dyDescent="0.3">
      <c r="A90" s="32" t="s">
        <v>407</v>
      </c>
      <c r="B90" s="32"/>
      <c r="C90" s="32"/>
      <c r="D90" s="32"/>
      <c r="E90" s="32"/>
      <c r="F90" s="32"/>
      <c r="G90" s="32"/>
    </row>
    <row r="91" spans="1:7" ht="9.75" customHeight="1" x14ac:dyDescent="0.3">
      <c r="A91" s="36" t="s">
        <v>106</v>
      </c>
      <c r="B91" s="36" t="s">
        <v>107</v>
      </c>
      <c r="C91" s="36" t="s">
        <v>108</v>
      </c>
      <c r="D91" s="36" t="s">
        <v>365</v>
      </c>
      <c r="E91" s="36"/>
      <c r="F91" s="36"/>
      <c r="G91" s="36"/>
    </row>
    <row r="92" spans="1:7" ht="9.75" customHeight="1" x14ac:dyDescent="0.3">
      <c r="A92" s="57">
        <v>1160</v>
      </c>
      <c r="B92" s="34" t="s">
        <v>408</v>
      </c>
      <c r="C92" s="58">
        <v>0</v>
      </c>
      <c r="D92" s="34"/>
      <c r="E92" s="34"/>
      <c r="F92" s="34"/>
      <c r="G92" s="34"/>
    </row>
    <row r="93" spans="1:7" ht="9.75" customHeight="1" x14ac:dyDescent="0.3">
      <c r="A93" s="57">
        <v>1161</v>
      </c>
      <c r="B93" s="34" t="s">
        <v>409</v>
      </c>
      <c r="C93" s="58">
        <v>0</v>
      </c>
      <c r="D93" s="34"/>
      <c r="E93" s="34"/>
      <c r="F93" s="34"/>
      <c r="G93" s="34"/>
    </row>
    <row r="94" spans="1:7" ht="9.75" customHeight="1" x14ac:dyDescent="0.3">
      <c r="A94" s="57">
        <v>1162</v>
      </c>
      <c r="B94" s="34" t="s">
        <v>410</v>
      </c>
      <c r="C94" s="58">
        <v>0</v>
      </c>
      <c r="D94" s="34"/>
      <c r="E94" s="34"/>
      <c r="F94" s="34"/>
      <c r="G94" s="34"/>
    </row>
    <row r="95" spans="1:7" ht="9.75" customHeight="1" x14ac:dyDescent="0.3">
      <c r="A95" s="34"/>
      <c r="B95" s="34"/>
      <c r="C95" s="34"/>
      <c r="D95" s="34"/>
      <c r="E95" s="34"/>
      <c r="F95" s="34"/>
      <c r="G95" s="34"/>
    </row>
    <row r="96" spans="1:7" ht="9.75" customHeight="1" x14ac:dyDescent="0.3">
      <c r="A96" s="32" t="s">
        <v>411</v>
      </c>
      <c r="B96" s="32"/>
      <c r="C96" s="32"/>
      <c r="D96" s="32"/>
      <c r="E96" s="32"/>
      <c r="F96" s="32"/>
      <c r="G96" s="32"/>
    </row>
    <row r="97" spans="1:8" ht="9.75" customHeight="1" x14ac:dyDescent="0.3">
      <c r="A97" s="36" t="s">
        <v>106</v>
      </c>
      <c r="B97" s="36" t="s">
        <v>107</v>
      </c>
      <c r="C97" s="36" t="s">
        <v>108</v>
      </c>
      <c r="D97" s="36" t="s">
        <v>326</v>
      </c>
      <c r="E97" s="36"/>
      <c r="F97" s="36"/>
      <c r="G97" s="36"/>
      <c r="H97" s="36"/>
    </row>
    <row r="98" spans="1:8" ht="9.75" customHeight="1" x14ac:dyDescent="0.3">
      <c r="A98" s="57">
        <v>1190</v>
      </c>
      <c r="B98" s="34" t="s">
        <v>412</v>
      </c>
      <c r="C98" s="58">
        <v>0</v>
      </c>
      <c r="D98" s="34"/>
      <c r="E98" s="34"/>
      <c r="F98" s="34"/>
      <c r="G98" s="34"/>
      <c r="H98" s="34"/>
    </row>
    <row r="99" spans="1:8" ht="9.75" customHeight="1" x14ac:dyDescent="0.3">
      <c r="A99" s="57">
        <v>1191</v>
      </c>
      <c r="B99" s="34" t="s">
        <v>413</v>
      </c>
      <c r="C99" s="58">
        <v>0</v>
      </c>
      <c r="D99" s="34"/>
      <c r="E99" s="34"/>
      <c r="F99" s="34"/>
      <c r="G99" s="34"/>
      <c r="H99" s="34"/>
    </row>
    <row r="100" spans="1:8" ht="9.75" customHeight="1" x14ac:dyDescent="0.3">
      <c r="A100" s="57">
        <v>1192</v>
      </c>
      <c r="B100" s="34" t="s">
        <v>414</v>
      </c>
      <c r="C100" s="58">
        <v>0</v>
      </c>
      <c r="D100" s="34"/>
      <c r="E100" s="34"/>
      <c r="F100" s="34"/>
      <c r="G100" s="34"/>
      <c r="H100" s="34"/>
    </row>
    <row r="101" spans="1:8" ht="9.75" customHeight="1" x14ac:dyDescent="0.3">
      <c r="A101" s="57">
        <v>1193</v>
      </c>
      <c r="B101" s="34" t="s">
        <v>415</v>
      </c>
      <c r="C101" s="58">
        <v>0</v>
      </c>
      <c r="D101" s="34"/>
      <c r="E101" s="34"/>
      <c r="F101" s="34"/>
      <c r="G101" s="34"/>
      <c r="H101" s="34"/>
    </row>
    <row r="102" spans="1:8" ht="9.75" customHeight="1" x14ac:dyDescent="0.3">
      <c r="A102" s="57">
        <v>1194</v>
      </c>
      <c r="B102" s="34" t="s">
        <v>416</v>
      </c>
      <c r="C102" s="58">
        <v>0</v>
      </c>
      <c r="D102" s="34"/>
      <c r="E102" s="34"/>
      <c r="F102" s="34"/>
      <c r="G102" s="34"/>
      <c r="H102" s="34"/>
    </row>
    <row r="103" spans="1:8" ht="9.75" customHeight="1" x14ac:dyDescent="0.3">
      <c r="A103" s="57">
        <v>1290</v>
      </c>
      <c r="B103" s="34" t="s">
        <v>417</v>
      </c>
      <c r="C103" s="58">
        <v>0</v>
      </c>
      <c r="D103" s="34"/>
      <c r="E103" s="34"/>
      <c r="F103" s="34"/>
      <c r="G103" s="34"/>
      <c r="H103" s="34"/>
    </row>
    <row r="104" spans="1:8" ht="9.75" customHeight="1" x14ac:dyDescent="0.3">
      <c r="A104" s="57">
        <v>1291</v>
      </c>
      <c r="B104" s="34" t="s">
        <v>418</v>
      </c>
      <c r="C104" s="58">
        <v>0</v>
      </c>
      <c r="D104" s="34"/>
      <c r="E104" s="34"/>
      <c r="F104" s="34"/>
      <c r="G104" s="34"/>
      <c r="H104" s="34"/>
    </row>
    <row r="105" spans="1:8" ht="9.75" customHeight="1" x14ac:dyDescent="0.3">
      <c r="A105" s="57">
        <v>1292</v>
      </c>
      <c r="B105" s="34" t="s">
        <v>419</v>
      </c>
      <c r="C105" s="58">
        <v>0</v>
      </c>
      <c r="D105" s="34"/>
      <c r="E105" s="34"/>
      <c r="F105" s="34"/>
      <c r="G105" s="34"/>
      <c r="H105" s="34"/>
    </row>
    <row r="106" spans="1:8" ht="9.75" customHeight="1" x14ac:dyDescent="0.3">
      <c r="A106" s="57">
        <v>1293</v>
      </c>
      <c r="B106" s="34" t="s">
        <v>420</v>
      </c>
      <c r="C106" s="58">
        <v>0</v>
      </c>
      <c r="D106" s="34"/>
      <c r="E106" s="34"/>
      <c r="F106" s="34"/>
      <c r="G106" s="34"/>
      <c r="H106" s="34"/>
    </row>
    <row r="107" spans="1:8" ht="9.75" customHeight="1" x14ac:dyDescent="0.3">
      <c r="A107" s="34"/>
      <c r="B107" s="34"/>
      <c r="C107" s="34"/>
      <c r="D107" s="34"/>
      <c r="E107" s="34"/>
      <c r="F107" s="34"/>
      <c r="G107" s="34"/>
      <c r="H107" s="34"/>
    </row>
    <row r="108" spans="1:8" ht="9.75" customHeight="1" x14ac:dyDescent="0.3">
      <c r="A108" s="32" t="s">
        <v>422</v>
      </c>
      <c r="B108" s="32"/>
      <c r="C108" s="32"/>
      <c r="D108" s="32"/>
      <c r="E108" s="32"/>
      <c r="F108" s="32"/>
      <c r="G108" s="32"/>
      <c r="H108" s="32"/>
    </row>
    <row r="109" spans="1:8" ht="9.75" customHeight="1" x14ac:dyDescent="0.3">
      <c r="A109" s="36" t="s">
        <v>106</v>
      </c>
      <c r="B109" s="36" t="s">
        <v>107</v>
      </c>
      <c r="C109" s="36" t="s">
        <v>108</v>
      </c>
      <c r="D109" s="36" t="s">
        <v>322</v>
      </c>
      <c r="E109" s="36" t="s">
        <v>323</v>
      </c>
      <c r="F109" s="36" t="s">
        <v>324</v>
      </c>
      <c r="G109" s="36" t="s">
        <v>423</v>
      </c>
      <c r="H109" s="36" t="s">
        <v>424</v>
      </c>
    </row>
    <row r="110" spans="1:8" ht="9.75" customHeight="1" x14ac:dyDescent="0.3">
      <c r="A110" s="57">
        <v>2110</v>
      </c>
      <c r="B110" s="34" t="s">
        <v>425</v>
      </c>
      <c r="C110" s="58">
        <v>3692867.96</v>
      </c>
      <c r="D110" s="58">
        <v>0</v>
      </c>
      <c r="E110" s="58">
        <v>0</v>
      </c>
      <c r="F110" s="58">
        <v>0</v>
      </c>
      <c r="G110" s="58">
        <v>0</v>
      </c>
      <c r="H110" s="34" t="s">
        <v>717</v>
      </c>
    </row>
    <row r="111" spans="1:8" ht="9.75" customHeight="1" x14ac:dyDescent="0.3">
      <c r="A111" s="57">
        <v>2111</v>
      </c>
      <c r="B111" s="34" t="s">
        <v>426</v>
      </c>
      <c r="C111" s="58">
        <v>1683.4</v>
      </c>
      <c r="D111" s="58">
        <v>0</v>
      </c>
      <c r="E111" s="58">
        <v>0</v>
      </c>
      <c r="F111" s="58">
        <v>0</v>
      </c>
      <c r="G111" s="58">
        <v>0</v>
      </c>
      <c r="H111" s="34" t="s">
        <v>718</v>
      </c>
    </row>
    <row r="112" spans="1:8" ht="9.75" customHeight="1" x14ac:dyDescent="0.3">
      <c r="A112" s="57">
        <v>2112</v>
      </c>
      <c r="B112" s="34" t="s">
        <v>428</v>
      </c>
      <c r="C112" s="58">
        <v>1556019.89</v>
      </c>
      <c r="D112" s="58">
        <v>0</v>
      </c>
      <c r="E112" s="58">
        <v>0</v>
      </c>
      <c r="F112" s="58">
        <v>0</v>
      </c>
      <c r="G112" s="58">
        <v>0</v>
      </c>
      <c r="H112" s="34" t="s">
        <v>717</v>
      </c>
    </row>
    <row r="113" spans="1:8" ht="9.75" customHeight="1" x14ac:dyDescent="0.3">
      <c r="A113" s="57">
        <v>2113</v>
      </c>
      <c r="B113" s="34" t="s">
        <v>429</v>
      </c>
      <c r="C113" s="58">
        <v>0</v>
      </c>
      <c r="D113" s="58">
        <v>0</v>
      </c>
      <c r="E113" s="58">
        <v>0</v>
      </c>
      <c r="F113" s="58">
        <v>0</v>
      </c>
      <c r="G113" s="58">
        <v>0</v>
      </c>
      <c r="H113" s="34"/>
    </row>
    <row r="114" spans="1:8" ht="9.75" customHeight="1" x14ac:dyDescent="0.3">
      <c r="A114" s="57">
        <v>2114</v>
      </c>
      <c r="B114" s="34" t="s">
        <v>430</v>
      </c>
      <c r="C114" s="58">
        <v>0</v>
      </c>
      <c r="D114" s="58">
        <v>0</v>
      </c>
      <c r="E114" s="58">
        <v>0</v>
      </c>
      <c r="F114" s="58">
        <v>0</v>
      </c>
      <c r="G114" s="58">
        <v>0</v>
      </c>
      <c r="H114" s="34"/>
    </row>
    <row r="115" spans="1:8" ht="9.75" customHeight="1" x14ac:dyDescent="0.3">
      <c r="A115" s="57">
        <v>2115</v>
      </c>
      <c r="B115" s="34" t="s">
        <v>431</v>
      </c>
      <c r="C115" s="58">
        <v>0</v>
      </c>
      <c r="D115" s="58">
        <v>0</v>
      </c>
      <c r="E115" s="58">
        <v>0</v>
      </c>
      <c r="F115" s="58">
        <v>0</v>
      </c>
      <c r="G115" s="58">
        <v>0</v>
      </c>
      <c r="H115" s="34"/>
    </row>
    <row r="116" spans="1:8" ht="9.75" customHeight="1" x14ac:dyDescent="0.3">
      <c r="A116" s="57">
        <v>2116</v>
      </c>
      <c r="B116" s="34" t="s">
        <v>432</v>
      </c>
      <c r="C116" s="58">
        <v>0</v>
      </c>
      <c r="D116" s="58">
        <v>0</v>
      </c>
      <c r="E116" s="58">
        <v>0</v>
      </c>
      <c r="F116" s="58">
        <v>0</v>
      </c>
      <c r="G116" s="58">
        <v>0</v>
      </c>
      <c r="H116" s="34"/>
    </row>
    <row r="117" spans="1:8" ht="9.75" customHeight="1" x14ac:dyDescent="0.3">
      <c r="A117" s="57">
        <v>2117</v>
      </c>
      <c r="B117" s="34" t="s">
        <v>433</v>
      </c>
      <c r="C117" s="58">
        <v>2135164.67</v>
      </c>
      <c r="D117" s="58">
        <v>0</v>
      </c>
      <c r="E117" s="58">
        <v>0</v>
      </c>
      <c r="F117" s="58">
        <v>0</v>
      </c>
      <c r="G117" s="58">
        <v>0</v>
      </c>
      <c r="H117" s="34" t="s">
        <v>717</v>
      </c>
    </row>
    <row r="118" spans="1:8" ht="9.75" customHeight="1" x14ac:dyDescent="0.3">
      <c r="A118" s="57">
        <v>2118</v>
      </c>
      <c r="B118" s="34" t="s">
        <v>434</v>
      </c>
      <c r="C118" s="58">
        <v>0</v>
      </c>
      <c r="D118" s="58">
        <v>0</v>
      </c>
      <c r="E118" s="58">
        <v>0</v>
      </c>
      <c r="F118" s="58">
        <v>0</v>
      </c>
      <c r="G118" s="58">
        <v>0</v>
      </c>
      <c r="H118" s="34"/>
    </row>
    <row r="119" spans="1:8" ht="9.75" customHeight="1" x14ac:dyDescent="0.3">
      <c r="A119" s="57">
        <v>2119</v>
      </c>
      <c r="B119" s="34" t="s">
        <v>435</v>
      </c>
      <c r="C119" s="58">
        <v>0</v>
      </c>
      <c r="D119" s="58">
        <v>0</v>
      </c>
      <c r="E119" s="58">
        <v>0</v>
      </c>
      <c r="F119" s="58">
        <v>0</v>
      </c>
      <c r="G119" s="58">
        <v>0</v>
      </c>
      <c r="H119" s="34"/>
    </row>
    <row r="120" spans="1:8" ht="9.75" customHeight="1" x14ac:dyDescent="0.3">
      <c r="A120" s="57">
        <v>2120</v>
      </c>
      <c r="B120" s="34" t="s">
        <v>436</v>
      </c>
      <c r="C120" s="58">
        <v>0</v>
      </c>
      <c r="D120" s="58">
        <v>0</v>
      </c>
      <c r="E120" s="58">
        <v>0</v>
      </c>
      <c r="F120" s="58">
        <v>0</v>
      </c>
      <c r="G120" s="58">
        <v>0</v>
      </c>
      <c r="H120" s="34"/>
    </row>
    <row r="121" spans="1:8" ht="9.75" customHeight="1" x14ac:dyDescent="0.3">
      <c r="A121" s="57">
        <v>2121</v>
      </c>
      <c r="B121" s="34" t="s">
        <v>437</v>
      </c>
      <c r="C121" s="58">
        <v>0</v>
      </c>
      <c r="D121" s="58">
        <v>0</v>
      </c>
      <c r="E121" s="58">
        <v>0</v>
      </c>
      <c r="F121" s="58">
        <v>0</v>
      </c>
      <c r="G121" s="58">
        <v>0</v>
      </c>
      <c r="H121" s="34"/>
    </row>
    <row r="122" spans="1:8" ht="9.75" customHeight="1" x14ac:dyDescent="0.3">
      <c r="A122" s="57">
        <v>2122</v>
      </c>
      <c r="B122" s="34" t="s">
        <v>438</v>
      </c>
      <c r="C122" s="58">
        <v>0</v>
      </c>
      <c r="D122" s="58">
        <v>0</v>
      </c>
      <c r="E122" s="58">
        <v>0</v>
      </c>
      <c r="F122" s="58">
        <v>0</v>
      </c>
      <c r="G122" s="58">
        <v>0</v>
      </c>
      <c r="H122" s="34"/>
    </row>
    <row r="123" spans="1:8" ht="9.75" customHeight="1" x14ac:dyDescent="0.3">
      <c r="A123" s="57">
        <v>2129</v>
      </c>
      <c r="B123" s="34" t="s">
        <v>439</v>
      </c>
      <c r="C123" s="58">
        <v>0</v>
      </c>
      <c r="D123" s="58">
        <v>0</v>
      </c>
      <c r="E123" s="58">
        <v>0</v>
      </c>
      <c r="F123" s="58">
        <v>0</v>
      </c>
      <c r="G123" s="58">
        <v>0</v>
      </c>
      <c r="H123" s="34"/>
    </row>
    <row r="124" spans="1:8" ht="9.75" customHeight="1" x14ac:dyDescent="0.3">
      <c r="A124" s="34"/>
      <c r="B124" s="34"/>
      <c r="C124" s="34"/>
      <c r="D124" s="34"/>
      <c r="E124" s="34"/>
      <c r="F124" s="34"/>
      <c r="G124" s="34"/>
      <c r="H124" s="34"/>
    </row>
    <row r="125" spans="1:8" ht="9.75" customHeight="1" x14ac:dyDescent="0.3">
      <c r="A125" s="32" t="s">
        <v>440</v>
      </c>
      <c r="B125" s="32"/>
      <c r="C125" s="32"/>
      <c r="D125" s="32"/>
      <c r="E125" s="32"/>
      <c r="F125" s="32"/>
      <c r="G125" s="32"/>
      <c r="H125" s="32"/>
    </row>
    <row r="126" spans="1:8" ht="9.75" customHeight="1" x14ac:dyDescent="0.3">
      <c r="A126" s="36" t="s">
        <v>106</v>
      </c>
      <c r="B126" s="36" t="s">
        <v>107</v>
      </c>
      <c r="C126" s="36" t="s">
        <v>108</v>
      </c>
      <c r="D126" s="36" t="s">
        <v>441</v>
      </c>
      <c r="E126" s="36" t="s">
        <v>326</v>
      </c>
      <c r="F126" s="36"/>
      <c r="G126" s="36"/>
      <c r="H126" s="36"/>
    </row>
    <row r="127" spans="1:8" ht="9.75" customHeight="1" x14ac:dyDescent="0.3">
      <c r="A127" s="57">
        <v>2160</v>
      </c>
      <c r="B127" s="34" t="s">
        <v>442</v>
      </c>
      <c r="C127" s="58">
        <v>0</v>
      </c>
      <c r="D127" s="34"/>
      <c r="E127" s="34"/>
      <c r="F127" s="34"/>
      <c r="G127" s="34"/>
      <c r="H127" s="34"/>
    </row>
    <row r="128" spans="1:8" ht="9.75" customHeight="1" x14ac:dyDescent="0.3">
      <c r="A128" s="57">
        <v>2161</v>
      </c>
      <c r="B128" s="34" t="s">
        <v>443</v>
      </c>
      <c r="C128" s="58">
        <v>0</v>
      </c>
      <c r="D128" s="34"/>
      <c r="E128" s="34"/>
      <c r="F128" s="34"/>
      <c r="G128" s="34"/>
      <c r="H128" s="34"/>
    </row>
    <row r="129" spans="1:5" ht="9.75" customHeight="1" x14ac:dyDescent="0.3">
      <c r="A129" s="57">
        <v>2162</v>
      </c>
      <c r="B129" s="34" t="s">
        <v>444</v>
      </c>
      <c r="C129" s="58">
        <v>0</v>
      </c>
      <c r="D129" s="34"/>
      <c r="E129" s="34"/>
    </row>
    <row r="130" spans="1:5" ht="9.75" customHeight="1" x14ac:dyDescent="0.3">
      <c r="A130" s="57">
        <v>2163</v>
      </c>
      <c r="B130" s="34" t="s">
        <v>445</v>
      </c>
      <c r="C130" s="58">
        <v>0</v>
      </c>
      <c r="D130" s="34"/>
      <c r="E130" s="34"/>
    </row>
    <row r="131" spans="1:5" ht="9.75" customHeight="1" x14ac:dyDescent="0.3">
      <c r="A131" s="57">
        <v>2164</v>
      </c>
      <c r="B131" s="34" t="s">
        <v>446</v>
      </c>
      <c r="C131" s="58">
        <v>0</v>
      </c>
      <c r="D131" s="34"/>
      <c r="E131" s="34"/>
    </row>
    <row r="132" spans="1:5" ht="9.75" customHeight="1" x14ac:dyDescent="0.3">
      <c r="A132" s="57">
        <v>2165</v>
      </c>
      <c r="B132" s="34" t="s">
        <v>447</v>
      </c>
      <c r="C132" s="58">
        <v>0</v>
      </c>
      <c r="D132" s="34"/>
      <c r="E132" s="34"/>
    </row>
    <row r="133" spans="1:5" ht="9.75" customHeight="1" x14ac:dyDescent="0.3">
      <c r="A133" s="57">
        <v>2166</v>
      </c>
      <c r="B133" s="34" t="s">
        <v>448</v>
      </c>
      <c r="C133" s="58">
        <v>0</v>
      </c>
      <c r="D133" s="34"/>
      <c r="E133" s="34"/>
    </row>
    <row r="134" spans="1:5" ht="9.75" customHeight="1" x14ac:dyDescent="0.3">
      <c r="A134" s="57">
        <v>2250</v>
      </c>
      <c r="B134" s="34" t="s">
        <v>449</v>
      </c>
      <c r="C134" s="58">
        <v>0</v>
      </c>
      <c r="D134" s="34"/>
      <c r="E134" s="34"/>
    </row>
    <row r="135" spans="1:5" ht="9.75" customHeight="1" x14ac:dyDescent="0.3">
      <c r="A135" s="57">
        <v>2251</v>
      </c>
      <c r="B135" s="34" t="s">
        <v>450</v>
      </c>
      <c r="C135" s="58">
        <v>0</v>
      </c>
      <c r="D135" s="34"/>
      <c r="E135" s="34"/>
    </row>
    <row r="136" spans="1:5" ht="9.75" customHeight="1" x14ac:dyDescent="0.3">
      <c r="A136" s="57">
        <v>2252</v>
      </c>
      <c r="B136" s="34" t="s">
        <v>451</v>
      </c>
      <c r="C136" s="58">
        <v>0</v>
      </c>
      <c r="D136" s="34"/>
      <c r="E136" s="34"/>
    </row>
    <row r="137" spans="1:5" ht="9.75" customHeight="1" x14ac:dyDescent="0.3">
      <c r="A137" s="57">
        <v>2253</v>
      </c>
      <c r="B137" s="34" t="s">
        <v>452</v>
      </c>
      <c r="C137" s="58">
        <v>0</v>
      </c>
      <c r="D137" s="34"/>
      <c r="E137" s="34"/>
    </row>
    <row r="138" spans="1:5" ht="9.75" customHeight="1" x14ac:dyDescent="0.3">
      <c r="A138" s="57">
        <v>2254</v>
      </c>
      <c r="B138" s="34" t="s">
        <v>453</v>
      </c>
      <c r="C138" s="58">
        <v>0</v>
      </c>
      <c r="D138" s="34"/>
      <c r="E138" s="34"/>
    </row>
    <row r="139" spans="1:5" ht="9.75" customHeight="1" x14ac:dyDescent="0.3">
      <c r="A139" s="57">
        <v>2255</v>
      </c>
      <c r="B139" s="34" t="s">
        <v>454</v>
      </c>
      <c r="C139" s="58">
        <v>0</v>
      </c>
      <c r="D139" s="34"/>
      <c r="E139" s="34"/>
    </row>
    <row r="140" spans="1:5" ht="9.75" customHeight="1" x14ac:dyDescent="0.3">
      <c r="A140" s="57">
        <v>2256</v>
      </c>
      <c r="B140" s="34" t="s">
        <v>455</v>
      </c>
      <c r="C140" s="58">
        <v>0</v>
      </c>
      <c r="D140" s="34"/>
      <c r="E140" s="34"/>
    </row>
    <row r="141" spans="1:5" ht="9.75" customHeight="1" x14ac:dyDescent="0.3">
      <c r="A141" s="34"/>
      <c r="B141" s="34"/>
      <c r="C141" s="34"/>
      <c r="D141" s="34"/>
      <c r="E141" s="34"/>
    </row>
    <row r="142" spans="1:5" ht="9.75" customHeight="1" x14ac:dyDescent="0.3">
      <c r="A142" s="32" t="s">
        <v>456</v>
      </c>
      <c r="B142" s="32"/>
      <c r="C142" s="32"/>
      <c r="D142" s="32"/>
      <c r="E142" s="32"/>
    </row>
    <row r="143" spans="1:5" ht="9.75" customHeight="1" x14ac:dyDescent="0.3">
      <c r="A143" s="69" t="s">
        <v>106</v>
      </c>
      <c r="B143" s="69" t="s">
        <v>107</v>
      </c>
      <c r="C143" s="69" t="s">
        <v>108</v>
      </c>
      <c r="D143" s="36" t="s">
        <v>441</v>
      </c>
      <c r="E143" s="36" t="s">
        <v>326</v>
      </c>
    </row>
    <row r="144" spans="1:5" ht="9.75" customHeight="1" x14ac:dyDescent="0.3">
      <c r="A144" s="57">
        <v>2150</v>
      </c>
      <c r="B144" s="34" t="s">
        <v>457</v>
      </c>
      <c r="C144" s="58">
        <v>0</v>
      </c>
      <c r="D144" s="34"/>
      <c r="E144" s="34"/>
    </row>
    <row r="145" spans="1:5" ht="9.75" customHeight="1" x14ac:dyDescent="0.3">
      <c r="A145" s="57">
        <v>2151</v>
      </c>
      <c r="B145" s="34" t="s">
        <v>458</v>
      </c>
      <c r="C145" s="58">
        <v>0</v>
      </c>
      <c r="D145" s="34"/>
      <c r="E145" s="34"/>
    </row>
    <row r="146" spans="1:5" ht="9.75" customHeight="1" x14ac:dyDescent="0.3">
      <c r="A146" s="57">
        <v>2152</v>
      </c>
      <c r="B146" s="34" t="s">
        <v>459</v>
      </c>
      <c r="C146" s="58">
        <v>0</v>
      </c>
      <c r="D146" s="34"/>
      <c r="E146" s="34"/>
    </row>
    <row r="147" spans="1:5" ht="9.75" customHeight="1" x14ac:dyDescent="0.3">
      <c r="A147" s="57">
        <v>2159</v>
      </c>
      <c r="B147" s="34" t="s">
        <v>460</v>
      </c>
      <c r="C147" s="58">
        <v>0</v>
      </c>
      <c r="D147" s="34"/>
      <c r="E147" s="34"/>
    </row>
    <row r="148" spans="1:5" ht="9.75" customHeight="1" x14ac:dyDescent="0.3">
      <c r="A148" s="57">
        <v>2240</v>
      </c>
      <c r="B148" s="34" t="s">
        <v>461</v>
      </c>
      <c r="C148" s="58">
        <v>0</v>
      </c>
      <c r="D148" s="34"/>
      <c r="E148" s="34"/>
    </row>
    <row r="149" spans="1:5" ht="9.75" customHeight="1" x14ac:dyDescent="0.3">
      <c r="A149" s="57">
        <v>2241</v>
      </c>
      <c r="B149" s="34" t="s">
        <v>462</v>
      </c>
      <c r="C149" s="58">
        <v>0</v>
      </c>
      <c r="D149" s="34"/>
      <c r="E149" s="34"/>
    </row>
    <row r="150" spans="1:5" ht="9.75" customHeight="1" x14ac:dyDescent="0.3">
      <c r="A150" s="57">
        <v>2242</v>
      </c>
      <c r="B150" s="34" t="s">
        <v>463</v>
      </c>
      <c r="C150" s="58">
        <v>0</v>
      </c>
      <c r="D150" s="34"/>
      <c r="E150" s="34"/>
    </row>
    <row r="151" spans="1:5" ht="9.75" customHeight="1" x14ac:dyDescent="0.3">
      <c r="A151" s="57">
        <v>2249</v>
      </c>
      <c r="B151" s="34" t="s">
        <v>464</v>
      </c>
      <c r="C151" s="58">
        <v>0</v>
      </c>
      <c r="D151" s="34"/>
      <c r="E151" s="34"/>
    </row>
    <row r="152" spans="1:5" ht="9.75" customHeight="1" x14ac:dyDescent="0.3">
      <c r="A152" s="57"/>
      <c r="B152" s="34"/>
      <c r="C152" s="58"/>
      <c r="D152" s="34"/>
      <c r="E152" s="34"/>
    </row>
    <row r="153" spans="1:5" ht="9.75" customHeight="1" x14ac:dyDescent="0.3">
      <c r="A153" s="32" t="s">
        <v>465</v>
      </c>
      <c r="B153" s="32"/>
      <c r="C153" s="32"/>
      <c r="D153" s="32"/>
      <c r="E153" s="32"/>
    </row>
    <row r="154" spans="1:5" ht="9.75" customHeight="1" x14ac:dyDescent="0.3">
      <c r="A154" s="69" t="s">
        <v>106</v>
      </c>
      <c r="B154" s="69" t="s">
        <v>107</v>
      </c>
      <c r="C154" s="69" t="s">
        <v>108</v>
      </c>
      <c r="D154" s="36" t="s">
        <v>441</v>
      </c>
      <c r="E154" s="36" t="s">
        <v>326</v>
      </c>
    </row>
    <row r="155" spans="1:5" ht="9.75" customHeight="1" x14ac:dyDescent="0.3">
      <c r="A155" s="57">
        <v>2170</v>
      </c>
      <c r="B155" s="34" t="s">
        <v>466</v>
      </c>
      <c r="C155" s="58">
        <v>0</v>
      </c>
      <c r="D155" s="34"/>
      <c r="E155" s="34"/>
    </row>
    <row r="156" spans="1:5" ht="9.75" customHeight="1" x14ac:dyDescent="0.3">
      <c r="A156" s="57">
        <v>2171</v>
      </c>
      <c r="B156" s="34" t="s">
        <v>467</v>
      </c>
      <c r="C156" s="58">
        <v>0</v>
      </c>
      <c r="D156" s="34"/>
      <c r="E156" s="34"/>
    </row>
    <row r="157" spans="1:5" ht="9.75" customHeight="1" x14ac:dyDescent="0.3">
      <c r="A157" s="57">
        <v>2172</v>
      </c>
      <c r="B157" s="34" t="s">
        <v>468</v>
      </c>
      <c r="C157" s="58">
        <v>0</v>
      </c>
      <c r="D157" s="34"/>
      <c r="E157" s="34"/>
    </row>
    <row r="158" spans="1:5" ht="9.75" customHeight="1" x14ac:dyDescent="0.3">
      <c r="A158" s="57">
        <v>2179</v>
      </c>
      <c r="B158" s="34" t="s">
        <v>469</v>
      </c>
      <c r="C158" s="58">
        <v>0</v>
      </c>
      <c r="D158" s="34"/>
      <c r="E158" s="34"/>
    </row>
    <row r="159" spans="1:5" ht="9.75" customHeight="1" x14ac:dyDescent="0.3">
      <c r="A159" s="57">
        <v>2260</v>
      </c>
      <c r="B159" s="34" t="s">
        <v>470</v>
      </c>
      <c r="C159" s="58">
        <v>0</v>
      </c>
      <c r="D159" s="34"/>
      <c r="E159" s="34"/>
    </row>
    <row r="160" spans="1:5" ht="9.75" customHeight="1" x14ac:dyDescent="0.3">
      <c r="A160" s="57">
        <v>2261</v>
      </c>
      <c r="B160" s="34" t="s">
        <v>471</v>
      </c>
      <c r="C160" s="58">
        <v>0</v>
      </c>
      <c r="D160" s="34"/>
      <c r="E160" s="34"/>
    </row>
    <row r="161" spans="1:5" ht="9.75" customHeight="1" x14ac:dyDescent="0.3">
      <c r="A161" s="57">
        <v>2262</v>
      </c>
      <c r="B161" s="34" t="s">
        <v>472</v>
      </c>
      <c r="C161" s="58">
        <v>0</v>
      </c>
      <c r="D161" s="34"/>
      <c r="E161" s="34"/>
    </row>
    <row r="162" spans="1:5" ht="9.75" customHeight="1" x14ac:dyDescent="0.3">
      <c r="A162" s="57">
        <v>2263</v>
      </c>
      <c r="B162" s="34" t="s">
        <v>473</v>
      </c>
      <c r="C162" s="58">
        <v>0</v>
      </c>
      <c r="D162" s="34"/>
      <c r="E162" s="34"/>
    </row>
    <row r="163" spans="1:5" ht="9.75" customHeight="1" x14ac:dyDescent="0.3">
      <c r="A163" s="57">
        <v>2269</v>
      </c>
      <c r="B163" s="34" t="s">
        <v>474</v>
      </c>
      <c r="C163" s="58">
        <v>0</v>
      </c>
      <c r="D163" s="34"/>
      <c r="E163" s="34"/>
    </row>
    <row r="164" spans="1:5" ht="9.75" customHeight="1" x14ac:dyDescent="0.3">
      <c r="A164" s="34"/>
      <c r="B164" s="34"/>
      <c r="C164" s="34"/>
      <c r="D164" s="34"/>
      <c r="E164" s="34"/>
    </row>
    <row r="165" spans="1:5" ht="9.75" customHeight="1" x14ac:dyDescent="0.3">
      <c r="A165" s="32" t="s">
        <v>475</v>
      </c>
      <c r="B165" s="32"/>
      <c r="C165" s="32"/>
      <c r="D165" s="32"/>
      <c r="E165" s="32"/>
    </row>
    <row r="166" spans="1:5" ht="9.75" customHeight="1" x14ac:dyDescent="0.3">
      <c r="A166" s="69" t="s">
        <v>106</v>
      </c>
      <c r="B166" s="69" t="s">
        <v>107</v>
      </c>
      <c r="C166" s="69" t="s">
        <v>108</v>
      </c>
      <c r="D166" s="36" t="s">
        <v>441</v>
      </c>
      <c r="E166" s="36" t="s">
        <v>326</v>
      </c>
    </row>
    <row r="167" spans="1:5" ht="9.75" customHeight="1" x14ac:dyDescent="0.3">
      <c r="A167" s="57">
        <v>2190</v>
      </c>
      <c r="B167" s="34" t="s">
        <v>476</v>
      </c>
      <c r="C167" s="58">
        <v>0</v>
      </c>
      <c r="D167" s="34"/>
      <c r="E167" s="34"/>
    </row>
    <row r="168" spans="1:5" ht="9.75" customHeight="1" x14ac:dyDescent="0.3">
      <c r="A168" s="57">
        <v>2191</v>
      </c>
      <c r="B168" s="34" t="s">
        <v>477</v>
      </c>
      <c r="C168" s="58">
        <v>0</v>
      </c>
      <c r="D168" s="34"/>
      <c r="E168" s="34"/>
    </row>
    <row r="169" spans="1:5" ht="9.75" customHeight="1" x14ac:dyDescent="0.3">
      <c r="A169" s="57">
        <v>2192</v>
      </c>
      <c r="B169" s="34" t="s">
        <v>478</v>
      </c>
      <c r="C169" s="58">
        <v>0</v>
      </c>
      <c r="D169" s="34"/>
      <c r="E169" s="34"/>
    </row>
    <row r="170" spans="1:5" ht="9.75" customHeight="1" x14ac:dyDescent="0.3">
      <c r="A170" s="57">
        <v>2199</v>
      </c>
      <c r="B170" s="34" t="s">
        <v>479</v>
      </c>
      <c r="C170" s="58">
        <v>0</v>
      </c>
      <c r="D170" s="34"/>
      <c r="E170" s="34"/>
    </row>
    <row r="171" spans="1:5" ht="9.75" customHeight="1" x14ac:dyDescent="0.3">
      <c r="A171" s="34"/>
      <c r="B171" s="34"/>
      <c r="C171" s="34"/>
      <c r="D171" s="34"/>
      <c r="E171" s="34"/>
    </row>
    <row r="172" spans="1:5" ht="9.75" customHeight="1" x14ac:dyDescent="0.3">
      <c r="A172" s="34"/>
      <c r="B172" s="34"/>
      <c r="C172" s="34"/>
      <c r="D172" s="34"/>
      <c r="E172" s="34"/>
    </row>
    <row r="173" spans="1:5" ht="9.75" customHeight="1" x14ac:dyDescent="0.3">
      <c r="A173" s="34"/>
      <c r="B173" s="34" t="s">
        <v>310</v>
      </c>
      <c r="C173" s="34"/>
      <c r="D173" s="34"/>
      <c r="E173" s="34"/>
    </row>
  </sheetData>
  <mergeCells count="4">
    <mergeCell ref="A1:F1"/>
    <mergeCell ref="A2:F2"/>
    <mergeCell ref="A3:F3"/>
    <mergeCell ref="A4:F4"/>
  </mergeCells>
  <pageMargins left="0.25" right="0.25" top="0.75" bottom="0.75" header="0.3" footer="0.3"/>
  <pageSetup scale="58" fitToHeight="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E31"/>
  <sheetViews>
    <sheetView view="pageBreakPreview" zoomScale="60" zoomScaleNormal="100" workbookViewId="0">
      <selection activeCell="D1" sqref="D1"/>
    </sheetView>
  </sheetViews>
  <sheetFormatPr baseColWidth="10" defaultColWidth="14.44140625" defaultRowHeight="15" customHeight="1" x14ac:dyDescent="0.3"/>
  <cols>
    <col min="1" max="1" width="10" style="29" customWidth="1"/>
    <col min="2" max="2" width="48.109375" style="29" customWidth="1"/>
    <col min="3" max="3" width="22.88671875" style="29" customWidth="1"/>
    <col min="4" max="5" width="16.88671875" style="29" customWidth="1"/>
    <col min="6" max="26" width="9.109375" style="29" customWidth="1"/>
    <col min="27" max="16384" width="14.44140625" style="29"/>
  </cols>
  <sheetData>
    <row r="1" spans="1:5" ht="11.25" customHeight="1" x14ac:dyDescent="0.3">
      <c r="A1" s="488" t="s">
        <v>9</v>
      </c>
      <c r="B1" s="501"/>
      <c r="C1" s="501"/>
      <c r="D1" s="70" t="s">
        <v>99</v>
      </c>
      <c r="E1" s="71">
        <v>2025</v>
      </c>
    </row>
    <row r="2" spans="1:5" ht="11.25" customHeight="1" x14ac:dyDescent="0.3">
      <c r="A2" s="488" t="s">
        <v>480</v>
      </c>
      <c r="B2" s="501"/>
      <c r="C2" s="501"/>
      <c r="D2" s="70" t="s">
        <v>101</v>
      </c>
      <c r="E2" s="71" t="s">
        <v>648</v>
      </c>
    </row>
    <row r="3" spans="1:5" ht="11.25" customHeight="1" x14ac:dyDescent="0.3">
      <c r="A3" s="488" t="s">
        <v>2108</v>
      </c>
      <c r="B3" s="501"/>
      <c r="C3" s="501"/>
      <c r="D3" s="70" t="s">
        <v>102</v>
      </c>
      <c r="E3" s="71" t="s">
        <v>651</v>
      </c>
    </row>
    <row r="4" spans="1:5" ht="11.25" customHeight="1" x14ac:dyDescent="0.3">
      <c r="A4" s="488" t="s">
        <v>103</v>
      </c>
      <c r="B4" s="501"/>
      <c r="C4" s="501"/>
      <c r="D4" s="70"/>
      <c r="E4" s="71"/>
    </row>
    <row r="5" spans="1:5" ht="9.75" customHeight="1" x14ac:dyDescent="0.3">
      <c r="A5" s="31" t="s">
        <v>104</v>
      </c>
      <c r="B5" s="32"/>
      <c r="C5" s="32"/>
      <c r="D5" s="32"/>
      <c r="E5" s="32"/>
    </row>
    <row r="6" spans="1:5" ht="9.75" customHeight="1" x14ac:dyDescent="0.3">
      <c r="A6" s="34"/>
      <c r="B6" s="34"/>
      <c r="C6" s="34"/>
      <c r="D6" s="34"/>
      <c r="E6" s="34"/>
    </row>
    <row r="7" spans="1:5" ht="9.75" customHeight="1" x14ac:dyDescent="0.3">
      <c r="A7" s="32" t="s">
        <v>481</v>
      </c>
      <c r="B7" s="32"/>
      <c r="C7" s="32"/>
      <c r="D7" s="32"/>
      <c r="E7" s="32"/>
    </row>
    <row r="8" spans="1:5" ht="9.75" customHeight="1" x14ac:dyDescent="0.3">
      <c r="A8" s="36" t="s">
        <v>106</v>
      </c>
      <c r="B8" s="36" t="s">
        <v>107</v>
      </c>
      <c r="C8" s="36" t="s">
        <v>108</v>
      </c>
      <c r="D8" s="36" t="s">
        <v>313</v>
      </c>
      <c r="E8" s="36" t="s">
        <v>441</v>
      </c>
    </row>
    <row r="9" spans="1:5" ht="9.75" customHeight="1" x14ac:dyDescent="0.3">
      <c r="A9" s="57">
        <v>3110</v>
      </c>
      <c r="B9" s="34" t="s">
        <v>163</v>
      </c>
      <c r="C9" s="58">
        <v>11429029.390000001</v>
      </c>
      <c r="D9" s="34" t="s">
        <v>163</v>
      </c>
      <c r="E9" s="34" t="s">
        <v>719</v>
      </c>
    </row>
    <row r="10" spans="1:5" ht="9.75" customHeight="1" x14ac:dyDescent="0.3">
      <c r="A10" s="57">
        <v>3120</v>
      </c>
      <c r="B10" s="34" t="s">
        <v>482</v>
      </c>
      <c r="C10" s="58">
        <v>0</v>
      </c>
      <c r="D10" s="34"/>
      <c r="E10" s="34"/>
    </row>
    <row r="11" spans="1:5" ht="9.75" customHeight="1" x14ac:dyDescent="0.3">
      <c r="A11" s="57">
        <v>3130</v>
      </c>
      <c r="B11" s="34" t="s">
        <v>485</v>
      </c>
      <c r="C11" s="58">
        <v>13599920.6</v>
      </c>
      <c r="D11" s="34"/>
      <c r="E11" s="34"/>
    </row>
    <row r="12" spans="1:5" ht="9.75" customHeight="1" x14ac:dyDescent="0.3">
      <c r="A12" s="34"/>
      <c r="B12" s="34"/>
      <c r="C12" s="34"/>
      <c r="D12" s="34"/>
      <c r="E12" s="34"/>
    </row>
    <row r="13" spans="1:5" ht="9.75" customHeight="1" x14ac:dyDescent="0.3">
      <c r="A13" s="32" t="s">
        <v>486</v>
      </c>
      <c r="B13" s="32"/>
      <c r="C13" s="32"/>
      <c r="D13" s="32"/>
      <c r="E13" s="32"/>
    </row>
    <row r="14" spans="1:5" ht="9.75" customHeight="1" x14ac:dyDescent="0.3">
      <c r="A14" s="36" t="s">
        <v>106</v>
      </c>
      <c r="B14" s="36" t="s">
        <v>107</v>
      </c>
      <c r="C14" s="36" t="s">
        <v>108</v>
      </c>
      <c r="D14" s="36" t="s">
        <v>487</v>
      </c>
      <c r="E14" s="36"/>
    </row>
    <row r="15" spans="1:5" ht="9.75" customHeight="1" x14ac:dyDescent="0.3">
      <c r="A15" s="57">
        <v>3210</v>
      </c>
      <c r="B15" s="34" t="s">
        <v>488</v>
      </c>
      <c r="C15" s="58">
        <v>4090882.2899999917</v>
      </c>
      <c r="D15" s="34"/>
      <c r="E15" s="34"/>
    </row>
    <row r="16" spans="1:5" ht="9.75" customHeight="1" x14ac:dyDescent="0.3">
      <c r="A16" s="57">
        <v>3220</v>
      </c>
      <c r="B16" s="34" t="s">
        <v>489</v>
      </c>
      <c r="C16" s="58">
        <v>6709314.3799999999</v>
      </c>
      <c r="D16" s="34" t="s">
        <v>720</v>
      </c>
      <c r="E16" s="34" t="s">
        <v>721</v>
      </c>
    </row>
    <row r="17" spans="1:5" ht="9.75" customHeight="1" x14ac:dyDescent="0.3">
      <c r="A17" s="57">
        <v>3230</v>
      </c>
      <c r="B17" s="34" t="s">
        <v>490</v>
      </c>
      <c r="C17" s="58">
        <v>0</v>
      </c>
      <c r="D17" s="34"/>
    </row>
    <row r="18" spans="1:5" ht="9.75" customHeight="1" x14ac:dyDescent="0.3">
      <c r="A18" s="57">
        <v>3231</v>
      </c>
      <c r="B18" s="34" t="s">
        <v>491</v>
      </c>
      <c r="C18" s="58">
        <v>0</v>
      </c>
      <c r="D18" s="34"/>
    </row>
    <row r="19" spans="1:5" ht="9.75" customHeight="1" x14ac:dyDescent="0.3">
      <c r="A19" s="57">
        <v>3232</v>
      </c>
      <c r="B19" s="34" t="s">
        <v>493</v>
      </c>
      <c r="C19" s="58">
        <v>0</v>
      </c>
      <c r="D19" s="34"/>
    </row>
    <row r="20" spans="1:5" ht="9.75" customHeight="1" x14ac:dyDescent="0.3">
      <c r="A20" s="57">
        <v>3233</v>
      </c>
      <c r="B20" s="34" t="s">
        <v>494</v>
      </c>
      <c r="C20" s="58">
        <v>0</v>
      </c>
      <c r="D20" s="34"/>
    </row>
    <row r="21" spans="1:5" ht="9.75" customHeight="1" x14ac:dyDescent="0.3">
      <c r="A21" s="57">
        <v>3239</v>
      </c>
      <c r="B21" s="34" t="s">
        <v>495</v>
      </c>
      <c r="C21" s="58">
        <v>0</v>
      </c>
      <c r="D21" s="34"/>
    </row>
    <row r="22" spans="1:5" ht="9.75" customHeight="1" x14ac:dyDescent="0.3">
      <c r="A22" s="57">
        <v>3240</v>
      </c>
      <c r="B22" s="34" t="s">
        <v>496</v>
      </c>
      <c r="C22" s="58">
        <v>0</v>
      </c>
      <c r="D22" s="34"/>
    </row>
    <row r="23" spans="1:5" ht="9.75" customHeight="1" x14ac:dyDescent="0.3">
      <c r="A23" s="57">
        <v>3241</v>
      </c>
      <c r="B23" s="34" t="s">
        <v>497</v>
      </c>
      <c r="C23" s="58">
        <v>0</v>
      </c>
      <c r="D23" s="34"/>
    </row>
    <row r="24" spans="1:5" ht="9.75" customHeight="1" x14ac:dyDescent="0.3">
      <c r="A24" s="57">
        <v>3242</v>
      </c>
      <c r="B24" s="34" t="s">
        <v>498</v>
      </c>
      <c r="C24" s="58">
        <v>0</v>
      </c>
      <c r="D24" s="34"/>
    </row>
    <row r="25" spans="1:5" ht="9.75" customHeight="1" x14ac:dyDescent="0.3">
      <c r="A25" s="57">
        <v>3243</v>
      </c>
      <c r="B25" s="34" t="s">
        <v>499</v>
      </c>
      <c r="C25" s="58">
        <v>0</v>
      </c>
      <c r="D25" s="34"/>
    </row>
    <row r="26" spans="1:5" ht="9.75" customHeight="1" x14ac:dyDescent="0.3">
      <c r="A26" s="57">
        <v>3250</v>
      </c>
      <c r="B26" s="34" t="s">
        <v>500</v>
      </c>
      <c r="C26" s="58">
        <v>1219586.81</v>
      </c>
      <c r="D26" s="34" t="s">
        <v>722</v>
      </c>
      <c r="E26" s="29" t="s">
        <v>723</v>
      </c>
    </row>
    <row r="27" spans="1:5" ht="9.75" customHeight="1" x14ac:dyDescent="0.3">
      <c r="A27" s="57">
        <v>3251</v>
      </c>
      <c r="B27" s="34" t="s">
        <v>501</v>
      </c>
      <c r="C27" s="58">
        <v>0</v>
      </c>
      <c r="D27" s="34"/>
    </row>
    <row r="28" spans="1:5" ht="9.75" customHeight="1" x14ac:dyDescent="0.3">
      <c r="A28" s="57">
        <v>3252</v>
      </c>
      <c r="B28" s="34" t="s">
        <v>502</v>
      </c>
      <c r="C28" s="58">
        <v>1219586.81</v>
      </c>
      <c r="D28" s="34" t="s">
        <v>722</v>
      </c>
      <c r="E28" s="29" t="s">
        <v>723</v>
      </c>
    </row>
    <row r="29" spans="1:5" ht="9.75" customHeight="1" x14ac:dyDescent="0.3">
      <c r="A29" s="57">
        <v>3253</v>
      </c>
      <c r="B29" s="34" t="s">
        <v>503</v>
      </c>
      <c r="C29" s="58">
        <v>0</v>
      </c>
      <c r="D29" s="34"/>
    </row>
    <row r="30" spans="1:5" ht="9.75" customHeight="1" x14ac:dyDescent="0.3">
      <c r="A30" s="34"/>
      <c r="B30" s="34"/>
      <c r="C30" s="34"/>
      <c r="D30" s="34"/>
    </row>
    <row r="31" spans="1:5" ht="9.75" customHeight="1" x14ac:dyDescent="0.3">
      <c r="A31" s="34"/>
      <c r="B31" s="34" t="s">
        <v>310</v>
      </c>
      <c r="C31" s="34"/>
      <c r="D31" s="34"/>
    </row>
  </sheetData>
  <mergeCells count="4">
    <mergeCell ref="A1:C1"/>
    <mergeCell ref="A2:C2"/>
    <mergeCell ref="A3:C3"/>
    <mergeCell ref="A4:C4"/>
  </mergeCells>
  <pageMargins left="0.7" right="0.7" top="0.75" bottom="0.75" header="0" footer="0"/>
  <pageSetup scale="78"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E140"/>
  <sheetViews>
    <sheetView view="pageBreakPreview" zoomScale="60" zoomScaleNormal="100" workbookViewId="0">
      <selection activeCell="E2" sqref="E2"/>
    </sheetView>
  </sheetViews>
  <sheetFormatPr baseColWidth="10" defaultColWidth="14.44140625" defaultRowHeight="15" customHeight="1" x14ac:dyDescent="0.3"/>
  <cols>
    <col min="1" max="1" width="10" style="29" customWidth="1"/>
    <col min="2" max="2" width="63.44140625" style="29" customWidth="1"/>
    <col min="3" max="3" width="15.109375" style="29" customWidth="1"/>
    <col min="4" max="4" width="16.44140625" style="29" customWidth="1"/>
    <col min="5" max="5" width="19.109375" style="29" customWidth="1"/>
    <col min="6" max="26" width="9.109375" style="29" customWidth="1"/>
    <col min="27" max="16384" width="14.44140625" style="29"/>
  </cols>
  <sheetData>
    <row r="1" spans="1:5" ht="11.25" customHeight="1" x14ac:dyDescent="0.3">
      <c r="A1" s="488" t="s">
        <v>9</v>
      </c>
      <c r="B1" s="501"/>
      <c r="C1" s="501"/>
      <c r="D1" s="70" t="s">
        <v>99</v>
      </c>
      <c r="E1" s="71">
        <v>2025</v>
      </c>
    </row>
    <row r="2" spans="1:5" ht="11.25" customHeight="1" x14ac:dyDescent="0.3">
      <c r="A2" s="488" t="s">
        <v>504</v>
      </c>
      <c r="B2" s="501"/>
      <c r="C2" s="501"/>
      <c r="D2" s="70" t="s">
        <v>101</v>
      </c>
      <c r="E2" s="71" t="s">
        <v>648</v>
      </c>
    </row>
    <row r="3" spans="1:5" ht="11.25" customHeight="1" x14ac:dyDescent="0.3">
      <c r="A3" s="488" t="s">
        <v>2108</v>
      </c>
      <c r="B3" s="501"/>
      <c r="C3" s="501"/>
      <c r="D3" s="70" t="s">
        <v>102</v>
      </c>
      <c r="E3" s="71" t="s">
        <v>651</v>
      </c>
    </row>
    <row r="4" spans="1:5" ht="11.25" customHeight="1" x14ac:dyDescent="0.3">
      <c r="A4" s="488" t="s">
        <v>103</v>
      </c>
      <c r="B4" s="501"/>
      <c r="C4" s="501"/>
      <c r="D4" s="70"/>
      <c r="E4" s="71"/>
    </row>
    <row r="5" spans="1:5" ht="9.75" customHeight="1" x14ac:dyDescent="0.3">
      <c r="A5" s="31" t="s">
        <v>104</v>
      </c>
      <c r="B5" s="32"/>
      <c r="C5" s="32"/>
      <c r="D5" s="32"/>
      <c r="E5" s="32"/>
    </row>
    <row r="6" spans="1:5" ht="9.75" customHeight="1" x14ac:dyDescent="0.3">
      <c r="A6" s="34"/>
      <c r="B6" s="34"/>
      <c r="C6" s="34"/>
      <c r="D6" s="34"/>
      <c r="E6" s="34"/>
    </row>
    <row r="7" spans="1:5" ht="9.75" customHeight="1" x14ac:dyDescent="0.3">
      <c r="A7" s="32" t="s">
        <v>505</v>
      </c>
      <c r="B7" s="32"/>
      <c r="C7" s="32"/>
      <c r="D7" s="32"/>
      <c r="E7" s="34"/>
    </row>
    <row r="8" spans="1:5" ht="9.75" customHeight="1" x14ac:dyDescent="0.3">
      <c r="A8" s="36" t="s">
        <v>106</v>
      </c>
      <c r="B8" s="36" t="s">
        <v>107</v>
      </c>
      <c r="C8" s="37">
        <v>2025</v>
      </c>
      <c r="D8" s="37">
        <v>2024</v>
      </c>
      <c r="E8" s="34"/>
    </row>
    <row r="9" spans="1:5" ht="9.75" customHeight="1" x14ac:dyDescent="0.3">
      <c r="A9" s="57">
        <v>1111</v>
      </c>
      <c r="B9" s="34" t="s">
        <v>506</v>
      </c>
      <c r="C9" s="58">
        <v>192000</v>
      </c>
      <c r="D9" s="58">
        <v>187000</v>
      </c>
      <c r="E9" s="34"/>
    </row>
    <row r="10" spans="1:5" ht="9.75" customHeight="1" x14ac:dyDescent="0.3">
      <c r="A10" s="57">
        <v>1112</v>
      </c>
      <c r="B10" s="34" t="s">
        <v>507</v>
      </c>
      <c r="C10" s="58">
        <v>9411117.9399999995</v>
      </c>
      <c r="D10" s="58">
        <v>5997312.9100000001</v>
      </c>
      <c r="E10" s="34"/>
    </row>
    <row r="11" spans="1:5" ht="9.75" customHeight="1" x14ac:dyDescent="0.3">
      <c r="A11" s="57">
        <v>1113</v>
      </c>
      <c r="B11" s="34" t="s">
        <v>508</v>
      </c>
      <c r="C11" s="58">
        <v>0</v>
      </c>
      <c r="D11" s="58">
        <v>0</v>
      </c>
      <c r="E11" s="34"/>
    </row>
    <row r="12" spans="1:5" ht="9.75" customHeight="1" x14ac:dyDescent="0.3">
      <c r="A12" s="57">
        <v>1114</v>
      </c>
      <c r="B12" s="34" t="s">
        <v>314</v>
      </c>
      <c r="C12" s="58">
        <v>0</v>
      </c>
      <c r="D12" s="58">
        <v>0</v>
      </c>
      <c r="E12" s="34"/>
    </row>
    <row r="13" spans="1:5" ht="9.75" customHeight="1" x14ac:dyDescent="0.3">
      <c r="A13" s="57">
        <v>1115</v>
      </c>
      <c r="B13" s="34" t="s">
        <v>315</v>
      </c>
      <c r="C13" s="58">
        <v>0</v>
      </c>
      <c r="D13" s="58">
        <v>0</v>
      </c>
      <c r="E13" s="34"/>
    </row>
    <row r="14" spans="1:5" ht="9.75" customHeight="1" x14ac:dyDescent="0.3">
      <c r="A14" s="57">
        <v>1116</v>
      </c>
      <c r="B14" s="34" t="s">
        <v>509</v>
      </c>
      <c r="C14" s="58">
        <v>0</v>
      </c>
      <c r="D14" s="58">
        <v>0</v>
      </c>
      <c r="E14" s="34"/>
    </row>
    <row r="15" spans="1:5" ht="9.75" customHeight="1" x14ac:dyDescent="0.3">
      <c r="A15" s="57">
        <v>1119</v>
      </c>
      <c r="B15" s="34" t="s">
        <v>510</v>
      </c>
      <c r="C15" s="58">
        <v>0</v>
      </c>
      <c r="D15" s="58">
        <v>0</v>
      </c>
      <c r="E15" s="34"/>
    </row>
    <row r="16" spans="1:5" ht="9.75" customHeight="1" x14ac:dyDescent="0.3">
      <c r="A16" s="72">
        <v>1110</v>
      </c>
      <c r="B16" s="73" t="s">
        <v>511</v>
      </c>
      <c r="C16" s="74">
        <v>9603117.9399999995</v>
      </c>
      <c r="D16" s="74">
        <v>6184312.9100000001</v>
      </c>
      <c r="E16" s="34"/>
    </row>
    <row r="19" spans="1:4" ht="9.75" customHeight="1" x14ac:dyDescent="0.3">
      <c r="A19" s="32" t="s">
        <v>512</v>
      </c>
      <c r="B19" s="32"/>
      <c r="C19" s="32"/>
      <c r="D19" s="32"/>
    </row>
    <row r="20" spans="1:4" ht="9.75" customHeight="1" x14ac:dyDescent="0.3">
      <c r="A20" s="36" t="s">
        <v>106</v>
      </c>
      <c r="B20" s="36" t="s">
        <v>107</v>
      </c>
      <c r="C20" s="37">
        <v>2025</v>
      </c>
      <c r="D20" s="37">
        <v>2024</v>
      </c>
    </row>
    <row r="21" spans="1:4" ht="9.75" customHeight="1" x14ac:dyDescent="0.3">
      <c r="A21" s="72">
        <v>1230</v>
      </c>
      <c r="B21" s="75" t="s">
        <v>368</v>
      </c>
      <c r="C21" s="74">
        <v>0</v>
      </c>
      <c r="D21" s="74">
        <v>0</v>
      </c>
    </row>
    <row r="22" spans="1:4" ht="9.75" customHeight="1" x14ac:dyDescent="0.3">
      <c r="A22" s="57">
        <v>1231</v>
      </c>
      <c r="B22" s="34" t="s">
        <v>369</v>
      </c>
      <c r="C22" s="58">
        <v>0</v>
      </c>
      <c r="D22" s="58">
        <v>0</v>
      </c>
    </row>
    <row r="23" spans="1:4" ht="9.75" customHeight="1" x14ac:dyDescent="0.3">
      <c r="A23" s="57">
        <v>1232</v>
      </c>
      <c r="B23" s="34" t="s">
        <v>370</v>
      </c>
      <c r="C23" s="58">
        <v>0</v>
      </c>
      <c r="D23" s="58">
        <v>0</v>
      </c>
    </row>
    <row r="24" spans="1:4" ht="9.75" customHeight="1" x14ac:dyDescent="0.3">
      <c r="A24" s="57">
        <v>1233</v>
      </c>
      <c r="B24" s="34" t="s">
        <v>371</v>
      </c>
      <c r="C24" s="58">
        <v>0</v>
      </c>
      <c r="D24" s="58">
        <v>0</v>
      </c>
    </row>
    <row r="25" spans="1:4" ht="9.75" customHeight="1" x14ac:dyDescent="0.3">
      <c r="A25" s="57">
        <v>1234</v>
      </c>
      <c r="B25" s="34" t="s">
        <v>374</v>
      </c>
      <c r="C25" s="58">
        <v>0</v>
      </c>
      <c r="D25" s="58">
        <v>0</v>
      </c>
    </row>
    <row r="26" spans="1:4" ht="9.75" customHeight="1" x14ac:dyDescent="0.3">
      <c r="A26" s="57">
        <v>1235</v>
      </c>
      <c r="B26" s="34" t="s">
        <v>375</v>
      </c>
      <c r="C26" s="58">
        <v>0</v>
      </c>
      <c r="D26" s="58">
        <v>0</v>
      </c>
    </row>
    <row r="27" spans="1:4" ht="9.75" customHeight="1" x14ac:dyDescent="0.3">
      <c r="A27" s="57">
        <v>1236</v>
      </c>
      <c r="B27" s="34" t="s">
        <v>376</v>
      </c>
      <c r="C27" s="58">
        <v>0</v>
      </c>
      <c r="D27" s="58">
        <v>0</v>
      </c>
    </row>
    <row r="28" spans="1:4" ht="9.75" customHeight="1" x14ac:dyDescent="0.3">
      <c r="A28" s="57">
        <v>1239</v>
      </c>
      <c r="B28" s="34" t="s">
        <v>377</v>
      </c>
      <c r="C28" s="58">
        <v>0</v>
      </c>
      <c r="D28" s="58">
        <v>0</v>
      </c>
    </row>
    <row r="29" spans="1:4" ht="9.75" customHeight="1" x14ac:dyDescent="0.3">
      <c r="A29" s="72">
        <v>1240</v>
      </c>
      <c r="B29" s="75" t="s">
        <v>378</v>
      </c>
      <c r="C29" s="74">
        <v>919563.87</v>
      </c>
      <c r="D29" s="74">
        <v>2581775.8699999996</v>
      </c>
    </row>
    <row r="30" spans="1:4" ht="9.75" customHeight="1" x14ac:dyDescent="0.3">
      <c r="A30" s="57">
        <v>1241</v>
      </c>
      <c r="B30" s="34" t="s">
        <v>379</v>
      </c>
      <c r="C30" s="58">
        <v>166378.4</v>
      </c>
      <c r="D30" s="58">
        <v>608245.36</v>
      </c>
    </row>
    <row r="31" spans="1:4" ht="9.75" customHeight="1" x14ac:dyDescent="0.3">
      <c r="A31" s="57">
        <v>1242</v>
      </c>
      <c r="B31" s="34" t="s">
        <v>380</v>
      </c>
      <c r="C31" s="58">
        <v>20600</v>
      </c>
      <c r="D31" s="58">
        <v>32480</v>
      </c>
    </row>
    <row r="32" spans="1:4" ht="9.75" customHeight="1" x14ac:dyDescent="0.3">
      <c r="A32" s="57">
        <v>1243</v>
      </c>
      <c r="B32" s="34" t="s">
        <v>381</v>
      </c>
      <c r="C32" s="58">
        <v>0</v>
      </c>
      <c r="D32" s="58">
        <v>1642277.96</v>
      </c>
    </row>
    <row r="33" spans="1:4" ht="9.75" customHeight="1" x14ac:dyDescent="0.3">
      <c r="A33" s="57">
        <v>1244</v>
      </c>
      <c r="B33" s="34" t="s">
        <v>382</v>
      </c>
      <c r="C33" s="58">
        <v>34800</v>
      </c>
      <c r="D33" s="58">
        <v>69600</v>
      </c>
    </row>
    <row r="34" spans="1:4" ht="9.75" customHeight="1" x14ac:dyDescent="0.3">
      <c r="A34" s="57">
        <v>1245</v>
      </c>
      <c r="B34" s="34" t="s">
        <v>384</v>
      </c>
      <c r="C34" s="58">
        <v>0</v>
      </c>
      <c r="D34" s="58">
        <v>0</v>
      </c>
    </row>
    <row r="35" spans="1:4" ht="9.75" customHeight="1" x14ac:dyDescent="0.3">
      <c r="A35" s="57">
        <v>1246</v>
      </c>
      <c r="B35" s="34" t="s">
        <v>385</v>
      </c>
      <c r="C35" s="58">
        <v>697785.47</v>
      </c>
      <c r="D35" s="58">
        <v>149312.07</v>
      </c>
    </row>
    <row r="36" spans="1:4" ht="9.75" customHeight="1" x14ac:dyDescent="0.3">
      <c r="A36" s="57">
        <v>1247</v>
      </c>
      <c r="B36" s="34" t="s">
        <v>386</v>
      </c>
      <c r="C36" s="58">
        <v>0</v>
      </c>
      <c r="D36" s="58">
        <v>0</v>
      </c>
    </row>
    <row r="37" spans="1:4" ht="9.75" customHeight="1" x14ac:dyDescent="0.3">
      <c r="A37" s="57">
        <v>1248</v>
      </c>
      <c r="B37" s="34" t="s">
        <v>387</v>
      </c>
      <c r="C37" s="58">
        <v>0</v>
      </c>
      <c r="D37" s="58">
        <v>79860.479999999996</v>
      </c>
    </row>
    <row r="38" spans="1:4" ht="9.75" customHeight="1" x14ac:dyDescent="0.3">
      <c r="A38" s="72">
        <v>1250</v>
      </c>
      <c r="B38" s="75" t="s">
        <v>393</v>
      </c>
      <c r="C38" s="74">
        <v>0</v>
      </c>
      <c r="D38" s="74">
        <v>0</v>
      </c>
    </row>
    <row r="39" spans="1:4" ht="9.75" customHeight="1" x14ac:dyDescent="0.3">
      <c r="A39" s="57">
        <v>1251</v>
      </c>
      <c r="B39" s="34" t="s">
        <v>394</v>
      </c>
      <c r="C39" s="58">
        <v>0</v>
      </c>
      <c r="D39" s="58">
        <v>0</v>
      </c>
    </row>
    <row r="40" spans="1:4" ht="9.75" customHeight="1" x14ac:dyDescent="0.3">
      <c r="A40" s="57">
        <v>1252</v>
      </c>
      <c r="B40" s="34" t="s">
        <v>396</v>
      </c>
      <c r="C40" s="58">
        <v>0</v>
      </c>
      <c r="D40" s="58">
        <v>0</v>
      </c>
    </row>
    <row r="41" spans="1:4" ht="9.75" customHeight="1" x14ac:dyDescent="0.3">
      <c r="A41" s="57">
        <v>1253</v>
      </c>
      <c r="B41" s="34" t="s">
        <v>397</v>
      </c>
      <c r="C41" s="58">
        <v>0</v>
      </c>
      <c r="D41" s="58">
        <v>0</v>
      </c>
    </row>
    <row r="42" spans="1:4" ht="9.75" customHeight="1" x14ac:dyDescent="0.3">
      <c r="A42" s="57">
        <v>1254</v>
      </c>
      <c r="B42" s="34" t="s">
        <v>398</v>
      </c>
      <c r="C42" s="58">
        <v>0</v>
      </c>
      <c r="D42" s="58">
        <v>0</v>
      </c>
    </row>
    <row r="43" spans="1:4" ht="9.75" customHeight="1" x14ac:dyDescent="0.3">
      <c r="A43" s="57">
        <v>1259</v>
      </c>
      <c r="B43" s="34" t="s">
        <v>399</v>
      </c>
      <c r="C43" s="58">
        <v>0</v>
      </c>
      <c r="D43" s="58">
        <v>0</v>
      </c>
    </row>
    <row r="44" spans="1:4" ht="9.75" customHeight="1" x14ac:dyDescent="0.3">
      <c r="A44" s="57"/>
      <c r="B44" s="73" t="s">
        <v>513</v>
      </c>
      <c r="C44" s="74">
        <v>919563.87</v>
      </c>
      <c r="D44" s="74">
        <v>2581775.8699999996</v>
      </c>
    </row>
    <row r="45" spans="1:4" ht="9.75" customHeight="1" x14ac:dyDescent="0.3">
      <c r="A45" s="34"/>
      <c r="B45" s="34"/>
      <c r="C45" s="34"/>
      <c r="D45" s="34"/>
    </row>
    <row r="46" spans="1:4" ht="9.75" customHeight="1" x14ac:dyDescent="0.3">
      <c r="A46" s="32" t="s">
        <v>514</v>
      </c>
      <c r="B46" s="32"/>
      <c r="C46" s="32"/>
      <c r="D46" s="32"/>
    </row>
    <row r="47" spans="1:4" ht="9.75" customHeight="1" x14ac:dyDescent="0.3">
      <c r="A47" s="36" t="s">
        <v>106</v>
      </c>
      <c r="B47" s="36" t="s">
        <v>107</v>
      </c>
      <c r="C47" s="37">
        <v>2025</v>
      </c>
      <c r="D47" s="37">
        <v>2024</v>
      </c>
    </row>
    <row r="48" spans="1:4" ht="11.25" customHeight="1" x14ac:dyDescent="0.3">
      <c r="A48" s="72">
        <v>3210</v>
      </c>
      <c r="B48" s="75" t="s">
        <v>515</v>
      </c>
      <c r="C48" s="74">
        <v>4090882.2899999917</v>
      </c>
      <c r="D48" s="74">
        <v>1371269.71</v>
      </c>
    </row>
    <row r="49" spans="1:4" ht="11.25" customHeight="1" x14ac:dyDescent="0.3">
      <c r="A49" s="57"/>
      <c r="B49" s="73" t="s">
        <v>516</v>
      </c>
      <c r="C49" s="74">
        <v>1481274.8399999999</v>
      </c>
      <c r="D49" s="74">
        <v>1363511.79</v>
      </c>
    </row>
    <row r="50" spans="1:4" ht="11.25" customHeight="1" x14ac:dyDescent="0.3">
      <c r="A50" s="72">
        <v>5400</v>
      </c>
      <c r="B50" s="75" t="s">
        <v>265</v>
      </c>
      <c r="C50" s="74">
        <v>0</v>
      </c>
      <c r="D50" s="74">
        <v>0</v>
      </c>
    </row>
    <row r="51" spans="1:4" ht="11.25" customHeight="1" x14ac:dyDescent="0.3">
      <c r="A51" s="57">
        <v>5410</v>
      </c>
      <c r="B51" s="34" t="s">
        <v>517</v>
      </c>
      <c r="C51" s="58">
        <v>0</v>
      </c>
      <c r="D51" s="58">
        <v>0</v>
      </c>
    </row>
    <row r="52" spans="1:4" ht="11.25" customHeight="1" x14ac:dyDescent="0.3">
      <c r="A52" s="57">
        <v>5411</v>
      </c>
      <c r="B52" s="34" t="s">
        <v>267</v>
      </c>
      <c r="C52" s="58">
        <v>0</v>
      </c>
      <c r="D52" s="58">
        <v>0</v>
      </c>
    </row>
    <row r="53" spans="1:4" ht="11.25" customHeight="1" x14ac:dyDescent="0.3">
      <c r="A53" s="57">
        <v>5420</v>
      </c>
      <c r="B53" s="34" t="s">
        <v>518</v>
      </c>
      <c r="C53" s="58">
        <v>0</v>
      </c>
      <c r="D53" s="58">
        <v>0</v>
      </c>
    </row>
    <row r="54" spans="1:4" ht="11.25" customHeight="1" x14ac:dyDescent="0.3">
      <c r="A54" s="57">
        <v>5421</v>
      </c>
      <c r="B54" s="34" t="s">
        <v>270</v>
      </c>
      <c r="C54" s="58">
        <v>0</v>
      </c>
      <c r="D54" s="58">
        <v>0</v>
      </c>
    </row>
    <row r="55" spans="1:4" ht="11.25" customHeight="1" x14ac:dyDescent="0.3">
      <c r="A55" s="57">
        <v>5430</v>
      </c>
      <c r="B55" s="34" t="s">
        <v>519</v>
      </c>
      <c r="C55" s="58">
        <v>0</v>
      </c>
      <c r="D55" s="58">
        <v>0</v>
      </c>
    </row>
    <row r="56" spans="1:4" ht="11.25" customHeight="1" x14ac:dyDescent="0.3">
      <c r="A56" s="57">
        <v>5431</v>
      </c>
      <c r="B56" s="34" t="s">
        <v>273</v>
      </c>
      <c r="C56" s="58">
        <v>0</v>
      </c>
      <c r="D56" s="58">
        <v>0</v>
      </c>
    </row>
    <row r="57" spans="1:4" ht="11.25" customHeight="1" x14ac:dyDescent="0.3">
      <c r="A57" s="57">
        <v>5440</v>
      </c>
      <c r="B57" s="34" t="s">
        <v>520</v>
      </c>
      <c r="C57" s="58">
        <v>0</v>
      </c>
      <c r="D57" s="58">
        <v>0</v>
      </c>
    </row>
    <row r="58" spans="1:4" ht="11.25" customHeight="1" x14ac:dyDescent="0.3">
      <c r="A58" s="57">
        <v>5441</v>
      </c>
      <c r="B58" s="34" t="s">
        <v>520</v>
      </c>
      <c r="C58" s="58">
        <v>0</v>
      </c>
      <c r="D58" s="58">
        <v>0</v>
      </c>
    </row>
    <row r="59" spans="1:4" ht="11.25" customHeight="1" x14ac:dyDescent="0.3">
      <c r="A59" s="57">
        <v>5450</v>
      </c>
      <c r="B59" s="34" t="s">
        <v>521</v>
      </c>
      <c r="C59" s="58">
        <v>0</v>
      </c>
      <c r="D59" s="58">
        <v>0</v>
      </c>
    </row>
    <row r="60" spans="1:4" ht="11.25" customHeight="1" x14ac:dyDescent="0.3">
      <c r="A60" s="57">
        <v>5451</v>
      </c>
      <c r="B60" s="34" t="s">
        <v>277</v>
      </c>
      <c r="C60" s="58">
        <v>0</v>
      </c>
      <c r="D60" s="58">
        <v>0</v>
      </c>
    </row>
    <row r="61" spans="1:4" ht="11.25" customHeight="1" x14ac:dyDescent="0.3">
      <c r="A61" s="57">
        <v>5452</v>
      </c>
      <c r="B61" s="34" t="s">
        <v>278</v>
      </c>
      <c r="C61" s="58">
        <v>0</v>
      </c>
      <c r="D61" s="58">
        <v>0</v>
      </c>
    </row>
    <row r="62" spans="1:4" ht="11.25" customHeight="1" x14ac:dyDescent="0.3">
      <c r="A62" s="72">
        <v>5500</v>
      </c>
      <c r="B62" s="75" t="s">
        <v>279</v>
      </c>
      <c r="C62" s="74">
        <v>1481274.8399999999</v>
      </c>
      <c r="D62" s="74">
        <v>1363511.79</v>
      </c>
    </row>
    <row r="63" spans="1:4" ht="11.25" customHeight="1" x14ac:dyDescent="0.3">
      <c r="A63" s="72">
        <v>5510</v>
      </c>
      <c r="B63" s="75" t="s">
        <v>280</v>
      </c>
      <c r="C63" s="74">
        <v>1481274.8399999999</v>
      </c>
      <c r="D63" s="74">
        <v>1363511.79</v>
      </c>
    </row>
    <row r="64" spans="1:4" ht="11.25" customHeight="1" x14ac:dyDescent="0.3">
      <c r="A64" s="57">
        <v>5511</v>
      </c>
      <c r="B64" s="34" t="s">
        <v>281</v>
      </c>
      <c r="C64" s="58">
        <v>0</v>
      </c>
      <c r="D64" s="58">
        <v>0</v>
      </c>
    </row>
    <row r="65" spans="1:4" ht="11.25" customHeight="1" x14ac:dyDescent="0.3">
      <c r="A65" s="57">
        <v>5512</v>
      </c>
      <c r="B65" s="34" t="s">
        <v>282</v>
      </c>
      <c r="C65" s="58">
        <v>0</v>
      </c>
      <c r="D65" s="58">
        <v>0</v>
      </c>
    </row>
    <row r="66" spans="1:4" ht="11.25" customHeight="1" x14ac:dyDescent="0.3">
      <c r="A66" s="57">
        <v>5513</v>
      </c>
      <c r="B66" s="34" t="s">
        <v>283</v>
      </c>
      <c r="C66" s="58">
        <v>0</v>
      </c>
      <c r="D66" s="58">
        <v>0</v>
      </c>
    </row>
    <row r="67" spans="1:4" ht="11.25" customHeight="1" x14ac:dyDescent="0.3">
      <c r="A67" s="57">
        <v>5514</v>
      </c>
      <c r="B67" s="34" t="s">
        <v>284</v>
      </c>
      <c r="C67" s="58">
        <v>0</v>
      </c>
      <c r="D67" s="58">
        <v>0</v>
      </c>
    </row>
    <row r="68" spans="1:4" ht="11.25" customHeight="1" x14ac:dyDescent="0.3">
      <c r="A68" s="57">
        <v>5515</v>
      </c>
      <c r="B68" s="34" t="s">
        <v>285</v>
      </c>
      <c r="C68" s="58">
        <v>1479313.92</v>
      </c>
      <c r="D68" s="58">
        <v>1363511.79</v>
      </c>
    </row>
    <row r="69" spans="1:4" ht="11.25" customHeight="1" x14ac:dyDescent="0.3">
      <c r="A69" s="57">
        <v>5516</v>
      </c>
      <c r="B69" s="34" t="s">
        <v>286</v>
      </c>
      <c r="C69" s="58">
        <v>0</v>
      </c>
      <c r="D69" s="58">
        <v>0</v>
      </c>
    </row>
    <row r="70" spans="1:4" ht="11.25" customHeight="1" x14ac:dyDescent="0.3">
      <c r="A70" s="57">
        <v>5517</v>
      </c>
      <c r="B70" s="34" t="s">
        <v>287</v>
      </c>
      <c r="C70" s="58">
        <v>0</v>
      </c>
      <c r="D70" s="58">
        <v>0</v>
      </c>
    </row>
    <row r="71" spans="1:4" ht="11.25" customHeight="1" x14ac:dyDescent="0.3">
      <c r="A71" s="57">
        <v>5518</v>
      </c>
      <c r="B71" s="34" t="s">
        <v>288</v>
      </c>
      <c r="C71" s="58">
        <v>1960.92</v>
      </c>
      <c r="D71" s="58">
        <v>0</v>
      </c>
    </row>
    <row r="72" spans="1:4" ht="11.25" customHeight="1" x14ac:dyDescent="0.3">
      <c r="A72" s="72">
        <v>5520</v>
      </c>
      <c r="B72" s="75" t="s">
        <v>289</v>
      </c>
      <c r="C72" s="74">
        <v>0</v>
      </c>
      <c r="D72" s="74">
        <v>0</v>
      </c>
    </row>
    <row r="73" spans="1:4" ht="11.25" customHeight="1" x14ac:dyDescent="0.3">
      <c r="A73" s="57">
        <v>5521</v>
      </c>
      <c r="B73" s="34" t="s">
        <v>290</v>
      </c>
      <c r="C73" s="58">
        <v>0</v>
      </c>
      <c r="D73" s="58">
        <v>0</v>
      </c>
    </row>
    <row r="74" spans="1:4" ht="11.25" customHeight="1" x14ac:dyDescent="0.3">
      <c r="A74" s="57">
        <v>5522</v>
      </c>
      <c r="B74" s="34" t="s">
        <v>291</v>
      </c>
      <c r="C74" s="58">
        <v>0</v>
      </c>
      <c r="D74" s="58">
        <v>0</v>
      </c>
    </row>
    <row r="75" spans="1:4" ht="11.25" customHeight="1" x14ac:dyDescent="0.3">
      <c r="A75" s="72">
        <v>5530</v>
      </c>
      <c r="B75" s="75" t="s">
        <v>292</v>
      </c>
      <c r="C75" s="74">
        <v>0</v>
      </c>
      <c r="D75" s="74">
        <v>0</v>
      </c>
    </row>
    <row r="76" spans="1:4" ht="11.25" customHeight="1" x14ac:dyDescent="0.3">
      <c r="A76" s="57">
        <v>5531</v>
      </c>
      <c r="B76" s="34" t="s">
        <v>293</v>
      </c>
      <c r="C76" s="58">
        <v>0</v>
      </c>
      <c r="D76" s="58">
        <v>0</v>
      </c>
    </row>
    <row r="77" spans="1:4" ht="11.25" customHeight="1" x14ac:dyDescent="0.3">
      <c r="A77" s="57">
        <v>5532</v>
      </c>
      <c r="B77" s="34" t="s">
        <v>294</v>
      </c>
      <c r="C77" s="58">
        <v>0</v>
      </c>
      <c r="D77" s="58">
        <v>0</v>
      </c>
    </row>
    <row r="78" spans="1:4" ht="11.25" customHeight="1" x14ac:dyDescent="0.3">
      <c r="A78" s="57">
        <v>5533</v>
      </c>
      <c r="B78" s="34" t="s">
        <v>295</v>
      </c>
      <c r="C78" s="58">
        <v>0</v>
      </c>
      <c r="D78" s="58">
        <v>0</v>
      </c>
    </row>
    <row r="79" spans="1:4" ht="11.25" customHeight="1" x14ac:dyDescent="0.3">
      <c r="A79" s="57">
        <v>5534</v>
      </c>
      <c r="B79" s="34" t="s">
        <v>296</v>
      </c>
      <c r="C79" s="58">
        <v>0</v>
      </c>
      <c r="D79" s="58">
        <v>0</v>
      </c>
    </row>
    <row r="80" spans="1:4" ht="11.25" customHeight="1" x14ac:dyDescent="0.3">
      <c r="A80" s="57">
        <v>5535</v>
      </c>
      <c r="B80" s="34" t="s">
        <v>297</v>
      </c>
      <c r="C80" s="58">
        <v>0</v>
      </c>
      <c r="D80" s="58">
        <v>0</v>
      </c>
    </row>
    <row r="81" spans="1:4" ht="11.25" customHeight="1" x14ac:dyDescent="0.3">
      <c r="A81" s="72">
        <v>5590</v>
      </c>
      <c r="B81" s="75" t="s">
        <v>298</v>
      </c>
      <c r="C81" s="74">
        <v>0</v>
      </c>
      <c r="D81" s="74">
        <v>0</v>
      </c>
    </row>
    <row r="82" spans="1:4" ht="11.25" customHeight="1" x14ac:dyDescent="0.3">
      <c r="A82" s="57">
        <v>5591</v>
      </c>
      <c r="B82" s="34" t="s">
        <v>299</v>
      </c>
      <c r="C82" s="58">
        <v>0</v>
      </c>
      <c r="D82" s="58">
        <v>0</v>
      </c>
    </row>
    <row r="83" spans="1:4" ht="11.25" customHeight="1" x14ac:dyDescent="0.3">
      <c r="A83" s="57">
        <v>5592</v>
      </c>
      <c r="B83" s="34" t="s">
        <v>300</v>
      </c>
      <c r="C83" s="58">
        <v>0</v>
      </c>
      <c r="D83" s="58">
        <v>0</v>
      </c>
    </row>
    <row r="84" spans="1:4" ht="11.25" customHeight="1" x14ac:dyDescent="0.3">
      <c r="A84" s="57">
        <v>5593</v>
      </c>
      <c r="B84" s="34" t="s">
        <v>301</v>
      </c>
      <c r="C84" s="58">
        <v>0</v>
      </c>
      <c r="D84" s="58">
        <v>0</v>
      </c>
    </row>
    <row r="85" spans="1:4" ht="11.25" customHeight="1" x14ac:dyDescent="0.3">
      <c r="A85" s="57">
        <v>5594</v>
      </c>
      <c r="B85" s="34" t="s">
        <v>522</v>
      </c>
      <c r="C85" s="58">
        <v>0</v>
      </c>
      <c r="D85" s="58">
        <v>0</v>
      </c>
    </row>
    <row r="86" spans="1:4" ht="11.25" customHeight="1" x14ac:dyDescent="0.3">
      <c r="A86" s="57">
        <v>5595</v>
      </c>
      <c r="B86" s="34" t="s">
        <v>303</v>
      </c>
      <c r="C86" s="58">
        <v>0</v>
      </c>
      <c r="D86" s="58">
        <v>0</v>
      </c>
    </row>
    <row r="87" spans="1:4" ht="11.25" customHeight="1" x14ac:dyDescent="0.3">
      <c r="A87" s="57">
        <v>5596</v>
      </c>
      <c r="B87" s="34" t="s">
        <v>188</v>
      </c>
      <c r="C87" s="58">
        <v>0</v>
      </c>
      <c r="D87" s="58">
        <v>0</v>
      </c>
    </row>
    <row r="88" spans="1:4" ht="11.25" customHeight="1" x14ac:dyDescent="0.3">
      <c r="A88" s="57">
        <v>5597</v>
      </c>
      <c r="B88" s="34" t="s">
        <v>304</v>
      </c>
      <c r="C88" s="58">
        <v>0</v>
      </c>
      <c r="D88" s="58">
        <v>0</v>
      </c>
    </row>
    <row r="89" spans="1:4" ht="11.25" customHeight="1" x14ac:dyDescent="0.3">
      <c r="A89" s="57">
        <v>5599</v>
      </c>
      <c r="B89" s="34" t="s">
        <v>306</v>
      </c>
      <c r="C89" s="58">
        <v>0</v>
      </c>
      <c r="D89" s="58">
        <v>0</v>
      </c>
    </row>
    <row r="90" spans="1:4" ht="11.25" customHeight="1" x14ac:dyDescent="0.3">
      <c r="A90" s="72">
        <v>5600</v>
      </c>
      <c r="B90" s="75" t="s">
        <v>307</v>
      </c>
      <c r="C90" s="74">
        <v>0</v>
      </c>
      <c r="D90" s="74">
        <v>0</v>
      </c>
    </row>
    <row r="91" spans="1:4" ht="11.25" customHeight="1" x14ac:dyDescent="0.3">
      <c r="A91" s="72">
        <v>5610</v>
      </c>
      <c r="B91" s="75" t="s">
        <v>308</v>
      </c>
      <c r="C91" s="74">
        <v>0</v>
      </c>
      <c r="D91" s="74">
        <v>0</v>
      </c>
    </row>
    <row r="92" spans="1:4" ht="11.25" customHeight="1" x14ac:dyDescent="0.3">
      <c r="A92" s="57">
        <v>5611</v>
      </c>
      <c r="B92" s="34" t="s">
        <v>309</v>
      </c>
      <c r="C92" s="58">
        <v>0</v>
      </c>
      <c r="D92" s="58">
        <v>0</v>
      </c>
    </row>
    <row r="93" spans="1:4" ht="11.25" customHeight="1" x14ac:dyDescent="0.3">
      <c r="A93" s="72">
        <v>2110</v>
      </c>
      <c r="B93" s="76" t="s">
        <v>523</v>
      </c>
      <c r="C93" s="74">
        <v>0</v>
      </c>
      <c r="D93" s="74">
        <v>0</v>
      </c>
    </row>
    <row r="94" spans="1:4" ht="11.25" customHeight="1" x14ac:dyDescent="0.3">
      <c r="A94" s="57">
        <v>2111</v>
      </c>
      <c r="B94" s="34" t="s">
        <v>524</v>
      </c>
      <c r="C94" s="58">
        <v>0</v>
      </c>
      <c r="D94" s="58">
        <v>0</v>
      </c>
    </row>
    <row r="95" spans="1:4" ht="11.25" customHeight="1" x14ac:dyDescent="0.3">
      <c r="A95" s="57">
        <v>2112</v>
      </c>
      <c r="B95" s="34" t="s">
        <v>525</v>
      </c>
      <c r="C95" s="58">
        <v>0</v>
      </c>
      <c r="D95" s="58">
        <v>0</v>
      </c>
    </row>
    <row r="96" spans="1:4" ht="11.25" customHeight="1" x14ac:dyDescent="0.3">
      <c r="A96" s="57">
        <v>2112</v>
      </c>
      <c r="B96" s="34" t="s">
        <v>526</v>
      </c>
      <c r="C96" s="58">
        <v>0</v>
      </c>
      <c r="D96" s="58">
        <v>0</v>
      </c>
    </row>
    <row r="97" spans="1:4" ht="11.25" customHeight="1" x14ac:dyDescent="0.3">
      <c r="A97" s="57">
        <v>2115</v>
      </c>
      <c r="B97" s="34" t="s">
        <v>527</v>
      </c>
      <c r="C97" s="58">
        <v>0</v>
      </c>
      <c r="D97" s="58">
        <v>0</v>
      </c>
    </row>
    <row r="98" spans="1:4" ht="11.25" customHeight="1" x14ac:dyDescent="0.3">
      <c r="A98" s="57">
        <v>2114</v>
      </c>
      <c r="B98" s="34" t="s">
        <v>528</v>
      </c>
      <c r="C98" s="58">
        <v>0</v>
      </c>
      <c r="D98" s="58">
        <v>0</v>
      </c>
    </row>
    <row r="99" spans="1:4" ht="11.25" customHeight="1" x14ac:dyDescent="0.3">
      <c r="A99" s="72">
        <v>5120</v>
      </c>
      <c r="B99" s="76" t="s">
        <v>351</v>
      </c>
      <c r="C99" s="74">
        <v>0</v>
      </c>
      <c r="D99" s="74">
        <v>0</v>
      </c>
    </row>
    <row r="100" spans="1:4" ht="11.25" customHeight="1" x14ac:dyDescent="0.3">
      <c r="A100" s="57">
        <v>5120</v>
      </c>
      <c r="B100" s="44" t="s">
        <v>351</v>
      </c>
      <c r="C100" s="58">
        <v>0</v>
      </c>
      <c r="D100" s="58">
        <v>0</v>
      </c>
    </row>
    <row r="101" spans="1:4" ht="9.75" customHeight="1" x14ac:dyDescent="0.3">
      <c r="A101" s="57"/>
      <c r="B101" s="73" t="s">
        <v>529</v>
      </c>
      <c r="C101" s="74">
        <v>898645.78000000119</v>
      </c>
      <c r="D101" s="74">
        <v>-19311.96</v>
      </c>
    </row>
    <row r="102" spans="1:4" ht="9.75" customHeight="1" x14ac:dyDescent="0.3">
      <c r="A102" s="72">
        <v>4300</v>
      </c>
      <c r="B102" s="73" t="s">
        <v>78</v>
      </c>
      <c r="C102" s="58">
        <v>0</v>
      </c>
      <c r="D102" s="58">
        <v>0</v>
      </c>
    </row>
    <row r="103" spans="1:4" ht="9.75" customHeight="1" x14ac:dyDescent="0.3">
      <c r="A103" s="72">
        <v>4310</v>
      </c>
      <c r="B103" s="73" t="s">
        <v>173</v>
      </c>
      <c r="C103" s="74">
        <v>0</v>
      </c>
      <c r="D103" s="74">
        <v>0</v>
      </c>
    </row>
    <row r="104" spans="1:4" ht="9.75" customHeight="1" x14ac:dyDescent="0.3">
      <c r="A104" s="57">
        <v>4311</v>
      </c>
      <c r="B104" s="77" t="s">
        <v>174</v>
      </c>
      <c r="C104" s="58">
        <v>0</v>
      </c>
      <c r="D104" s="58">
        <v>0</v>
      </c>
    </row>
    <row r="105" spans="1:4" ht="9.75" customHeight="1" x14ac:dyDescent="0.3">
      <c r="A105" s="57">
        <v>4319</v>
      </c>
      <c r="B105" s="77" t="s">
        <v>175</v>
      </c>
      <c r="C105" s="58">
        <v>0</v>
      </c>
      <c r="D105" s="58">
        <v>0</v>
      </c>
    </row>
    <row r="106" spans="1:4" ht="9.75" customHeight="1" x14ac:dyDescent="0.3">
      <c r="A106" s="72">
        <v>4320</v>
      </c>
      <c r="B106" s="73" t="s">
        <v>176</v>
      </c>
      <c r="C106" s="74">
        <v>0</v>
      </c>
      <c r="D106" s="74">
        <v>0</v>
      </c>
    </row>
    <row r="107" spans="1:4" ht="9.75" customHeight="1" x14ac:dyDescent="0.3">
      <c r="A107" s="57">
        <v>4321</v>
      </c>
      <c r="B107" s="77" t="s">
        <v>177</v>
      </c>
      <c r="C107" s="58">
        <v>0</v>
      </c>
      <c r="D107" s="58">
        <v>0</v>
      </c>
    </row>
    <row r="108" spans="1:4" ht="9.75" customHeight="1" x14ac:dyDescent="0.3">
      <c r="A108" s="57">
        <v>4322</v>
      </c>
      <c r="B108" s="77" t="s">
        <v>178</v>
      </c>
      <c r="C108" s="58">
        <v>0</v>
      </c>
      <c r="D108" s="58">
        <v>0</v>
      </c>
    </row>
    <row r="109" spans="1:4" ht="9.75" customHeight="1" x14ac:dyDescent="0.3">
      <c r="A109" s="57">
        <v>4323</v>
      </c>
      <c r="B109" s="77" t="s">
        <v>179</v>
      </c>
      <c r="C109" s="58">
        <v>0</v>
      </c>
      <c r="D109" s="58">
        <v>0</v>
      </c>
    </row>
    <row r="110" spans="1:4" ht="9.75" customHeight="1" x14ac:dyDescent="0.3">
      <c r="A110" s="57">
        <v>4324</v>
      </c>
      <c r="B110" s="77" t="s">
        <v>180</v>
      </c>
      <c r="C110" s="58">
        <v>0</v>
      </c>
      <c r="D110" s="58">
        <v>0</v>
      </c>
    </row>
    <row r="111" spans="1:4" ht="9.75" customHeight="1" x14ac:dyDescent="0.3">
      <c r="A111" s="57">
        <v>4325</v>
      </c>
      <c r="B111" s="77" t="s">
        <v>181</v>
      </c>
      <c r="C111" s="58">
        <v>0</v>
      </c>
      <c r="D111" s="58">
        <v>0</v>
      </c>
    </row>
    <row r="112" spans="1:4" ht="9.75" customHeight="1" x14ac:dyDescent="0.3">
      <c r="A112" s="72">
        <v>4330</v>
      </c>
      <c r="B112" s="73" t="s">
        <v>182</v>
      </c>
      <c r="C112" s="74">
        <v>0</v>
      </c>
      <c r="D112" s="74">
        <v>0</v>
      </c>
    </row>
    <row r="113" spans="1:4" ht="9.75" customHeight="1" x14ac:dyDescent="0.3">
      <c r="A113" s="57">
        <v>4331</v>
      </c>
      <c r="B113" s="77" t="s">
        <v>182</v>
      </c>
      <c r="C113" s="58">
        <v>0</v>
      </c>
      <c r="D113" s="58">
        <v>0</v>
      </c>
    </row>
    <row r="114" spans="1:4" ht="9.75" customHeight="1" x14ac:dyDescent="0.3">
      <c r="A114" s="72">
        <v>4340</v>
      </c>
      <c r="B114" s="73" t="s">
        <v>183</v>
      </c>
      <c r="C114" s="74">
        <v>0</v>
      </c>
      <c r="D114" s="74">
        <v>0</v>
      </c>
    </row>
    <row r="115" spans="1:4" ht="9.75" customHeight="1" x14ac:dyDescent="0.3">
      <c r="A115" s="57">
        <v>4341</v>
      </c>
      <c r="B115" s="77" t="s">
        <v>183</v>
      </c>
      <c r="C115" s="58">
        <v>0</v>
      </c>
      <c r="D115" s="58">
        <v>0</v>
      </c>
    </row>
    <row r="116" spans="1:4" ht="9.75" customHeight="1" x14ac:dyDescent="0.3">
      <c r="A116" s="72">
        <v>4390</v>
      </c>
      <c r="B116" s="73" t="s">
        <v>184</v>
      </c>
      <c r="C116" s="74">
        <v>0</v>
      </c>
      <c r="D116" s="74">
        <v>0</v>
      </c>
    </row>
    <row r="117" spans="1:4" ht="9.75" customHeight="1" x14ac:dyDescent="0.3">
      <c r="A117" s="57">
        <v>4392</v>
      </c>
      <c r="B117" s="77" t="s">
        <v>185</v>
      </c>
      <c r="C117" s="58">
        <v>0</v>
      </c>
      <c r="D117" s="58">
        <v>0</v>
      </c>
    </row>
    <row r="118" spans="1:4" ht="9.75" customHeight="1" x14ac:dyDescent="0.3">
      <c r="A118" s="57">
        <v>4393</v>
      </c>
      <c r="B118" s="77" t="s">
        <v>186</v>
      </c>
      <c r="C118" s="58">
        <v>0</v>
      </c>
      <c r="D118" s="58">
        <v>0</v>
      </c>
    </row>
    <row r="119" spans="1:4" ht="9.75" customHeight="1" x14ac:dyDescent="0.3">
      <c r="A119" s="57">
        <v>4394</v>
      </c>
      <c r="B119" s="77" t="s">
        <v>187</v>
      </c>
      <c r="C119" s="58">
        <v>0</v>
      </c>
      <c r="D119" s="58">
        <v>0</v>
      </c>
    </row>
    <row r="120" spans="1:4" ht="9.75" customHeight="1" x14ac:dyDescent="0.3">
      <c r="A120" s="57">
        <v>4395</v>
      </c>
      <c r="B120" s="77" t="s">
        <v>188</v>
      </c>
      <c r="C120" s="58">
        <v>0</v>
      </c>
      <c r="D120" s="58">
        <v>0</v>
      </c>
    </row>
    <row r="121" spans="1:4" ht="9.75" customHeight="1" x14ac:dyDescent="0.3">
      <c r="A121" s="57">
        <v>4396</v>
      </c>
      <c r="B121" s="77" t="s">
        <v>189</v>
      </c>
      <c r="C121" s="58">
        <v>0</v>
      </c>
      <c r="D121" s="58">
        <v>0</v>
      </c>
    </row>
    <row r="122" spans="1:4" ht="9.75" customHeight="1" x14ac:dyDescent="0.3">
      <c r="A122" s="57">
        <v>4397</v>
      </c>
      <c r="B122" s="77" t="s">
        <v>190</v>
      </c>
      <c r="C122" s="58">
        <v>0</v>
      </c>
      <c r="D122" s="58">
        <v>0</v>
      </c>
    </row>
    <row r="123" spans="1:4" ht="9.75" customHeight="1" x14ac:dyDescent="0.3">
      <c r="A123" s="57">
        <v>4399</v>
      </c>
      <c r="B123" s="77" t="s">
        <v>184</v>
      </c>
      <c r="C123" s="58">
        <v>0</v>
      </c>
      <c r="D123" s="58">
        <v>0</v>
      </c>
    </row>
    <row r="124" spans="1:4" ht="11.25" customHeight="1" x14ac:dyDescent="0.3">
      <c r="A124" s="72">
        <v>1120</v>
      </c>
      <c r="B124" s="76" t="s">
        <v>530</v>
      </c>
      <c r="C124" s="74">
        <v>0</v>
      </c>
      <c r="D124" s="74">
        <v>-38623.919999999998</v>
      </c>
    </row>
    <row r="125" spans="1:4" ht="11.25" customHeight="1" x14ac:dyDescent="0.3">
      <c r="A125" s="57">
        <v>1124</v>
      </c>
      <c r="B125" s="44" t="s">
        <v>531</v>
      </c>
      <c r="C125" s="58">
        <v>0</v>
      </c>
      <c r="D125" s="58">
        <v>0</v>
      </c>
    </row>
    <row r="126" spans="1:4" ht="11.25" customHeight="1" x14ac:dyDescent="0.3">
      <c r="A126" s="57">
        <v>1124</v>
      </c>
      <c r="B126" s="44" t="s">
        <v>532</v>
      </c>
      <c r="C126" s="58">
        <v>0</v>
      </c>
      <c r="D126" s="58">
        <v>0</v>
      </c>
    </row>
    <row r="127" spans="1:4" ht="11.25" customHeight="1" x14ac:dyDescent="0.3">
      <c r="A127" s="57">
        <v>1124</v>
      </c>
      <c r="B127" s="44" t="s">
        <v>533</v>
      </c>
      <c r="C127" s="58">
        <v>0</v>
      </c>
      <c r="D127" s="58">
        <v>0</v>
      </c>
    </row>
    <row r="128" spans="1:4" ht="11.25" customHeight="1" x14ac:dyDescent="0.3">
      <c r="A128" s="57">
        <v>1124</v>
      </c>
      <c r="B128" s="44" t="s">
        <v>534</v>
      </c>
      <c r="C128" s="58">
        <v>0</v>
      </c>
      <c r="D128" s="58">
        <v>0</v>
      </c>
    </row>
    <row r="129" spans="1:4" ht="11.25" customHeight="1" x14ac:dyDescent="0.3">
      <c r="A129" s="57">
        <v>1124</v>
      </c>
      <c r="B129" s="44" t="s">
        <v>535</v>
      </c>
      <c r="C129" s="58">
        <v>0</v>
      </c>
      <c r="D129" s="58">
        <v>0</v>
      </c>
    </row>
    <row r="130" spans="1:4" ht="11.25" customHeight="1" x14ac:dyDescent="0.3">
      <c r="A130" s="57">
        <v>1124</v>
      </c>
      <c r="B130" s="44" t="s">
        <v>536</v>
      </c>
      <c r="C130" s="58">
        <v>0</v>
      </c>
      <c r="D130" s="58">
        <v>0</v>
      </c>
    </row>
    <row r="131" spans="1:4" ht="11.25" customHeight="1" x14ac:dyDescent="0.3">
      <c r="A131" s="57">
        <v>1122</v>
      </c>
      <c r="B131" s="44" t="s">
        <v>537</v>
      </c>
      <c r="C131" s="58">
        <v>0</v>
      </c>
      <c r="D131" s="58">
        <v>-38623.919999999998</v>
      </c>
    </row>
    <row r="132" spans="1:4" ht="11.25" customHeight="1" x14ac:dyDescent="0.3">
      <c r="A132" s="57">
        <v>1122</v>
      </c>
      <c r="B132" s="44" t="s">
        <v>538</v>
      </c>
      <c r="C132" s="58">
        <v>0</v>
      </c>
      <c r="D132" s="58">
        <v>0</v>
      </c>
    </row>
    <row r="133" spans="1:4" ht="11.25" customHeight="1" x14ac:dyDescent="0.3">
      <c r="A133" s="57">
        <v>1122</v>
      </c>
      <c r="B133" s="44" t="s">
        <v>539</v>
      </c>
      <c r="C133" s="58">
        <v>0</v>
      </c>
      <c r="D133" s="58">
        <v>0</v>
      </c>
    </row>
    <row r="134" spans="1:4" ht="11.25" customHeight="1" x14ac:dyDescent="0.3">
      <c r="A134" s="72">
        <v>5120</v>
      </c>
      <c r="B134" s="76" t="s">
        <v>351</v>
      </c>
      <c r="C134" s="74">
        <v>898645.78000000119</v>
      </c>
      <c r="D134" s="74">
        <v>19311.96</v>
      </c>
    </row>
    <row r="135" spans="1:4" ht="11.25" customHeight="1" x14ac:dyDescent="0.3">
      <c r="A135" s="57">
        <v>5120</v>
      </c>
      <c r="B135" s="44" t="s">
        <v>351</v>
      </c>
      <c r="C135" s="58">
        <v>898645.78000000119</v>
      </c>
      <c r="D135" s="58">
        <v>19311.96</v>
      </c>
    </row>
    <row r="136" spans="1:4" ht="11.25" customHeight="1" x14ac:dyDescent="0.3">
      <c r="A136" s="72">
        <v>4150</v>
      </c>
      <c r="B136" s="76" t="s">
        <v>137</v>
      </c>
      <c r="C136" s="74">
        <v>0</v>
      </c>
      <c r="D136" s="74">
        <v>2754093.46</v>
      </c>
    </row>
    <row r="137" spans="1:4" ht="11.25" customHeight="1" x14ac:dyDescent="0.3">
      <c r="A137" s="57">
        <v>4151</v>
      </c>
      <c r="B137" s="44" t="s">
        <v>540</v>
      </c>
      <c r="C137" s="58">
        <v>0</v>
      </c>
      <c r="D137" s="58">
        <v>0</v>
      </c>
    </row>
    <row r="138" spans="1:4" ht="11.25" customHeight="1" x14ac:dyDescent="0.3">
      <c r="A138" s="57"/>
      <c r="B138" s="78" t="s">
        <v>541</v>
      </c>
      <c r="C138" s="74">
        <v>4673511.3499999903</v>
      </c>
      <c r="D138" s="74">
        <v>954755.6</v>
      </c>
    </row>
    <row r="139" spans="1:4" ht="9" customHeight="1" x14ac:dyDescent="0.3">
      <c r="A139" s="34"/>
      <c r="B139" s="34"/>
      <c r="C139" s="34"/>
      <c r="D139" s="34"/>
    </row>
    <row r="140" spans="1:4" ht="9.75" customHeight="1" x14ac:dyDescent="0.3">
      <c r="A140" s="34"/>
      <c r="B140" s="34" t="s">
        <v>310</v>
      </c>
      <c r="C140" s="34"/>
      <c r="D140" s="34"/>
    </row>
  </sheetData>
  <mergeCells count="4">
    <mergeCell ref="A1:C1"/>
    <mergeCell ref="A2:C2"/>
    <mergeCell ref="A3:C3"/>
    <mergeCell ref="A4:C4"/>
  </mergeCells>
  <pageMargins left="0.7" right="0.7" top="0.75" bottom="0.75" header="0" footer="0"/>
  <pageSetup scale="45" orientation="portrait" r:id="rId1"/>
  <rowBreaks count="1" manualBreakCount="1">
    <brk id="80"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C23"/>
  <sheetViews>
    <sheetView view="pageBreakPreview" zoomScale="60" zoomScaleNormal="100" workbookViewId="0">
      <selection activeCell="A3" sqref="A3:C3"/>
    </sheetView>
  </sheetViews>
  <sheetFormatPr baseColWidth="10" defaultColWidth="14.44140625" defaultRowHeight="15" customHeight="1" x14ac:dyDescent="0.3"/>
  <cols>
    <col min="1" max="1" width="4" style="29" customWidth="1"/>
    <col min="2" max="2" width="63.109375" style="29" customWidth="1"/>
    <col min="3" max="3" width="17.88671875" style="29" customWidth="1"/>
    <col min="4" max="26" width="11.44140625" style="29" customWidth="1"/>
    <col min="27" max="16384" width="14.44140625" style="29"/>
  </cols>
  <sheetData>
    <row r="1" spans="1:3" ht="11.25" customHeight="1" x14ac:dyDescent="0.3">
      <c r="A1" s="515" t="s">
        <v>9</v>
      </c>
      <c r="B1" s="516"/>
      <c r="C1" s="517"/>
    </row>
    <row r="2" spans="1:3" ht="11.25" customHeight="1" x14ac:dyDescent="0.3">
      <c r="A2" s="518" t="s">
        <v>581</v>
      </c>
      <c r="B2" s="501"/>
      <c r="C2" s="519"/>
    </row>
    <row r="3" spans="1:3" ht="11.25" customHeight="1" x14ac:dyDescent="0.3">
      <c r="A3" s="518" t="s">
        <v>2108</v>
      </c>
      <c r="B3" s="501"/>
      <c r="C3" s="519"/>
    </row>
    <row r="4" spans="1:3" ht="9.75" customHeight="1" x14ac:dyDescent="0.3">
      <c r="A4" s="520" t="s">
        <v>543</v>
      </c>
      <c r="B4" s="521"/>
      <c r="C4" s="522"/>
    </row>
    <row r="5" spans="1:3" ht="9.75" customHeight="1" x14ac:dyDescent="0.3">
      <c r="A5" s="523" t="s">
        <v>544</v>
      </c>
      <c r="B5" s="524"/>
      <c r="C5" s="132">
        <v>2025</v>
      </c>
    </row>
    <row r="6" spans="1:3" ht="9.75" customHeight="1" x14ac:dyDescent="0.3">
      <c r="A6" s="102" t="s">
        <v>582</v>
      </c>
      <c r="B6" s="102"/>
      <c r="C6" s="103">
        <v>103738492.02</v>
      </c>
    </row>
    <row r="7" spans="1:3" ht="7.5" customHeight="1" x14ac:dyDescent="0.3">
      <c r="A7" s="44"/>
      <c r="B7" s="84"/>
      <c r="C7" s="106"/>
    </row>
    <row r="8" spans="1:3" ht="9.75" customHeight="1" x14ac:dyDescent="0.3">
      <c r="A8" s="86" t="s">
        <v>583</v>
      </c>
      <c r="B8" s="86"/>
      <c r="C8" s="88">
        <f>SUM(C9:C14)</f>
        <v>0</v>
      </c>
    </row>
    <row r="9" spans="1:3" ht="9.75" customHeight="1" x14ac:dyDescent="0.3">
      <c r="A9" s="107" t="s">
        <v>584</v>
      </c>
      <c r="B9" s="108" t="s">
        <v>173</v>
      </c>
      <c r="C9" s="109">
        <v>0</v>
      </c>
    </row>
    <row r="10" spans="1:3" ht="9.75" customHeight="1" x14ac:dyDescent="0.3">
      <c r="A10" s="110" t="s">
        <v>585</v>
      </c>
      <c r="B10" s="111" t="s">
        <v>586</v>
      </c>
      <c r="C10" s="109">
        <v>0</v>
      </c>
    </row>
    <row r="11" spans="1:3" ht="9.75" customHeight="1" x14ac:dyDescent="0.3">
      <c r="A11" s="110" t="s">
        <v>587</v>
      </c>
      <c r="B11" s="111" t="s">
        <v>182</v>
      </c>
      <c r="C11" s="109">
        <v>0</v>
      </c>
    </row>
    <row r="12" spans="1:3" ht="9.75" customHeight="1" x14ac:dyDescent="0.3">
      <c r="A12" s="110" t="s">
        <v>588</v>
      </c>
      <c r="B12" s="111" t="s">
        <v>183</v>
      </c>
      <c r="C12" s="109">
        <v>0</v>
      </c>
    </row>
    <row r="13" spans="1:3" ht="9.75" customHeight="1" x14ac:dyDescent="0.3">
      <c r="A13" s="110" t="s">
        <v>589</v>
      </c>
      <c r="B13" s="111" t="s">
        <v>184</v>
      </c>
      <c r="C13" s="109">
        <v>0</v>
      </c>
    </row>
    <row r="14" spans="1:3" ht="9.75" customHeight="1" x14ac:dyDescent="0.3">
      <c r="A14" s="112" t="s">
        <v>590</v>
      </c>
      <c r="B14" s="113" t="s">
        <v>591</v>
      </c>
      <c r="C14" s="109">
        <v>0</v>
      </c>
    </row>
    <row r="15" spans="1:3" ht="7.5" customHeight="1" x14ac:dyDescent="0.3">
      <c r="A15" s="44"/>
      <c r="B15" s="114"/>
      <c r="C15" s="115"/>
    </row>
    <row r="16" spans="1:3" ht="9.75" customHeight="1" x14ac:dyDescent="0.3">
      <c r="A16" s="86" t="s">
        <v>592</v>
      </c>
      <c r="B16" s="84"/>
      <c r="C16" s="88">
        <f>SUM(C17:C19)</f>
        <v>0</v>
      </c>
    </row>
    <row r="17" spans="1:3" ht="9.75" customHeight="1" x14ac:dyDescent="0.3">
      <c r="A17" s="116">
        <v>3.1</v>
      </c>
      <c r="B17" s="111" t="s">
        <v>593</v>
      </c>
      <c r="C17" s="109">
        <v>0</v>
      </c>
    </row>
    <row r="18" spans="1:3" ht="9.75" customHeight="1" x14ac:dyDescent="0.3">
      <c r="A18" s="117">
        <v>3.2</v>
      </c>
      <c r="B18" s="111" t="s">
        <v>594</v>
      </c>
      <c r="C18" s="109">
        <v>0</v>
      </c>
    </row>
    <row r="19" spans="1:3" ht="9.75" customHeight="1" x14ac:dyDescent="0.3">
      <c r="A19" s="117">
        <v>3.3</v>
      </c>
      <c r="B19" s="113" t="s">
        <v>595</v>
      </c>
      <c r="C19" s="118">
        <v>0</v>
      </c>
    </row>
    <row r="20" spans="1:3" ht="7.5" customHeight="1" x14ac:dyDescent="0.3">
      <c r="A20" s="44"/>
      <c r="B20" s="113"/>
      <c r="C20" s="119"/>
    </row>
    <row r="21" spans="1:3" ht="9.75" customHeight="1" x14ac:dyDescent="0.3">
      <c r="A21" s="120" t="s">
        <v>596</v>
      </c>
      <c r="B21" s="120"/>
      <c r="C21" s="103">
        <f>C6+C8-C16</f>
        <v>103738492.02</v>
      </c>
    </row>
    <row r="22" spans="1:3" ht="9.75" customHeight="1" x14ac:dyDescent="0.3">
      <c r="A22" s="44"/>
      <c r="B22" s="44"/>
      <c r="C22" s="44"/>
    </row>
    <row r="23" spans="1:3" ht="9.75" customHeight="1" x14ac:dyDescent="0.3">
      <c r="A23" s="44"/>
      <c r="B23" s="34" t="s">
        <v>310</v>
      </c>
      <c r="C23" s="44"/>
    </row>
  </sheetData>
  <mergeCells count="5">
    <mergeCell ref="A1:C1"/>
    <mergeCell ref="A2:C2"/>
    <mergeCell ref="A3:C3"/>
    <mergeCell ref="A4:C4"/>
    <mergeCell ref="A5:B5"/>
  </mergeCells>
  <pageMargins left="0.7" right="0.7" top="0.75" bottom="0.75" header="0" footer="0"/>
  <pageSetup scale="83"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F42"/>
  <sheetViews>
    <sheetView view="pageBreakPreview" zoomScale="60" zoomScaleNormal="100" workbookViewId="0">
      <selection activeCell="A3" sqref="A3:C3"/>
    </sheetView>
  </sheetViews>
  <sheetFormatPr baseColWidth="10" defaultColWidth="14.44140625" defaultRowHeight="15" customHeight="1" x14ac:dyDescent="0.3"/>
  <cols>
    <col min="1" max="1" width="3.88671875" style="29" customWidth="1"/>
    <col min="2" max="2" width="62.109375" style="29" customWidth="1"/>
    <col min="3" max="3" width="17.88671875" style="29" customWidth="1"/>
    <col min="4" max="26" width="11.44140625" style="29" customWidth="1"/>
    <col min="27" max="16384" width="14.44140625" style="29"/>
  </cols>
  <sheetData>
    <row r="1" spans="1:6" ht="11.25" customHeight="1" x14ac:dyDescent="0.3">
      <c r="A1" s="525" t="s">
        <v>9</v>
      </c>
      <c r="B1" s="516"/>
      <c r="C1" s="517"/>
    </row>
    <row r="2" spans="1:6" ht="11.25" customHeight="1" x14ac:dyDescent="0.3">
      <c r="A2" s="526" t="s">
        <v>542</v>
      </c>
      <c r="B2" s="501"/>
      <c r="C2" s="519"/>
    </row>
    <row r="3" spans="1:6" ht="11.25" customHeight="1" x14ac:dyDescent="0.3">
      <c r="A3" s="526" t="s">
        <v>2108</v>
      </c>
      <c r="B3" s="501"/>
      <c r="C3" s="519"/>
    </row>
    <row r="4" spans="1:6" ht="9.75" customHeight="1" x14ac:dyDescent="0.3">
      <c r="A4" s="520" t="s">
        <v>543</v>
      </c>
      <c r="B4" s="521"/>
      <c r="C4" s="522"/>
    </row>
    <row r="5" spans="1:6" ht="11.25" customHeight="1" x14ac:dyDescent="0.3">
      <c r="A5" s="523" t="s">
        <v>544</v>
      </c>
      <c r="B5" s="524"/>
      <c r="C5" s="132">
        <v>2025</v>
      </c>
    </row>
    <row r="6" spans="1:6" ht="9.75" customHeight="1" x14ac:dyDescent="0.3">
      <c r="A6" s="133" t="s">
        <v>545</v>
      </c>
      <c r="B6" s="102"/>
      <c r="C6" s="134">
        <v>99984544.539999992</v>
      </c>
    </row>
    <row r="7" spans="1:6" ht="7.5" customHeight="1" x14ac:dyDescent="0.3">
      <c r="A7" s="83"/>
      <c r="B7" s="84"/>
      <c r="C7" s="85"/>
    </row>
    <row r="8" spans="1:6" ht="9.75" customHeight="1" x14ac:dyDescent="0.3">
      <c r="A8" s="86" t="s">
        <v>546</v>
      </c>
      <c r="B8" s="87"/>
      <c r="C8" s="88">
        <f>SUM(C9:C29)</f>
        <v>36301460.579999998</v>
      </c>
      <c r="F8" s="104"/>
    </row>
    <row r="9" spans="1:6" ht="9.75" customHeight="1" x14ac:dyDescent="0.3">
      <c r="A9" s="89">
        <v>2.1</v>
      </c>
      <c r="B9" s="90" t="s">
        <v>206</v>
      </c>
      <c r="C9" s="91">
        <v>9898030.2699999996</v>
      </c>
    </row>
    <row r="10" spans="1:6" ht="9.75" customHeight="1" x14ac:dyDescent="0.3">
      <c r="A10" s="89">
        <v>2.2000000000000002</v>
      </c>
      <c r="B10" s="90" t="s">
        <v>203</v>
      </c>
      <c r="C10" s="91">
        <v>25483866.440000001</v>
      </c>
    </row>
    <row r="11" spans="1:6" ht="9.75" customHeight="1" x14ac:dyDescent="0.3">
      <c r="A11" s="92">
        <v>2.2999999999999998</v>
      </c>
      <c r="B11" s="93" t="s">
        <v>379</v>
      </c>
      <c r="C11" s="91">
        <v>166378.4</v>
      </c>
    </row>
    <row r="12" spans="1:6" ht="9.75" customHeight="1" x14ac:dyDescent="0.3">
      <c r="A12" s="92">
        <v>2.4</v>
      </c>
      <c r="B12" s="93" t="s">
        <v>380</v>
      </c>
      <c r="C12" s="91">
        <v>20600</v>
      </c>
    </row>
    <row r="13" spans="1:6" ht="9.75" customHeight="1" x14ac:dyDescent="0.3">
      <c r="A13" s="92">
        <v>2.5</v>
      </c>
      <c r="B13" s="93" t="s">
        <v>381</v>
      </c>
      <c r="C13" s="91">
        <v>0</v>
      </c>
    </row>
    <row r="14" spans="1:6" ht="9.75" customHeight="1" x14ac:dyDescent="0.3">
      <c r="A14" s="92">
        <v>2.6</v>
      </c>
      <c r="B14" s="93" t="s">
        <v>382</v>
      </c>
      <c r="C14" s="91">
        <v>34800</v>
      </c>
    </row>
    <row r="15" spans="1:6" ht="9.75" customHeight="1" x14ac:dyDescent="0.3">
      <c r="A15" s="92">
        <v>2.7</v>
      </c>
      <c r="B15" s="93" t="s">
        <v>384</v>
      </c>
      <c r="C15" s="91">
        <v>0</v>
      </c>
    </row>
    <row r="16" spans="1:6" ht="9.75" customHeight="1" x14ac:dyDescent="0.3">
      <c r="A16" s="92">
        <v>2.8</v>
      </c>
      <c r="B16" s="93" t="s">
        <v>385</v>
      </c>
      <c r="C16" s="91">
        <v>697785.47</v>
      </c>
    </row>
    <row r="17" spans="1:3" ht="9.75" customHeight="1" x14ac:dyDescent="0.3">
      <c r="A17" s="92">
        <v>2.9</v>
      </c>
      <c r="B17" s="93" t="s">
        <v>387</v>
      </c>
      <c r="C17" s="91">
        <v>0</v>
      </c>
    </row>
    <row r="18" spans="1:3" ht="9.75" customHeight="1" x14ac:dyDescent="0.3">
      <c r="A18" s="92" t="s">
        <v>547</v>
      </c>
      <c r="B18" s="93" t="s">
        <v>548</v>
      </c>
      <c r="C18" s="91">
        <v>0</v>
      </c>
    </row>
    <row r="19" spans="1:3" ht="9.75" customHeight="1" x14ac:dyDescent="0.3">
      <c r="A19" s="92" t="s">
        <v>549</v>
      </c>
      <c r="B19" s="93" t="s">
        <v>393</v>
      </c>
      <c r="C19" s="91">
        <v>0</v>
      </c>
    </row>
    <row r="20" spans="1:3" ht="9.75" customHeight="1" x14ac:dyDescent="0.3">
      <c r="A20" s="92" t="s">
        <v>550</v>
      </c>
      <c r="B20" s="93" t="s">
        <v>551</v>
      </c>
      <c r="C20" s="91">
        <v>0</v>
      </c>
    </row>
    <row r="21" spans="1:3" ht="9.75" customHeight="1" x14ac:dyDescent="0.3">
      <c r="A21" s="92" t="s">
        <v>552</v>
      </c>
      <c r="B21" s="93" t="s">
        <v>553</v>
      </c>
      <c r="C21" s="91">
        <v>0</v>
      </c>
    </row>
    <row r="22" spans="1:3" ht="9.75" customHeight="1" x14ac:dyDescent="0.3">
      <c r="A22" s="92" t="s">
        <v>554</v>
      </c>
      <c r="B22" s="93" t="s">
        <v>555</v>
      </c>
      <c r="C22" s="91">
        <v>0</v>
      </c>
    </row>
    <row r="23" spans="1:3" ht="9.75" customHeight="1" x14ac:dyDescent="0.3">
      <c r="A23" s="92" t="s">
        <v>556</v>
      </c>
      <c r="B23" s="93" t="s">
        <v>557</v>
      </c>
      <c r="C23" s="91">
        <v>0</v>
      </c>
    </row>
    <row r="24" spans="1:3" ht="9.75" customHeight="1" x14ac:dyDescent="0.3">
      <c r="A24" s="92" t="s">
        <v>558</v>
      </c>
      <c r="B24" s="93" t="s">
        <v>559</v>
      </c>
      <c r="C24" s="91">
        <v>0</v>
      </c>
    </row>
    <row r="25" spans="1:3" ht="9.75" customHeight="1" x14ac:dyDescent="0.3">
      <c r="A25" s="92" t="s">
        <v>560</v>
      </c>
      <c r="B25" s="93" t="s">
        <v>561</v>
      </c>
      <c r="C25" s="91">
        <v>0</v>
      </c>
    </row>
    <row r="26" spans="1:3" ht="9.75" customHeight="1" x14ac:dyDescent="0.3">
      <c r="A26" s="92" t="s">
        <v>562</v>
      </c>
      <c r="B26" s="93" t="s">
        <v>563</v>
      </c>
      <c r="C26" s="91">
        <v>0</v>
      </c>
    </row>
    <row r="27" spans="1:3" ht="9.75" customHeight="1" x14ac:dyDescent="0.3">
      <c r="A27" s="92" t="s">
        <v>564</v>
      </c>
      <c r="B27" s="93" t="s">
        <v>565</v>
      </c>
      <c r="C27" s="91">
        <v>0</v>
      </c>
    </row>
    <row r="28" spans="1:3" ht="9.75" customHeight="1" x14ac:dyDescent="0.3">
      <c r="A28" s="92" t="s">
        <v>566</v>
      </c>
      <c r="B28" s="93" t="s">
        <v>567</v>
      </c>
      <c r="C28" s="91">
        <v>0</v>
      </c>
    </row>
    <row r="29" spans="1:3" ht="9.75" customHeight="1" x14ac:dyDescent="0.3">
      <c r="A29" s="92" t="s">
        <v>568</v>
      </c>
      <c r="B29" s="90" t="s">
        <v>569</v>
      </c>
      <c r="C29" s="91">
        <v>0</v>
      </c>
    </row>
    <row r="30" spans="1:3" ht="7.5" customHeight="1" x14ac:dyDescent="0.3">
      <c r="A30" s="83"/>
      <c r="B30" s="94"/>
      <c r="C30" s="95"/>
    </row>
    <row r="31" spans="1:3" ht="9.75" customHeight="1" x14ac:dyDescent="0.3">
      <c r="A31" s="96" t="s">
        <v>570</v>
      </c>
      <c r="B31" s="97"/>
      <c r="C31" s="98">
        <f>SUM(C32:C38)</f>
        <v>35964525.769999996</v>
      </c>
    </row>
    <row r="32" spans="1:3" ht="9.75" customHeight="1" x14ac:dyDescent="0.3">
      <c r="A32" s="92" t="s">
        <v>571</v>
      </c>
      <c r="B32" s="93" t="s">
        <v>280</v>
      </c>
      <c r="C32" s="91">
        <v>1481274.8399999999</v>
      </c>
    </row>
    <row r="33" spans="1:3" ht="9.75" customHeight="1" x14ac:dyDescent="0.3">
      <c r="A33" s="92" t="s">
        <v>572</v>
      </c>
      <c r="B33" s="93" t="s">
        <v>289</v>
      </c>
      <c r="C33" s="91">
        <v>0</v>
      </c>
    </row>
    <row r="34" spans="1:3" ht="9.75" customHeight="1" x14ac:dyDescent="0.3">
      <c r="A34" s="92" t="s">
        <v>573</v>
      </c>
      <c r="B34" s="93" t="s">
        <v>292</v>
      </c>
      <c r="C34" s="91">
        <v>0</v>
      </c>
    </row>
    <row r="35" spans="1:3" ht="9.75" customHeight="1" x14ac:dyDescent="0.3">
      <c r="A35" s="92" t="s">
        <v>574</v>
      </c>
      <c r="B35" s="93" t="s">
        <v>298</v>
      </c>
      <c r="C35" s="91">
        <v>0</v>
      </c>
    </row>
    <row r="36" spans="1:3" ht="9.75" customHeight="1" x14ac:dyDescent="0.3">
      <c r="A36" s="92" t="s">
        <v>575</v>
      </c>
      <c r="B36" s="93" t="s">
        <v>308</v>
      </c>
      <c r="C36" s="91">
        <v>0</v>
      </c>
    </row>
    <row r="37" spans="1:3" ht="9.75" customHeight="1" x14ac:dyDescent="0.3">
      <c r="A37" s="92" t="s">
        <v>576</v>
      </c>
      <c r="B37" s="93" t="s">
        <v>577</v>
      </c>
      <c r="C37" s="91">
        <v>34483250.93</v>
      </c>
    </row>
    <row r="38" spans="1:3" ht="9.75" customHeight="1" x14ac:dyDescent="0.3">
      <c r="A38" s="92" t="s">
        <v>578</v>
      </c>
      <c r="B38" s="90" t="s">
        <v>579</v>
      </c>
      <c r="C38" s="135">
        <v>0</v>
      </c>
    </row>
    <row r="39" spans="1:3" ht="7.5" customHeight="1" x14ac:dyDescent="0.3">
      <c r="A39" s="83"/>
      <c r="B39" s="99"/>
      <c r="C39" s="100"/>
    </row>
    <row r="40" spans="1:3" ht="9.75" customHeight="1" x14ac:dyDescent="0.3">
      <c r="A40" s="101" t="s">
        <v>580</v>
      </c>
      <c r="B40" s="102"/>
      <c r="C40" s="103">
        <f>C6-C8+C31</f>
        <v>99647609.729999989</v>
      </c>
    </row>
    <row r="41" spans="1:3" ht="9.75" customHeight="1" x14ac:dyDescent="0.3">
      <c r="A41" s="44"/>
      <c r="B41" s="44"/>
      <c r="C41" s="44"/>
    </row>
    <row r="42" spans="1:3" ht="9.75" customHeight="1" x14ac:dyDescent="0.3">
      <c r="A42" s="44"/>
      <c r="B42" s="34" t="s">
        <v>310</v>
      </c>
      <c r="C42" s="44"/>
    </row>
  </sheetData>
  <mergeCells count="5">
    <mergeCell ref="A1:C1"/>
    <mergeCell ref="A2:C2"/>
    <mergeCell ref="A3:C3"/>
    <mergeCell ref="A4:C4"/>
    <mergeCell ref="A5:B5"/>
  </mergeCells>
  <pageMargins left="0.7" right="0.7" top="0.75" bottom="0.75" header="0" footer="0"/>
  <pageSetup scale="84"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J59"/>
  <sheetViews>
    <sheetView view="pageBreakPreview" zoomScale="60" zoomScaleNormal="100" workbookViewId="0">
      <selection sqref="A1:F1"/>
    </sheetView>
  </sheetViews>
  <sheetFormatPr baseColWidth="10" defaultColWidth="14.44140625" defaultRowHeight="15" customHeight="1" x14ac:dyDescent="0.2"/>
  <cols>
    <col min="1" max="1" width="12.88671875" style="44" customWidth="1"/>
    <col min="2" max="2" width="72.109375" style="44" customWidth="1"/>
    <col min="3" max="7" width="15.88671875" style="44" customWidth="1"/>
    <col min="8" max="8" width="11.88671875" style="44" customWidth="1"/>
    <col min="9" max="9" width="13.44140625" style="44" customWidth="1"/>
    <col min="10" max="10" width="13.109375" style="44" customWidth="1"/>
    <col min="11" max="26" width="9.109375" style="44" customWidth="1"/>
    <col min="27" max="16384" width="14.44140625" style="44"/>
  </cols>
  <sheetData>
    <row r="1" spans="1:10" ht="11.25" customHeight="1" x14ac:dyDescent="0.2">
      <c r="A1" s="488" t="s">
        <v>9</v>
      </c>
      <c r="B1" s="489"/>
      <c r="C1" s="489"/>
      <c r="D1" s="489"/>
      <c r="E1" s="489"/>
      <c r="F1" s="489"/>
      <c r="G1" s="70" t="s">
        <v>99</v>
      </c>
      <c r="H1" s="71">
        <v>2025</v>
      </c>
      <c r="I1" s="34"/>
      <c r="J1" s="34"/>
    </row>
    <row r="2" spans="1:10" ht="11.25" customHeight="1" x14ac:dyDescent="0.2">
      <c r="A2" s="488" t="s">
        <v>597</v>
      </c>
      <c r="B2" s="489"/>
      <c r="C2" s="489"/>
      <c r="D2" s="489"/>
      <c r="E2" s="489"/>
      <c r="F2" s="489"/>
      <c r="G2" s="70" t="s">
        <v>101</v>
      </c>
      <c r="H2" s="71" t="s">
        <v>648</v>
      </c>
      <c r="I2" s="34"/>
      <c r="J2" s="34"/>
    </row>
    <row r="3" spans="1:10" ht="11.25" customHeight="1" x14ac:dyDescent="0.2">
      <c r="A3" s="488" t="s">
        <v>2108</v>
      </c>
      <c r="B3" s="489"/>
      <c r="C3" s="489"/>
      <c r="D3" s="489"/>
      <c r="E3" s="489"/>
      <c r="F3" s="489"/>
      <c r="G3" s="70" t="s">
        <v>102</v>
      </c>
      <c r="H3" s="71" t="s">
        <v>651</v>
      </c>
      <c r="I3" s="34"/>
      <c r="J3" s="34"/>
    </row>
    <row r="4" spans="1:10" ht="11.25" customHeight="1" x14ac:dyDescent="0.2">
      <c r="A4" s="488" t="s">
        <v>103</v>
      </c>
      <c r="B4" s="489"/>
      <c r="C4" s="489"/>
      <c r="D4" s="489"/>
      <c r="E4" s="489"/>
      <c r="F4" s="489"/>
      <c r="G4" s="70"/>
      <c r="H4" s="71"/>
      <c r="I4" s="34"/>
      <c r="J4" s="34"/>
    </row>
    <row r="5" spans="1:10" ht="9.75" customHeight="1" x14ac:dyDescent="0.2">
      <c r="A5" s="31" t="s">
        <v>104</v>
      </c>
      <c r="B5" s="32"/>
      <c r="C5" s="32"/>
      <c r="D5" s="32"/>
      <c r="E5" s="32"/>
      <c r="F5" s="32"/>
      <c r="G5" s="32"/>
      <c r="H5" s="32"/>
      <c r="I5" s="34"/>
      <c r="J5" s="34"/>
    </row>
    <row r="6" spans="1:10" ht="9.75" customHeight="1" x14ac:dyDescent="0.2">
      <c r="A6" s="34"/>
      <c r="B6" s="34"/>
      <c r="C6" s="34"/>
      <c r="D6" s="34"/>
      <c r="E6" s="34"/>
      <c r="F6" s="34"/>
      <c r="G6" s="34"/>
      <c r="H6" s="34"/>
      <c r="I6" s="34"/>
      <c r="J6" s="34"/>
    </row>
    <row r="7" spans="1:10" ht="9.75" customHeight="1" x14ac:dyDescent="0.2">
      <c r="A7" s="34"/>
      <c r="B7" s="34"/>
      <c r="C7" s="34"/>
      <c r="D7" s="34"/>
      <c r="E7" s="34"/>
      <c r="F7" s="34"/>
      <c r="G7" s="34"/>
      <c r="H7" s="34"/>
      <c r="I7" s="34"/>
      <c r="J7" s="34"/>
    </row>
    <row r="8" spans="1:10" ht="24.75" customHeight="1" x14ac:dyDescent="0.2">
      <c r="A8" s="122" t="s">
        <v>106</v>
      </c>
      <c r="B8" s="122" t="s">
        <v>544</v>
      </c>
      <c r="C8" s="123" t="s">
        <v>598</v>
      </c>
      <c r="D8" s="123" t="s">
        <v>599</v>
      </c>
      <c r="E8" s="123" t="s">
        <v>600</v>
      </c>
      <c r="F8" s="123" t="s">
        <v>601</v>
      </c>
      <c r="G8" s="123" t="s">
        <v>602</v>
      </c>
      <c r="H8" s="123" t="s">
        <v>603</v>
      </c>
      <c r="I8" s="123" t="s">
        <v>604</v>
      </c>
      <c r="J8" s="123" t="s">
        <v>605</v>
      </c>
    </row>
    <row r="9" spans="1:10" ht="9.75" customHeight="1" x14ac:dyDescent="0.2">
      <c r="A9" s="72">
        <v>7000</v>
      </c>
      <c r="B9" s="73" t="s">
        <v>606</v>
      </c>
      <c r="C9" s="75"/>
      <c r="D9" s="75"/>
      <c r="E9" s="75"/>
      <c r="F9" s="75"/>
      <c r="G9" s="75"/>
      <c r="H9" s="75"/>
      <c r="I9" s="75"/>
      <c r="J9" s="75"/>
    </row>
    <row r="10" spans="1:10" ht="9.75" customHeight="1" x14ac:dyDescent="0.2">
      <c r="A10" s="34">
        <v>7110</v>
      </c>
      <c r="B10" s="77" t="s">
        <v>602</v>
      </c>
      <c r="C10" s="58">
        <v>0</v>
      </c>
      <c r="D10" s="58">
        <v>0</v>
      </c>
      <c r="E10" s="58">
        <v>0</v>
      </c>
      <c r="F10" s="58">
        <v>0</v>
      </c>
      <c r="G10" s="34"/>
      <c r="H10" s="34"/>
      <c r="I10" s="34"/>
      <c r="J10" s="34"/>
    </row>
    <row r="11" spans="1:10" ht="9.75" customHeight="1" x14ac:dyDescent="0.2">
      <c r="A11" s="34">
        <v>7120</v>
      </c>
      <c r="B11" s="77" t="s">
        <v>607</v>
      </c>
      <c r="C11" s="58">
        <v>0</v>
      </c>
      <c r="D11" s="58">
        <v>0</v>
      </c>
      <c r="E11" s="58">
        <v>0</v>
      </c>
      <c r="F11" s="58">
        <v>0</v>
      </c>
      <c r="G11" s="34"/>
      <c r="H11" s="34"/>
      <c r="I11" s="34"/>
      <c r="J11" s="34"/>
    </row>
    <row r="12" spans="1:10" ht="9.75" customHeight="1" x14ac:dyDescent="0.2">
      <c r="A12" s="34">
        <v>7130</v>
      </c>
      <c r="B12" s="77" t="s">
        <v>608</v>
      </c>
      <c r="C12" s="58">
        <v>0</v>
      </c>
      <c r="D12" s="58">
        <v>0</v>
      </c>
      <c r="E12" s="58">
        <v>0</v>
      </c>
      <c r="F12" s="58">
        <v>0</v>
      </c>
      <c r="G12" s="34"/>
      <c r="H12" s="34"/>
      <c r="I12" s="34"/>
      <c r="J12" s="34"/>
    </row>
    <row r="13" spans="1:10" ht="9.75" customHeight="1" x14ac:dyDescent="0.2">
      <c r="A13" s="34">
        <v>7140</v>
      </c>
      <c r="B13" s="77" t="s">
        <v>609</v>
      </c>
      <c r="C13" s="58">
        <v>0</v>
      </c>
      <c r="D13" s="58">
        <v>0</v>
      </c>
      <c r="E13" s="58">
        <v>0</v>
      </c>
      <c r="F13" s="58">
        <v>0</v>
      </c>
      <c r="G13" s="34"/>
      <c r="H13" s="34"/>
      <c r="I13" s="34"/>
      <c r="J13" s="34"/>
    </row>
    <row r="14" spans="1:10" ht="9.75" customHeight="1" x14ac:dyDescent="0.2">
      <c r="A14" s="34">
        <v>7150</v>
      </c>
      <c r="B14" s="77" t="s">
        <v>610</v>
      </c>
      <c r="C14" s="58">
        <v>0</v>
      </c>
      <c r="D14" s="58">
        <v>0</v>
      </c>
      <c r="E14" s="58">
        <v>0</v>
      </c>
      <c r="F14" s="58">
        <v>0</v>
      </c>
      <c r="G14" s="34"/>
      <c r="H14" s="34"/>
      <c r="I14" s="34"/>
      <c r="J14" s="34"/>
    </row>
    <row r="15" spans="1:10" ht="9.75" customHeight="1" x14ac:dyDescent="0.2">
      <c r="A15" s="34">
        <v>7160</v>
      </c>
      <c r="B15" s="77" t="s">
        <v>611</v>
      </c>
      <c r="C15" s="58">
        <v>0</v>
      </c>
      <c r="D15" s="58">
        <v>0</v>
      </c>
      <c r="E15" s="58">
        <v>0</v>
      </c>
      <c r="F15" s="58">
        <v>0</v>
      </c>
      <c r="G15" s="34"/>
      <c r="H15" s="34"/>
      <c r="I15" s="34"/>
      <c r="J15" s="34"/>
    </row>
    <row r="16" spans="1:10" ht="9.75" customHeight="1" x14ac:dyDescent="0.2">
      <c r="A16" s="34">
        <v>7210</v>
      </c>
      <c r="B16" s="77" t="s">
        <v>612</v>
      </c>
      <c r="C16" s="58">
        <v>0</v>
      </c>
      <c r="D16" s="58">
        <v>0</v>
      </c>
      <c r="E16" s="58">
        <v>0</v>
      </c>
      <c r="F16" s="58">
        <v>0</v>
      </c>
      <c r="G16" s="34"/>
      <c r="H16" s="34"/>
      <c r="I16" s="34"/>
      <c r="J16" s="34"/>
    </row>
    <row r="17" spans="1:10" ht="9.75" customHeight="1" x14ac:dyDescent="0.2">
      <c r="A17" s="34">
        <v>7220</v>
      </c>
      <c r="B17" s="77" t="s">
        <v>613</v>
      </c>
      <c r="C17" s="58">
        <v>0</v>
      </c>
      <c r="D17" s="58">
        <v>0</v>
      </c>
      <c r="E17" s="58">
        <v>0</v>
      </c>
      <c r="F17" s="58">
        <v>0</v>
      </c>
      <c r="G17" s="34"/>
      <c r="H17" s="34"/>
      <c r="I17" s="34"/>
      <c r="J17" s="34"/>
    </row>
    <row r="18" spans="1:10" ht="9.75" customHeight="1" x14ac:dyDescent="0.2">
      <c r="A18" s="34">
        <v>7230</v>
      </c>
      <c r="B18" s="77" t="s">
        <v>614</v>
      </c>
      <c r="C18" s="58">
        <v>0</v>
      </c>
      <c r="D18" s="58">
        <v>0</v>
      </c>
      <c r="E18" s="58">
        <v>0</v>
      </c>
      <c r="F18" s="58">
        <v>0</v>
      </c>
      <c r="G18" s="34"/>
      <c r="H18" s="34"/>
      <c r="I18" s="34"/>
      <c r="J18" s="34"/>
    </row>
    <row r="19" spans="1:10" ht="9.75" customHeight="1" x14ac:dyDescent="0.2">
      <c r="A19" s="34">
        <v>7240</v>
      </c>
      <c r="B19" s="77" t="s">
        <v>615</v>
      </c>
      <c r="C19" s="58">
        <v>0</v>
      </c>
      <c r="D19" s="58">
        <v>0</v>
      </c>
      <c r="E19" s="58">
        <v>0</v>
      </c>
      <c r="F19" s="58">
        <v>0</v>
      </c>
      <c r="G19" s="34"/>
      <c r="H19" s="34"/>
      <c r="I19" s="34"/>
      <c r="J19" s="34"/>
    </row>
    <row r="20" spans="1:10" ht="9.75" customHeight="1" x14ac:dyDescent="0.2">
      <c r="A20" s="34">
        <v>7250</v>
      </c>
      <c r="B20" s="77" t="s">
        <v>616</v>
      </c>
      <c r="C20" s="58">
        <v>0</v>
      </c>
      <c r="D20" s="58">
        <v>0</v>
      </c>
      <c r="E20" s="58">
        <v>0</v>
      </c>
      <c r="F20" s="58">
        <v>0</v>
      </c>
      <c r="G20" s="34"/>
      <c r="H20" s="34"/>
      <c r="I20" s="34"/>
      <c r="J20" s="34"/>
    </row>
    <row r="21" spans="1:10" ht="9.75" customHeight="1" x14ac:dyDescent="0.2">
      <c r="A21" s="34">
        <v>7260</v>
      </c>
      <c r="B21" s="77" t="s">
        <v>617</v>
      </c>
      <c r="C21" s="58">
        <v>0</v>
      </c>
      <c r="D21" s="58">
        <v>0</v>
      </c>
      <c r="E21" s="58">
        <v>0</v>
      </c>
      <c r="F21" s="58">
        <v>0</v>
      </c>
      <c r="G21" s="34"/>
      <c r="H21" s="34"/>
      <c r="I21" s="34"/>
      <c r="J21" s="34"/>
    </row>
    <row r="22" spans="1:10" ht="9.75" customHeight="1" x14ac:dyDescent="0.2">
      <c r="A22" s="34">
        <v>7310</v>
      </c>
      <c r="B22" s="77" t="s">
        <v>618</v>
      </c>
      <c r="C22" s="58">
        <v>0</v>
      </c>
      <c r="D22" s="58">
        <v>0</v>
      </c>
      <c r="E22" s="58">
        <v>0</v>
      </c>
      <c r="F22" s="58">
        <v>0</v>
      </c>
      <c r="G22" s="34"/>
      <c r="H22" s="34"/>
      <c r="I22" s="34"/>
      <c r="J22" s="34"/>
    </row>
    <row r="23" spans="1:10" ht="9.75" customHeight="1" x14ac:dyDescent="0.2">
      <c r="A23" s="34">
        <v>7320</v>
      </c>
      <c r="B23" s="77" t="s">
        <v>619</v>
      </c>
      <c r="C23" s="58">
        <v>0</v>
      </c>
      <c r="D23" s="58">
        <v>0</v>
      </c>
      <c r="E23" s="58">
        <v>0</v>
      </c>
      <c r="F23" s="58">
        <v>0</v>
      </c>
      <c r="G23" s="34"/>
      <c r="H23" s="34"/>
      <c r="I23" s="34"/>
      <c r="J23" s="34"/>
    </row>
    <row r="24" spans="1:10" ht="9.75" customHeight="1" x14ac:dyDescent="0.2">
      <c r="A24" s="34">
        <v>7330</v>
      </c>
      <c r="B24" s="77" t="s">
        <v>620</v>
      </c>
      <c r="C24" s="58">
        <v>0</v>
      </c>
      <c r="D24" s="58">
        <v>0</v>
      </c>
      <c r="E24" s="58">
        <v>0</v>
      </c>
      <c r="F24" s="58">
        <v>0</v>
      </c>
      <c r="G24" s="34"/>
      <c r="H24" s="34"/>
      <c r="I24" s="34"/>
      <c r="J24" s="34"/>
    </row>
    <row r="25" spans="1:10" ht="9.75" customHeight="1" x14ac:dyDescent="0.2">
      <c r="A25" s="34">
        <v>7340</v>
      </c>
      <c r="B25" s="77" t="s">
        <v>621</v>
      </c>
      <c r="C25" s="58">
        <v>0</v>
      </c>
      <c r="D25" s="58">
        <v>0</v>
      </c>
      <c r="E25" s="58">
        <v>0</v>
      </c>
      <c r="F25" s="58">
        <v>0</v>
      </c>
      <c r="G25" s="34"/>
      <c r="H25" s="34"/>
      <c r="I25" s="34"/>
      <c r="J25" s="34"/>
    </row>
    <row r="26" spans="1:10" ht="9.75" customHeight="1" x14ac:dyDescent="0.2">
      <c r="A26" s="34">
        <v>7350</v>
      </c>
      <c r="B26" s="77" t="s">
        <v>622</v>
      </c>
      <c r="C26" s="58">
        <v>0</v>
      </c>
      <c r="D26" s="58">
        <v>0</v>
      </c>
      <c r="E26" s="58">
        <v>0</v>
      </c>
      <c r="F26" s="58">
        <v>0</v>
      </c>
      <c r="G26" s="34"/>
      <c r="H26" s="34"/>
      <c r="I26" s="34"/>
      <c r="J26" s="34"/>
    </row>
    <row r="27" spans="1:10" ht="9.75" customHeight="1" x14ac:dyDescent="0.2">
      <c r="A27" s="34">
        <v>7360</v>
      </c>
      <c r="B27" s="77" t="s">
        <v>623</v>
      </c>
      <c r="C27" s="58">
        <v>0</v>
      </c>
      <c r="D27" s="58">
        <v>0</v>
      </c>
      <c r="E27" s="58">
        <v>0</v>
      </c>
      <c r="F27" s="58">
        <v>0</v>
      </c>
      <c r="G27" s="34"/>
      <c r="H27" s="34"/>
      <c r="I27" s="34"/>
      <c r="J27" s="34"/>
    </row>
    <row r="28" spans="1:10" ht="9.75" customHeight="1" x14ac:dyDescent="0.2">
      <c r="A28" s="34">
        <v>7410</v>
      </c>
      <c r="B28" s="77" t="s">
        <v>624</v>
      </c>
      <c r="C28" s="58">
        <v>0</v>
      </c>
      <c r="D28" s="58">
        <v>0</v>
      </c>
      <c r="E28" s="58">
        <v>0</v>
      </c>
      <c r="F28" s="58">
        <v>0</v>
      </c>
      <c r="G28" s="34"/>
      <c r="H28" s="34"/>
      <c r="I28" s="34"/>
      <c r="J28" s="34"/>
    </row>
    <row r="29" spans="1:10" ht="9.75" customHeight="1" x14ac:dyDescent="0.2">
      <c r="A29" s="34">
        <v>7420</v>
      </c>
      <c r="B29" s="77" t="s">
        <v>625</v>
      </c>
      <c r="C29" s="58">
        <v>0</v>
      </c>
      <c r="D29" s="58">
        <v>0</v>
      </c>
      <c r="E29" s="58">
        <v>0</v>
      </c>
      <c r="F29" s="58">
        <v>0</v>
      </c>
      <c r="G29" s="34"/>
      <c r="H29" s="34"/>
      <c r="I29" s="34"/>
      <c r="J29" s="34"/>
    </row>
    <row r="30" spans="1:10" ht="9.75" customHeight="1" x14ac:dyDescent="0.2">
      <c r="A30" s="34">
        <v>7510</v>
      </c>
      <c r="B30" s="77" t="s">
        <v>626</v>
      </c>
      <c r="C30" s="58">
        <v>0</v>
      </c>
      <c r="D30" s="58">
        <v>0</v>
      </c>
      <c r="E30" s="58">
        <v>0</v>
      </c>
      <c r="F30" s="58">
        <v>0</v>
      </c>
      <c r="G30" s="34"/>
      <c r="H30" s="34"/>
      <c r="I30" s="34"/>
      <c r="J30" s="34"/>
    </row>
    <row r="31" spans="1:10" ht="9.75" customHeight="1" x14ac:dyDescent="0.2">
      <c r="A31" s="34">
        <v>7520</v>
      </c>
      <c r="B31" s="77" t="s">
        <v>627</v>
      </c>
      <c r="C31" s="58">
        <v>0</v>
      </c>
      <c r="D31" s="58">
        <v>0</v>
      </c>
      <c r="E31" s="58">
        <v>0</v>
      </c>
      <c r="F31" s="58">
        <v>0</v>
      </c>
      <c r="G31" s="34"/>
      <c r="H31" s="34"/>
      <c r="I31" s="34"/>
      <c r="J31" s="34"/>
    </row>
    <row r="32" spans="1:10" ht="9.75" customHeight="1" x14ac:dyDescent="0.2">
      <c r="A32" s="34">
        <v>7610</v>
      </c>
      <c r="B32" s="77" t="s">
        <v>628</v>
      </c>
      <c r="C32" s="58">
        <v>0</v>
      </c>
      <c r="D32" s="58">
        <v>0</v>
      </c>
      <c r="E32" s="58">
        <v>0</v>
      </c>
      <c r="F32" s="58">
        <v>0</v>
      </c>
      <c r="G32" s="34"/>
      <c r="H32" s="34"/>
      <c r="I32" s="34"/>
      <c r="J32" s="34"/>
    </row>
    <row r="33" spans="1:10" ht="9.75" customHeight="1" x14ac:dyDescent="0.2">
      <c r="A33" s="34">
        <v>7620</v>
      </c>
      <c r="B33" s="77" t="s">
        <v>629</v>
      </c>
      <c r="C33" s="58">
        <v>0</v>
      </c>
      <c r="D33" s="58">
        <v>0</v>
      </c>
      <c r="E33" s="58">
        <v>0</v>
      </c>
      <c r="F33" s="58">
        <v>0</v>
      </c>
      <c r="G33" s="34"/>
      <c r="H33" s="34"/>
      <c r="I33" s="34"/>
      <c r="J33" s="34"/>
    </row>
    <row r="34" spans="1:10" ht="9.75" customHeight="1" x14ac:dyDescent="0.2">
      <c r="A34" s="34">
        <v>7630</v>
      </c>
      <c r="B34" s="77" t="s">
        <v>630</v>
      </c>
      <c r="C34" s="58">
        <v>0</v>
      </c>
      <c r="D34" s="58">
        <v>0</v>
      </c>
      <c r="E34" s="58">
        <v>0</v>
      </c>
      <c r="F34" s="58">
        <v>0</v>
      </c>
      <c r="G34" s="34"/>
      <c r="H34" s="34"/>
      <c r="I34" s="34"/>
      <c r="J34" s="34"/>
    </row>
    <row r="35" spans="1:10" ht="9.75" customHeight="1" x14ac:dyDescent="0.2">
      <c r="A35" s="34">
        <v>7640</v>
      </c>
      <c r="B35" s="77" t="s">
        <v>631</v>
      </c>
      <c r="C35" s="58">
        <v>0</v>
      </c>
      <c r="D35" s="58">
        <v>0</v>
      </c>
      <c r="E35" s="58">
        <v>0</v>
      </c>
      <c r="F35" s="58">
        <v>0</v>
      </c>
      <c r="G35" s="34"/>
      <c r="H35" s="34"/>
      <c r="I35" s="34"/>
      <c r="J35" s="34"/>
    </row>
    <row r="36" spans="1:10" ht="9.75" customHeight="1" x14ac:dyDescent="0.2">
      <c r="A36" s="34"/>
      <c r="B36" s="34"/>
      <c r="C36" s="58"/>
      <c r="D36" s="58"/>
      <c r="E36" s="58"/>
      <c r="F36" s="58"/>
      <c r="G36" s="34"/>
      <c r="H36" s="34"/>
      <c r="I36" s="34"/>
      <c r="J36" s="34"/>
    </row>
    <row r="37" spans="1:10" ht="9.75" customHeight="1" x14ac:dyDescent="0.2">
      <c r="A37" s="72">
        <v>8000</v>
      </c>
      <c r="B37" s="73" t="s">
        <v>632</v>
      </c>
      <c r="C37" s="75"/>
      <c r="D37" s="75"/>
      <c r="E37" s="75"/>
      <c r="F37" s="75"/>
      <c r="G37" s="75"/>
      <c r="H37" s="75"/>
      <c r="I37" s="75"/>
      <c r="J37" s="75"/>
    </row>
    <row r="38" spans="1:10" ht="9.75" customHeight="1" thickBot="1" x14ac:dyDescent="0.25">
      <c r="A38" s="34"/>
      <c r="B38" s="34"/>
      <c r="C38" s="34"/>
      <c r="D38" s="34"/>
      <c r="E38" s="34"/>
      <c r="F38" s="34"/>
      <c r="G38" s="34"/>
      <c r="H38" s="34"/>
      <c r="I38" s="34"/>
      <c r="J38" s="34"/>
    </row>
    <row r="39" spans="1:10" ht="9.75" customHeight="1" x14ac:dyDescent="0.2">
      <c r="A39" s="34"/>
      <c r="B39" s="490" t="s">
        <v>633</v>
      </c>
      <c r="C39" s="491"/>
      <c r="D39" s="34"/>
      <c r="E39" s="34"/>
      <c r="F39" s="34"/>
      <c r="G39" s="34"/>
      <c r="H39" s="34"/>
      <c r="I39" s="34"/>
      <c r="J39" s="34"/>
    </row>
    <row r="40" spans="1:10" ht="9.75" customHeight="1" x14ac:dyDescent="0.2">
      <c r="A40" s="34"/>
      <c r="B40" s="124" t="s">
        <v>544</v>
      </c>
      <c r="C40" s="125">
        <v>2025</v>
      </c>
      <c r="D40" s="34"/>
      <c r="E40" s="34"/>
      <c r="F40" s="34"/>
      <c r="G40" s="34"/>
      <c r="H40" s="34"/>
      <c r="I40" s="34"/>
      <c r="J40" s="34"/>
    </row>
    <row r="41" spans="1:10" ht="9.75" customHeight="1" x14ac:dyDescent="0.2">
      <c r="A41" s="34">
        <v>8110</v>
      </c>
      <c r="B41" s="126" t="s">
        <v>634</v>
      </c>
      <c r="C41" s="127">
        <v>99766792</v>
      </c>
      <c r="D41" s="34"/>
      <c r="E41" s="34"/>
      <c r="F41" s="34"/>
      <c r="G41" s="34"/>
      <c r="H41" s="34"/>
      <c r="I41" s="34"/>
      <c r="J41" s="34"/>
    </row>
    <row r="42" spans="1:10" ht="9.75" customHeight="1" x14ac:dyDescent="0.2">
      <c r="A42" s="34">
        <v>8120</v>
      </c>
      <c r="B42" s="126" t="s">
        <v>635</v>
      </c>
      <c r="C42" s="127">
        <v>2208285.7000000002</v>
      </c>
      <c r="D42" s="34"/>
      <c r="E42" s="34"/>
      <c r="F42" s="34"/>
      <c r="G42" s="34"/>
      <c r="H42" s="34"/>
      <c r="I42" s="34"/>
      <c r="J42" s="34"/>
    </row>
    <row r="43" spans="1:10" ht="9.75" customHeight="1" x14ac:dyDescent="0.2">
      <c r="A43" s="34">
        <v>8130</v>
      </c>
      <c r="B43" s="126" t="s">
        <v>636</v>
      </c>
      <c r="C43" s="127">
        <v>6179985.7199999997</v>
      </c>
      <c r="D43" s="34"/>
      <c r="E43" s="34"/>
      <c r="F43" s="34"/>
      <c r="G43" s="34"/>
      <c r="H43" s="34"/>
      <c r="I43" s="34"/>
      <c r="J43" s="34"/>
    </row>
    <row r="44" spans="1:10" ht="10.5" customHeight="1" x14ac:dyDescent="0.2">
      <c r="A44" s="34">
        <v>8140</v>
      </c>
      <c r="B44" s="126" t="s">
        <v>637</v>
      </c>
      <c r="C44" s="127">
        <v>103738492.02</v>
      </c>
      <c r="D44" s="34"/>
      <c r="E44" s="34"/>
      <c r="F44" s="34"/>
      <c r="G44" s="34"/>
      <c r="H44" s="34"/>
      <c r="I44" s="34"/>
      <c r="J44" s="34"/>
    </row>
    <row r="45" spans="1:10" ht="9.75" customHeight="1" thickBot="1" x14ac:dyDescent="0.25">
      <c r="A45" s="34">
        <v>8150</v>
      </c>
      <c r="B45" s="128" t="s">
        <v>638</v>
      </c>
      <c r="C45" s="129">
        <v>103738492.02</v>
      </c>
      <c r="D45" s="34"/>
      <c r="E45" s="34"/>
      <c r="F45" s="34"/>
      <c r="G45" s="34"/>
      <c r="H45" s="34"/>
      <c r="I45" s="34"/>
      <c r="J45" s="34"/>
    </row>
    <row r="46" spans="1:10" ht="9.75" customHeight="1" x14ac:dyDescent="0.2">
      <c r="A46" s="34"/>
      <c r="B46" s="34"/>
      <c r="C46" s="34"/>
      <c r="D46" s="34"/>
      <c r="E46" s="34"/>
      <c r="F46" s="34"/>
      <c r="G46" s="34"/>
      <c r="H46" s="34"/>
      <c r="I46" s="34"/>
      <c r="J46" s="34"/>
    </row>
    <row r="47" spans="1:10" ht="9.75" customHeight="1" thickBot="1" x14ac:dyDescent="0.25">
      <c r="A47" s="34"/>
      <c r="B47" s="34"/>
      <c r="C47" s="34"/>
      <c r="D47" s="34"/>
      <c r="E47" s="34"/>
      <c r="F47" s="34"/>
      <c r="G47" s="34"/>
      <c r="H47" s="34"/>
      <c r="I47" s="34"/>
      <c r="J47" s="34"/>
    </row>
    <row r="48" spans="1:10" ht="9.75" customHeight="1" x14ac:dyDescent="0.2">
      <c r="A48" s="34"/>
      <c r="B48" s="490" t="s">
        <v>639</v>
      </c>
      <c r="C48" s="491"/>
      <c r="D48" s="34"/>
      <c r="E48" s="34"/>
      <c r="F48" s="34"/>
      <c r="G48" s="34"/>
      <c r="H48" s="34"/>
      <c r="I48" s="34"/>
      <c r="J48" s="34"/>
    </row>
    <row r="49" spans="1:3" ht="9.75" customHeight="1" x14ac:dyDescent="0.2">
      <c r="A49" s="34"/>
      <c r="B49" s="124" t="s">
        <v>544</v>
      </c>
      <c r="C49" s="125">
        <v>2025</v>
      </c>
    </row>
    <row r="50" spans="1:3" ht="9.75" customHeight="1" x14ac:dyDescent="0.2">
      <c r="A50" s="34">
        <v>8210</v>
      </c>
      <c r="B50" s="126" t="s">
        <v>640</v>
      </c>
      <c r="C50" s="127">
        <v>99766792</v>
      </c>
    </row>
    <row r="51" spans="1:3" ht="9.75" customHeight="1" x14ac:dyDescent="0.2">
      <c r="A51" s="34">
        <v>8220</v>
      </c>
      <c r="B51" s="126" t="s">
        <v>641</v>
      </c>
      <c r="C51" s="127">
        <v>5866180.04</v>
      </c>
    </row>
    <row r="52" spans="1:3" ht="9.75" customHeight="1" x14ac:dyDescent="0.2">
      <c r="A52" s="34">
        <v>8230</v>
      </c>
      <c r="B52" s="126" t="s">
        <v>642</v>
      </c>
      <c r="C52" s="127">
        <v>6179985.7199999997</v>
      </c>
    </row>
    <row r="53" spans="1:3" ht="9.75" customHeight="1" x14ac:dyDescent="0.2">
      <c r="A53" s="34">
        <v>8240</v>
      </c>
      <c r="B53" s="126" t="s">
        <v>643</v>
      </c>
      <c r="C53" s="127">
        <v>100080597.68000001</v>
      </c>
    </row>
    <row r="54" spans="1:3" ht="9.75" customHeight="1" x14ac:dyDescent="0.2">
      <c r="A54" s="34">
        <v>8250</v>
      </c>
      <c r="B54" s="126" t="s">
        <v>644</v>
      </c>
      <c r="C54" s="127">
        <v>99984544.540000007</v>
      </c>
    </row>
    <row r="55" spans="1:3" ht="9.75" customHeight="1" x14ac:dyDescent="0.2">
      <c r="A55" s="34">
        <v>8260</v>
      </c>
      <c r="B55" s="126" t="s">
        <v>645</v>
      </c>
      <c r="C55" s="127">
        <v>99419133.400000006</v>
      </c>
    </row>
    <row r="56" spans="1:3" ht="9.75" customHeight="1" thickBot="1" x14ac:dyDescent="0.25">
      <c r="A56" s="34">
        <v>8270</v>
      </c>
      <c r="B56" s="128" t="s">
        <v>646</v>
      </c>
      <c r="C56" s="129">
        <v>99419133.400000006</v>
      </c>
    </row>
    <row r="57" spans="1:3" ht="9.75" customHeight="1" x14ac:dyDescent="0.2">
      <c r="A57" s="34"/>
      <c r="B57" s="34"/>
      <c r="C57" s="34"/>
    </row>
    <row r="58" spans="1:3" ht="9.75" customHeight="1" x14ac:dyDescent="0.2">
      <c r="A58" s="34"/>
      <c r="B58" s="34"/>
      <c r="C58" s="34"/>
    </row>
    <row r="59" spans="1:3" ht="9.75" customHeight="1" x14ac:dyDescent="0.2">
      <c r="A59" s="34"/>
      <c r="B59" s="34" t="s">
        <v>310</v>
      </c>
      <c r="C59" s="34"/>
    </row>
  </sheetData>
  <mergeCells count="6">
    <mergeCell ref="B48:C48"/>
    <mergeCell ref="A1:F1"/>
    <mergeCell ref="A2:F2"/>
    <mergeCell ref="A3:F3"/>
    <mergeCell ref="A4:F4"/>
    <mergeCell ref="B39:C39"/>
  </mergeCells>
  <pageMargins left="0.7" right="0.7" top="0.75" bottom="0.75" header="0" footer="0"/>
  <pageSetup scale="60"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E214"/>
  <sheetViews>
    <sheetView view="pageBreakPreview" zoomScale="60" zoomScaleNormal="100" workbookViewId="0">
      <selection activeCell="E1" sqref="E1"/>
    </sheetView>
  </sheetViews>
  <sheetFormatPr baseColWidth="10" defaultColWidth="14.44140625" defaultRowHeight="15" customHeight="1" x14ac:dyDescent="0.3"/>
  <cols>
    <col min="1" max="1" width="10" style="29" customWidth="1"/>
    <col min="2" max="2" width="72.6640625" style="29" customWidth="1"/>
    <col min="3" max="3" width="15.6640625" style="29" customWidth="1"/>
    <col min="4" max="4" width="11.33203125" style="29" customWidth="1"/>
    <col min="5" max="5" width="14" style="29" customWidth="1"/>
    <col min="6" max="26" width="9.33203125" style="29" customWidth="1"/>
    <col min="27" max="16384" width="14.44140625" style="29"/>
  </cols>
  <sheetData>
    <row r="1" spans="1:5" ht="11.25" customHeight="1" x14ac:dyDescent="0.3">
      <c r="A1" s="488" t="s">
        <v>2109</v>
      </c>
      <c r="B1" s="501"/>
      <c r="C1" s="501"/>
      <c r="D1" s="130" t="s">
        <v>99</v>
      </c>
      <c r="E1" s="71">
        <v>2025</v>
      </c>
    </row>
    <row r="2" spans="1:5" ht="11.25" customHeight="1" x14ac:dyDescent="0.3">
      <c r="A2" s="488" t="s">
        <v>100</v>
      </c>
      <c r="B2" s="501"/>
      <c r="C2" s="501"/>
      <c r="D2" s="130" t="s">
        <v>101</v>
      </c>
      <c r="E2" s="71" t="s">
        <v>648</v>
      </c>
    </row>
    <row r="3" spans="1:5" ht="11.25" customHeight="1" x14ac:dyDescent="0.3">
      <c r="A3" s="488" t="s">
        <v>655</v>
      </c>
      <c r="B3" s="501"/>
      <c r="C3" s="501"/>
      <c r="D3" s="130" t="s">
        <v>102</v>
      </c>
      <c r="E3" s="71" t="s">
        <v>651</v>
      </c>
    </row>
    <row r="4" spans="1:5" ht="11.25" customHeight="1" x14ac:dyDescent="0.3">
      <c r="A4" s="488" t="s">
        <v>103</v>
      </c>
      <c r="B4" s="501"/>
      <c r="C4" s="501"/>
      <c r="D4" s="131"/>
      <c r="E4" s="131"/>
    </row>
    <row r="5" spans="1:5" ht="9.75" customHeight="1" x14ac:dyDescent="0.3">
      <c r="A5" s="31" t="s">
        <v>104</v>
      </c>
      <c r="B5" s="32"/>
      <c r="C5" s="32"/>
      <c r="D5" s="33"/>
      <c r="E5" s="32"/>
    </row>
    <row r="6" spans="1:5" ht="9.75" customHeight="1" x14ac:dyDescent="0.3">
      <c r="A6" s="34"/>
      <c r="B6" s="34"/>
      <c r="C6" s="34"/>
      <c r="D6" s="35"/>
      <c r="E6" s="34"/>
    </row>
    <row r="7" spans="1:5" ht="9.75" customHeight="1" x14ac:dyDescent="0.3">
      <c r="A7" s="32" t="s">
        <v>105</v>
      </c>
      <c r="B7" s="32"/>
      <c r="C7" s="32"/>
      <c r="D7" s="33"/>
      <c r="E7" s="32"/>
    </row>
    <row r="8" spans="1:5" ht="9.75" customHeight="1" x14ac:dyDescent="0.3">
      <c r="A8" s="36" t="s">
        <v>106</v>
      </c>
      <c r="B8" s="36" t="s">
        <v>107</v>
      </c>
      <c r="C8" s="37" t="s">
        <v>108</v>
      </c>
      <c r="D8" s="38" t="s">
        <v>109</v>
      </c>
      <c r="E8" s="37" t="s">
        <v>110</v>
      </c>
    </row>
    <row r="9" spans="1:5" ht="9.75" customHeight="1" x14ac:dyDescent="0.3">
      <c r="A9" s="39">
        <v>4000</v>
      </c>
      <c r="B9" s="40" t="s">
        <v>111</v>
      </c>
      <c r="C9" s="41">
        <f>+C10+C57+C69</f>
        <v>171.45</v>
      </c>
      <c r="D9" s="42"/>
      <c r="E9" s="34"/>
    </row>
    <row r="10" spans="1:5" ht="9.75" customHeight="1" x14ac:dyDescent="0.3">
      <c r="A10" s="39">
        <v>4100</v>
      </c>
      <c r="B10" s="40" t="s">
        <v>74</v>
      </c>
      <c r="C10" s="41">
        <f>+C11+C21+C27+C30+C36+C39+C48</f>
        <v>0</v>
      </c>
      <c r="D10" s="42"/>
      <c r="E10" s="34"/>
    </row>
    <row r="11" spans="1:5" ht="11.25" customHeight="1" x14ac:dyDescent="0.3">
      <c r="A11" s="39">
        <v>4110</v>
      </c>
      <c r="B11" s="40" t="s">
        <v>112</v>
      </c>
      <c r="C11" s="41">
        <v>0</v>
      </c>
      <c r="D11" s="42" t="str">
        <f t="shared" ref="D11:D20" si="0">IFERROR(C11/$C$12,"")</f>
        <v/>
      </c>
      <c r="E11" s="34"/>
    </row>
    <row r="12" spans="1:5" ht="9.75" customHeight="1" x14ac:dyDescent="0.3">
      <c r="A12" s="43">
        <v>4111</v>
      </c>
      <c r="B12" s="44" t="s">
        <v>113</v>
      </c>
      <c r="C12" s="45">
        <v>0</v>
      </c>
      <c r="D12" s="42" t="str">
        <f t="shared" si="0"/>
        <v/>
      </c>
      <c r="E12" s="34"/>
    </row>
    <row r="13" spans="1:5" ht="9.75" customHeight="1" x14ac:dyDescent="0.3">
      <c r="A13" s="43">
        <v>4112</v>
      </c>
      <c r="B13" s="44" t="s">
        <v>114</v>
      </c>
      <c r="C13" s="45">
        <v>0</v>
      </c>
      <c r="D13" s="42" t="str">
        <f t="shared" si="0"/>
        <v/>
      </c>
      <c r="E13" s="34"/>
    </row>
    <row r="14" spans="1:5" ht="9.75" customHeight="1" x14ac:dyDescent="0.3">
      <c r="A14" s="43">
        <v>4113</v>
      </c>
      <c r="B14" s="44" t="s">
        <v>115</v>
      </c>
      <c r="C14" s="45">
        <v>0</v>
      </c>
      <c r="D14" s="42" t="str">
        <f t="shared" si="0"/>
        <v/>
      </c>
      <c r="E14" s="34"/>
    </row>
    <row r="15" spans="1:5" ht="9.75" customHeight="1" x14ac:dyDescent="0.3">
      <c r="A15" s="43">
        <v>4114</v>
      </c>
      <c r="B15" s="44" t="s">
        <v>116</v>
      </c>
      <c r="C15" s="45">
        <v>0</v>
      </c>
      <c r="D15" s="42" t="str">
        <f t="shared" si="0"/>
        <v/>
      </c>
      <c r="E15" s="34"/>
    </row>
    <row r="16" spans="1:5" ht="9.75" customHeight="1" x14ac:dyDescent="0.3">
      <c r="A16" s="43">
        <v>4115</v>
      </c>
      <c r="B16" s="44" t="s">
        <v>117</v>
      </c>
      <c r="C16" s="45">
        <v>0</v>
      </c>
      <c r="D16" s="42" t="str">
        <f t="shared" si="0"/>
        <v/>
      </c>
      <c r="E16" s="34"/>
    </row>
    <row r="17" spans="1:5" ht="9.75" customHeight="1" x14ac:dyDescent="0.3">
      <c r="A17" s="43">
        <v>4116</v>
      </c>
      <c r="B17" s="44" t="s">
        <v>118</v>
      </c>
      <c r="C17" s="45">
        <v>0</v>
      </c>
      <c r="D17" s="42" t="str">
        <f t="shared" si="0"/>
        <v/>
      </c>
      <c r="E17" s="34"/>
    </row>
    <row r="18" spans="1:5" ht="9.75" customHeight="1" x14ac:dyDescent="0.3">
      <c r="A18" s="43">
        <v>4117</v>
      </c>
      <c r="B18" s="44" t="s">
        <v>119</v>
      </c>
      <c r="C18" s="45">
        <v>0</v>
      </c>
      <c r="D18" s="42" t="str">
        <f t="shared" si="0"/>
        <v/>
      </c>
      <c r="E18" s="34"/>
    </row>
    <row r="19" spans="1:5" ht="9.75" customHeight="1" x14ac:dyDescent="0.3">
      <c r="A19" s="43">
        <v>4118</v>
      </c>
      <c r="B19" s="46" t="s">
        <v>120</v>
      </c>
      <c r="C19" s="45">
        <v>0</v>
      </c>
      <c r="D19" s="42" t="str">
        <f t="shared" si="0"/>
        <v/>
      </c>
      <c r="E19" s="34"/>
    </row>
    <row r="20" spans="1:5" ht="9.75" customHeight="1" x14ac:dyDescent="0.3">
      <c r="A20" s="43">
        <v>4119</v>
      </c>
      <c r="B20" s="44" t="s">
        <v>121</v>
      </c>
      <c r="C20" s="45">
        <v>0</v>
      </c>
      <c r="D20" s="42" t="str">
        <f t="shared" si="0"/>
        <v/>
      </c>
      <c r="E20" s="34"/>
    </row>
    <row r="21" spans="1:5" ht="9.75" customHeight="1" x14ac:dyDescent="0.3">
      <c r="A21" s="39">
        <v>4120</v>
      </c>
      <c r="B21" s="40" t="s">
        <v>122</v>
      </c>
      <c r="C21" s="41">
        <v>0</v>
      </c>
      <c r="D21" s="42" t="str">
        <f t="shared" ref="D21:D26" si="1">IFERROR(C21/$C$21,"")</f>
        <v/>
      </c>
      <c r="E21" s="34"/>
    </row>
    <row r="22" spans="1:5" ht="9.75" customHeight="1" x14ac:dyDescent="0.3">
      <c r="A22" s="43">
        <v>4121</v>
      </c>
      <c r="B22" s="44" t="s">
        <v>123</v>
      </c>
      <c r="C22" s="45">
        <v>0</v>
      </c>
      <c r="D22" s="42" t="str">
        <f t="shared" si="1"/>
        <v/>
      </c>
      <c r="E22" s="34"/>
    </row>
    <row r="23" spans="1:5" ht="9.75" customHeight="1" x14ac:dyDescent="0.3">
      <c r="A23" s="43">
        <v>4122</v>
      </c>
      <c r="B23" s="44" t="s">
        <v>124</v>
      </c>
      <c r="C23" s="45">
        <v>0</v>
      </c>
      <c r="D23" s="42" t="str">
        <f t="shared" si="1"/>
        <v/>
      </c>
      <c r="E23" s="34"/>
    </row>
    <row r="24" spans="1:5" ht="9.75" customHeight="1" x14ac:dyDescent="0.3">
      <c r="A24" s="43">
        <v>4123</v>
      </c>
      <c r="B24" s="44" t="s">
        <v>125</v>
      </c>
      <c r="C24" s="45">
        <v>0</v>
      </c>
      <c r="D24" s="42" t="str">
        <f t="shared" si="1"/>
        <v/>
      </c>
      <c r="E24" s="34"/>
    </row>
    <row r="25" spans="1:5" ht="9.75" customHeight="1" x14ac:dyDescent="0.3">
      <c r="A25" s="43">
        <v>4124</v>
      </c>
      <c r="B25" s="44" t="s">
        <v>126</v>
      </c>
      <c r="C25" s="45">
        <v>0</v>
      </c>
      <c r="D25" s="42" t="str">
        <f t="shared" si="1"/>
        <v/>
      </c>
      <c r="E25" s="34"/>
    </row>
    <row r="26" spans="1:5" ht="9.75" customHeight="1" x14ac:dyDescent="0.3">
      <c r="A26" s="43">
        <v>4129</v>
      </c>
      <c r="B26" s="44" t="s">
        <v>127</v>
      </c>
      <c r="C26" s="45">
        <v>0</v>
      </c>
      <c r="D26" s="42" t="str">
        <f t="shared" si="1"/>
        <v/>
      </c>
      <c r="E26" s="34"/>
    </row>
    <row r="27" spans="1:5" ht="9.75" customHeight="1" x14ac:dyDescent="0.3">
      <c r="A27" s="39">
        <v>4130</v>
      </c>
      <c r="B27" s="40" t="s">
        <v>128</v>
      </c>
      <c r="C27" s="41">
        <v>0</v>
      </c>
      <c r="D27" s="42" t="str">
        <f t="shared" ref="D27:D29" si="2">IFERROR(C27/$C$27,"")</f>
        <v/>
      </c>
      <c r="E27" s="34"/>
    </row>
    <row r="28" spans="1:5" ht="9.75" customHeight="1" x14ac:dyDescent="0.3">
      <c r="A28" s="43">
        <v>4131</v>
      </c>
      <c r="B28" s="44" t="s">
        <v>129</v>
      </c>
      <c r="C28" s="45">
        <v>0</v>
      </c>
      <c r="D28" s="42" t="str">
        <f t="shared" si="2"/>
        <v/>
      </c>
      <c r="E28" s="34"/>
    </row>
    <row r="29" spans="1:5" ht="9.75" customHeight="1" x14ac:dyDescent="0.3">
      <c r="A29" s="43">
        <v>4132</v>
      </c>
      <c r="B29" s="46" t="s">
        <v>130</v>
      </c>
      <c r="C29" s="45">
        <v>0</v>
      </c>
      <c r="D29" s="42" t="str">
        <f t="shared" si="2"/>
        <v/>
      </c>
      <c r="E29" s="34"/>
    </row>
    <row r="30" spans="1:5" ht="9.75" customHeight="1" x14ac:dyDescent="0.3">
      <c r="A30" s="39">
        <v>4140</v>
      </c>
      <c r="B30" s="40" t="s">
        <v>131</v>
      </c>
      <c r="C30" s="41">
        <v>0</v>
      </c>
      <c r="D30" s="42" t="str">
        <f t="shared" ref="D30:D35" si="3">IFERROR(C30/$C$30,"")</f>
        <v/>
      </c>
      <c r="E30" s="34"/>
    </row>
    <row r="31" spans="1:5" ht="9.75" customHeight="1" x14ac:dyDescent="0.3">
      <c r="A31" s="43">
        <v>4141</v>
      </c>
      <c r="B31" s="44" t="s">
        <v>132</v>
      </c>
      <c r="C31" s="45">
        <v>0</v>
      </c>
      <c r="D31" s="42" t="str">
        <f t="shared" si="3"/>
        <v/>
      </c>
      <c r="E31" s="34"/>
    </row>
    <row r="32" spans="1:5" ht="9.75" customHeight="1" x14ac:dyDescent="0.3">
      <c r="A32" s="43">
        <v>4143</v>
      </c>
      <c r="B32" s="44" t="s">
        <v>133</v>
      </c>
      <c r="C32" s="45">
        <v>0</v>
      </c>
      <c r="D32" s="42" t="str">
        <f t="shared" si="3"/>
        <v/>
      </c>
      <c r="E32" s="34"/>
    </row>
    <row r="33" spans="1:5" ht="9.75" customHeight="1" x14ac:dyDescent="0.3">
      <c r="A33" s="43">
        <v>4144</v>
      </c>
      <c r="B33" s="44" t="s">
        <v>134</v>
      </c>
      <c r="C33" s="45">
        <v>0</v>
      </c>
      <c r="D33" s="42" t="str">
        <f t="shared" si="3"/>
        <v/>
      </c>
      <c r="E33" s="34"/>
    </row>
    <row r="34" spans="1:5" ht="9.75" customHeight="1" x14ac:dyDescent="0.3">
      <c r="A34" s="43">
        <v>4145</v>
      </c>
      <c r="B34" s="46" t="s">
        <v>135</v>
      </c>
      <c r="C34" s="45">
        <v>0</v>
      </c>
      <c r="D34" s="42" t="str">
        <f t="shared" si="3"/>
        <v/>
      </c>
      <c r="E34" s="34"/>
    </row>
    <row r="35" spans="1:5" ht="9.75" customHeight="1" x14ac:dyDescent="0.3">
      <c r="A35" s="43">
        <v>4149</v>
      </c>
      <c r="B35" s="44" t="s">
        <v>136</v>
      </c>
      <c r="C35" s="45">
        <v>0</v>
      </c>
      <c r="D35" s="42" t="str">
        <f t="shared" si="3"/>
        <v/>
      </c>
      <c r="E35" s="34"/>
    </row>
    <row r="36" spans="1:5" ht="9.75" customHeight="1" x14ac:dyDescent="0.3">
      <c r="A36" s="39">
        <v>4150</v>
      </c>
      <c r="B36" s="40" t="s">
        <v>137</v>
      </c>
      <c r="C36" s="41">
        <f>+C37+C38</f>
        <v>0</v>
      </c>
      <c r="D36" s="42" t="str">
        <f t="shared" ref="D36:D38" si="4">IFERROR(C36/$C$36,"")</f>
        <v/>
      </c>
      <c r="E36" s="34"/>
    </row>
    <row r="37" spans="1:5" ht="9.75" customHeight="1" x14ac:dyDescent="0.3">
      <c r="A37" s="43">
        <v>4151</v>
      </c>
      <c r="B37" s="44" t="s">
        <v>137</v>
      </c>
      <c r="C37" s="45">
        <v>0</v>
      </c>
      <c r="D37" s="42" t="str">
        <f t="shared" si="4"/>
        <v/>
      </c>
      <c r="E37" s="34"/>
    </row>
    <row r="38" spans="1:5" ht="9.75" customHeight="1" x14ac:dyDescent="0.3">
      <c r="A38" s="43">
        <v>4154</v>
      </c>
      <c r="B38" s="46" t="s">
        <v>138</v>
      </c>
      <c r="C38" s="45">
        <v>0</v>
      </c>
      <c r="D38" s="42" t="str">
        <f t="shared" si="4"/>
        <v/>
      </c>
      <c r="E38" s="34"/>
    </row>
    <row r="39" spans="1:5" ht="9.75" customHeight="1" x14ac:dyDescent="0.3">
      <c r="A39" s="39">
        <v>4160</v>
      </c>
      <c r="B39" s="40" t="s">
        <v>139</v>
      </c>
      <c r="C39" s="41">
        <v>0</v>
      </c>
      <c r="D39" s="42" t="str">
        <f t="shared" ref="D39:D47" si="5">IFERROR(C39/$C$39,"")</f>
        <v/>
      </c>
      <c r="E39" s="34"/>
    </row>
    <row r="40" spans="1:5" ht="9.75" customHeight="1" x14ac:dyDescent="0.3">
      <c r="A40" s="43">
        <v>4161</v>
      </c>
      <c r="B40" s="44" t="s">
        <v>140</v>
      </c>
      <c r="C40" s="45">
        <v>0</v>
      </c>
      <c r="D40" s="42" t="str">
        <f t="shared" si="5"/>
        <v/>
      </c>
      <c r="E40" s="34"/>
    </row>
    <row r="41" spans="1:5" ht="9.75" customHeight="1" x14ac:dyDescent="0.3">
      <c r="A41" s="43">
        <v>4162</v>
      </c>
      <c r="B41" s="44" t="s">
        <v>141</v>
      </c>
      <c r="C41" s="45">
        <v>0</v>
      </c>
      <c r="D41" s="42" t="str">
        <f t="shared" si="5"/>
        <v/>
      </c>
      <c r="E41" s="34"/>
    </row>
    <row r="42" spans="1:5" ht="9.75" customHeight="1" x14ac:dyDescent="0.3">
      <c r="A42" s="43">
        <v>4163</v>
      </c>
      <c r="B42" s="44" t="s">
        <v>142</v>
      </c>
      <c r="C42" s="45">
        <v>0</v>
      </c>
      <c r="D42" s="42" t="str">
        <f t="shared" si="5"/>
        <v/>
      </c>
      <c r="E42" s="34"/>
    </row>
    <row r="43" spans="1:5" ht="9.75" customHeight="1" x14ac:dyDescent="0.3">
      <c r="A43" s="43">
        <v>4164</v>
      </c>
      <c r="B43" s="44" t="s">
        <v>143</v>
      </c>
      <c r="C43" s="45">
        <v>0</v>
      </c>
      <c r="D43" s="42" t="str">
        <f t="shared" si="5"/>
        <v/>
      </c>
      <c r="E43" s="34"/>
    </row>
    <row r="44" spans="1:5" ht="9.75" customHeight="1" x14ac:dyDescent="0.3">
      <c r="A44" s="43">
        <v>4165</v>
      </c>
      <c r="B44" s="44" t="s">
        <v>144</v>
      </c>
      <c r="C44" s="45">
        <v>0</v>
      </c>
      <c r="D44" s="42" t="str">
        <f t="shared" si="5"/>
        <v/>
      </c>
      <c r="E44" s="34"/>
    </row>
    <row r="45" spans="1:5" ht="9.75" customHeight="1" x14ac:dyDescent="0.3">
      <c r="A45" s="43">
        <v>4166</v>
      </c>
      <c r="B45" s="46" t="s">
        <v>145</v>
      </c>
      <c r="C45" s="45">
        <v>0</v>
      </c>
      <c r="D45" s="42" t="str">
        <f t="shared" si="5"/>
        <v/>
      </c>
      <c r="E45" s="34"/>
    </row>
    <row r="46" spans="1:5" ht="9.75" customHeight="1" x14ac:dyDescent="0.3">
      <c r="A46" s="43">
        <v>4168</v>
      </c>
      <c r="B46" s="44" t="s">
        <v>146</v>
      </c>
      <c r="C46" s="45">
        <v>0</v>
      </c>
      <c r="D46" s="42" t="str">
        <f t="shared" si="5"/>
        <v/>
      </c>
      <c r="E46" s="34"/>
    </row>
    <row r="47" spans="1:5" ht="9.75" customHeight="1" x14ac:dyDescent="0.3">
      <c r="A47" s="43">
        <v>4169</v>
      </c>
      <c r="B47" s="44" t="s">
        <v>147</v>
      </c>
      <c r="C47" s="45">
        <v>0</v>
      </c>
      <c r="D47" s="42" t="str">
        <f t="shared" si="5"/>
        <v/>
      </c>
      <c r="E47" s="34"/>
    </row>
    <row r="48" spans="1:5" ht="9.75" customHeight="1" x14ac:dyDescent="0.3">
      <c r="A48" s="39">
        <v>4170</v>
      </c>
      <c r="B48" s="40" t="s">
        <v>148</v>
      </c>
      <c r="C48" s="41">
        <v>0</v>
      </c>
      <c r="D48" s="42" t="str">
        <f t="shared" ref="D48:D56" si="6">IFERROR(C48/$C$48,"")</f>
        <v/>
      </c>
      <c r="E48" s="34"/>
    </row>
    <row r="49" spans="1:5" ht="9.75" customHeight="1" x14ac:dyDescent="0.3">
      <c r="A49" s="43">
        <v>4171</v>
      </c>
      <c r="B49" s="44" t="s">
        <v>149</v>
      </c>
      <c r="C49" s="45">
        <v>0</v>
      </c>
      <c r="D49" s="42" t="str">
        <f t="shared" si="6"/>
        <v/>
      </c>
      <c r="E49" s="34"/>
    </row>
    <row r="50" spans="1:5" ht="9.75" customHeight="1" x14ac:dyDescent="0.3">
      <c r="A50" s="43">
        <v>4172</v>
      </c>
      <c r="B50" s="44" t="s">
        <v>150</v>
      </c>
      <c r="C50" s="45">
        <v>0</v>
      </c>
      <c r="D50" s="42" t="str">
        <f t="shared" si="6"/>
        <v/>
      </c>
      <c r="E50" s="34"/>
    </row>
    <row r="51" spans="1:5" ht="9.75" customHeight="1" x14ac:dyDescent="0.3">
      <c r="A51" s="43">
        <v>4173</v>
      </c>
      <c r="B51" s="46" t="s">
        <v>151</v>
      </c>
      <c r="C51" s="45">
        <v>0</v>
      </c>
      <c r="D51" s="42" t="str">
        <f t="shared" si="6"/>
        <v/>
      </c>
      <c r="E51" s="34"/>
    </row>
    <row r="52" spans="1:5" ht="9.75" customHeight="1" x14ac:dyDescent="0.3">
      <c r="A52" s="43">
        <v>4174</v>
      </c>
      <c r="B52" s="46" t="s">
        <v>153</v>
      </c>
      <c r="C52" s="45">
        <v>0</v>
      </c>
      <c r="D52" s="42" t="str">
        <f t="shared" si="6"/>
        <v/>
      </c>
      <c r="E52" s="34"/>
    </row>
    <row r="53" spans="1:5" ht="9.75" customHeight="1" x14ac:dyDescent="0.3">
      <c r="A53" s="43">
        <v>4175</v>
      </c>
      <c r="B53" s="46" t="s">
        <v>154</v>
      </c>
      <c r="C53" s="45">
        <v>0</v>
      </c>
      <c r="D53" s="42" t="str">
        <f t="shared" si="6"/>
        <v/>
      </c>
      <c r="E53" s="34"/>
    </row>
    <row r="54" spans="1:5" ht="9.75" customHeight="1" x14ac:dyDescent="0.3">
      <c r="A54" s="43">
        <v>4176</v>
      </c>
      <c r="B54" s="46" t="s">
        <v>155</v>
      </c>
      <c r="C54" s="45">
        <v>0</v>
      </c>
      <c r="D54" s="42" t="str">
        <f t="shared" si="6"/>
        <v/>
      </c>
      <c r="E54" s="34"/>
    </row>
    <row r="55" spans="1:5" ht="9.75" customHeight="1" x14ac:dyDescent="0.3">
      <c r="A55" s="43">
        <v>4177</v>
      </c>
      <c r="B55" s="46" t="s">
        <v>156</v>
      </c>
      <c r="C55" s="45">
        <v>0</v>
      </c>
      <c r="D55" s="42" t="str">
        <f t="shared" si="6"/>
        <v/>
      </c>
      <c r="E55" s="34"/>
    </row>
    <row r="56" spans="1:5" ht="9.75" customHeight="1" x14ac:dyDescent="0.3">
      <c r="A56" s="43">
        <v>4178</v>
      </c>
      <c r="B56" s="46" t="s">
        <v>157</v>
      </c>
      <c r="C56" s="45">
        <v>0</v>
      </c>
      <c r="D56" s="42" t="str">
        <f t="shared" si="6"/>
        <v/>
      </c>
      <c r="E56" s="34"/>
    </row>
    <row r="57" spans="1:5" ht="9.75" customHeight="1" x14ac:dyDescent="0.3">
      <c r="A57" s="39">
        <v>4200</v>
      </c>
      <c r="B57" s="52" t="s">
        <v>160</v>
      </c>
      <c r="C57" s="41">
        <f>+C58+C64</f>
        <v>0</v>
      </c>
      <c r="D57" s="42"/>
      <c r="E57" s="34"/>
    </row>
    <row r="58" spans="1:5" ht="9.75" customHeight="1" x14ac:dyDescent="0.3">
      <c r="A58" s="39">
        <v>4210</v>
      </c>
      <c r="B58" s="52" t="s">
        <v>161</v>
      </c>
      <c r="C58" s="41">
        <v>0</v>
      </c>
      <c r="D58" s="42" t="str">
        <f t="shared" ref="D58:D63" si="7">IFERROR(C58/$C$58,"")</f>
        <v/>
      </c>
      <c r="E58" s="34"/>
    </row>
    <row r="59" spans="1:5" ht="9.75" customHeight="1" x14ac:dyDescent="0.3">
      <c r="A59" s="43">
        <v>4211</v>
      </c>
      <c r="B59" s="44" t="s">
        <v>162</v>
      </c>
      <c r="C59" s="45">
        <v>0</v>
      </c>
      <c r="D59" s="42" t="str">
        <f t="shared" si="7"/>
        <v/>
      </c>
      <c r="E59" s="34"/>
    </row>
    <row r="60" spans="1:5" ht="9.75" customHeight="1" x14ac:dyDescent="0.3">
      <c r="A60" s="43">
        <v>4212</v>
      </c>
      <c r="B60" s="44" t="s">
        <v>163</v>
      </c>
      <c r="C60" s="45">
        <v>0</v>
      </c>
      <c r="D60" s="42" t="str">
        <f t="shared" si="7"/>
        <v/>
      </c>
      <c r="E60" s="34"/>
    </row>
    <row r="61" spans="1:5" ht="9.75" customHeight="1" x14ac:dyDescent="0.3">
      <c r="A61" s="43">
        <v>4213</v>
      </c>
      <c r="B61" s="44" t="s">
        <v>164</v>
      </c>
      <c r="C61" s="45">
        <v>0</v>
      </c>
      <c r="D61" s="42" t="str">
        <f t="shared" si="7"/>
        <v/>
      </c>
      <c r="E61" s="34"/>
    </row>
    <row r="62" spans="1:5" ht="9.75" customHeight="1" x14ac:dyDescent="0.3">
      <c r="A62" s="43">
        <v>4214</v>
      </c>
      <c r="B62" s="44" t="s">
        <v>165</v>
      </c>
      <c r="C62" s="45">
        <v>0</v>
      </c>
      <c r="D62" s="42" t="str">
        <f t="shared" si="7"/>
        <v/>
      </c>
      <c r="E62" s="34"/>
    </row>
    <row r="63" spans="1:5" ht="9.75" customHeight="1" x14ac:dyDescent="0.3">
      <c r="A63" s="43">
        <v>4215</v>
      </c>
      <c r="B63" s="44" t="s">
        <v>166</v>
      </c>
      <c r="C63" s="45">
        <v>0</v>
      </c>
      <c r="D63" s="42" t="str">
        <f t="shared" si="7"/>
        <v/>
      </c>
      <c r="E63" s="34"/>
    </row>
    <row r="64" spans="1:5" ht="9.75" customHeight="1" x14ac:dyDescent="0.3">
      <c r="A64" s="39">
        <v>4220</v>
      </c>
      <c r="B64" s="40" t="s">
        <v>167</v>
      </c>
      <c r="C64" s="41">
        <f>+SUM(C65:C68)</f>
        <v>0</v>
      </c>
      <c r="D64" s="42" t="str">
        <f t="shared" ref="D64:D68" si="8">IFERROR(C64/$C$64,"")</f>
        <v/>
      </c>
      <c r="E64" s="34"/>
    </row>
    <row r="65" spans="1:5" ht="9.75" customHeight="1" x14ac:dyDescent="0.3">
      <c r="A65" s="43">
        <v>4221</v>
      </c>
      <c r="B65" s="44" t="s">
        <v>168</v>
      </c>
      <c r="C65" s="45">
        <v>0</v>
      </c>
      <c r="D65" s="42" t="str">
        <f t="shared" si="8"/>
        <v/>
      </c>
      <c r="E65" s="34"/>
    </row>
    <row r="66" spans="1:5" ht="9.75" customHeight="1" x14ac:dyDescent="0.3">
      <c r="A66" s="43">
        <v>4223</v>
      </c>
      <c r="B66" s="44" t="s">
        <v>170</v>
      </c>
      <c r="C66" s="45">
        <v>0</v>
      </c>
      <c r="D66" s="42" t="str">
        <f t="shared" si="8"/>
        <v/>
      </c>
      <c r="E66" s="34"/>
    </row>
    <row r="67" spans="1:5" ht="9.75" customHeight="1" x14ac:dyDescent="0.3">
      <c r="A67" s="43">
        <v>4225</v>
      </c>
      <c r="B67" s="44" t="s">
        <v>171</v>
      </c>
      <c r="C67" s="45">
        <v>0</v>
      </c>
      <c r="D67" s="42" t="str">
        <f t="shared" si="8"/>
        <v/>
      </c>
      <c r="E67" s="34"/>
    </row>
    <row r="68" spans="1:5" ht="9.75" customHeight="1" x14ac:dyDescent="0.3">
      <c r="A68" s="43">
        <v>4227</v>
      </c>
      <c r="B68" s="44" t="s">
        <v>172</v>
      </c>
      <c r="C68" s="45">
        <v>0</v>
      </c>
      <c r="D68" s="42" t="str">
        <f t="shared" si="8"/>
        <v/>
      </c>
      <c r="E68" s="34"/>
    </row>
    <row r="69" spans="1:5" ht="9.75" customHeight="1" x14ac:dyDescent="0.3">
      <c r="A69" s="54">
        <v>4300</v>
      </c>
      <c r="B69" s="40" t="s">
        <v>78</v>
      </c>
      <c r="C69" s="41">
        <f>+C70+C73+C79+C81+C83</f>
        <v>171.45</v>
      </c>
      <c r="D69" s="42"/>
      <c r="E69" s="44"/>
    </row>
    <row r="70" spans="1:5" ht="9.75" customHeight="1" x14ac:dyDescent="0.3">
      <c r="A70" s="54">
        <v>4310</v>
      </c>
      <c r="B70" s="40" t="s">
        <v>173</v>
      </c>
      <c r="C70" s="41">
        <v>171.45</v>
      </c>
      <c r="D70" s="42">
        <f t="shared" ref="D70:D72" si="9">IFERROR(C70/$C$70,"")</f>
        <v>1</v>
      </c>
      <c r="E70" s="44"/>
    </row>
    <row r="71" spans="1:5" ht="9.75" customHeight="1" x14ac:dyDescent="0.3">
      <c r="A71" s="55">
        <v>4311</v>
      </c>
      <c r="B71" s="44" t="s">
        <v>174</v>
      </c>
      <c r="C71" s="45">
        <v>171.45</v>
      </c>
      <c r="D71" s="42">
        <f t="shared" si="9"/>
        <v>1</v>
      </c>
      <c r="E71" s="44"/>
    </row>
    <row r="72" spans="1:5" ht="9.75" customHeight="1" x14ac:dyDescent="0.3">
      <c r="A72" s="55">
        <v>4319</v>
      </c>
      <c r="B72" s="44" t="s">
        <v>175</v>
      </c>
      <c r="C72" s="45">
        <v>0</v>
      </c>
      <c r="D72" s="42">
        <f t="shared" si="9"/>
        <v>0</v>
      </c>
      <c r="E72" s="44"/>
    </row>
    <row r="73" spans="1:5" ht="9.75" customHeight="1" x14ac:dyDescent="0.3">
      <c r="A73" s="54">
        <v>4320</v>
      </c>
      <c r="B73" s="40" t="s">
        <v>176</v>
      </c>
      <c r="C73" s="41">
        <v>0</v>
      </c>
      <c r="D73" s="42" t="str">
        <f t="shared" ref="D73:D78" si="10">IFERROR(C73/$C$73,"")</f>
        <v/>
      </c>
      <c r="E73" s="44"/>
    </row>
    <row r="74" spans="1:5" ht="9.75" customHeight="1" x14ac:dyDescent="0.3">
      <c r="A74" s="55">
        <v>4321</v>
      </c>
      <c r="B74" s="44" t="s">
        <v>177</v>
      </c>
      <c r="C74" s="45">
        <v>0</v>
      </c>
      <c r="D74" s="42" t="str">
        <f t="shared" si="10"/>
        <v/>
      </c>
      <c r="E74" s="44"/>
    </row>
    <row r="75" spans="1:5" ht="9.75" customHeight="1" x14ac:dyDescent="0.3">
      <c r="A75" s="55">
        <v>4322</v>
      </c>
      <c r="B75" s="44" t="s">
        <v>178</v>
      </c>
      <c r="C75" s="45">
        <v>0</v>
      </c>
      <c r="D75" s="42" t="str">
        <f t="shared" si="10"/>
        <v/>
      </c>
      <c r="E75" s="44"/>
    </row>
    <row r="76" spans="1:5" ht="9.75" customHeight="1" x14ac:dyDescent="0.3">
      <c r="A76" s="55">
        <v>4323</v>
      </c>
      <c r="B76" s="44" t="s">
        <v>179</v>
      </c>
      <c r="C76" s="45">
        <v>0</v>
      </c>
      <c r="D76" s="42" t="str">
        <f t="shared" si="10"/>
        <v/>
      </c>
      <c r="E76" s="44"/>
    </row>
    <row r="77" spans="1:5" ht="9.75" customHeight="1" x14ac:dyDescent="0.3">
      <c r="A77" s="55">
        <v>4324</v>
      </c>
      <c r="B77" s="44" t="s">
        <v>180</v>
      </c>
      <c r="C77" s="45">
        <v>0</v>
      </c>
      <c r="D77" s="42" t="str">
        <f t="shared" si="10"/>
        <v/>
      </c>
      <c r="E77" s="44"/>
    </row>
    <row r="78" spans="1:5" ht="9.75" customHeight="1" x14ac:dyDescent="0.3">
      <c r="A78" s="55">
        <v>4325</v>
      </c>
      <c r="B78" s="44" t="s">
        <v>181</v>
      </c>
      <c r="C78" s="45">
        <v>0</v>
      </c>
      <c r="D78" s="42" t="str">
        <f t="shared" si="10"/>
        <v/>
      </c>
      <c r="E78" s="44"/>
    </row>
    <row r="79" spans="1:5" ht="9.75" customHeight="1" x14ac:dyDescent="0.3">
      <c r="A79" s="54">
        <v>4330</v>
      </c>
      <c r="B79" s="40" t="s">
        <v>182</v>
      </c>
      <c r="C79" s="41">
        <v>0</v>
      </c>
      <c r="D79" s="42" t="str">
        <f t="shared" ref="D79:D80" si="11">IFERROR(C79/$C$79,"")</f>
        <v/>
      </c>
      <c r="E79" s="44"/>
    </row>
    <row r="80" spans="1:5" ht="9.75" customHeight="1" x14ac:dyDescent="0.3">
      <c r="A80" s="55">
        <v>4331</v>
      </c>
      <c r="B80" s="44" t="s">
        <v>182</v>
      </c>
      <c r="C80" s="45">
        <v>0</v>
      </c>
      <c r="D80" s="42" t="str">
        <f t="shared" si="11"/>
        <v/>
      </c>
      <c r="E80" s="44"/>
    </row>
    <row r="81" spans="1:5" ht="9.75" customHeight="1" x14ac:dyDescent="0.3">
      <c r="A81" s="54">
        <v>4340</v>
      </c>
      <c r="B81" s="40" t="s">
        <v>183</v>
      </c>
      <c r="C81" s="41">
        <v>0</v>
      </c>
      <c r="D81" s="42" t="str">
        <f t="shared" ref="D81:D82" si="12">IFERROR(C81/$C$81,"")</f>
        <v/>
      </c>
      <c r="E81" s="44"/>
    </row>
    <row r="82" spans="1:5" ht="9.75" customHeight="1" x14ac:dyDescent="0.3">
      <c r="A82" s="55">
        <v>4341</v>
      </c>
      <c r="B82" s="44" t="s">
        <v>183</v>
      </c>
      <c r="C82" s="45">
        <v>0</v>
      </c>
      <c r="D82" s="42" t="str">
        <f t="shared" si="12"/>
        <v/>
      </c>
      <c r="E82" s="44"/>
    </row>
    <row r="83" spans="1:5" ht="9.75" customHeight="1" x14ac:dyDescent="0.3">
      <c r="A83" s="54">
        <v>4390</v>
      </c>
      <c r="B83" s="40" t="s">
        <v>184</v>
      </c>
      <c r="C83" s="41">
        <f>+SUM(C84:C90)</f>
        <v>0</v>
      </c>
      <c r="D83" s="42" t="str">
        <f t="shared" ref="D83:D90" si="13">IFERROR(C83/$C$83,"")</f>
        <v/>
      </c>
      <c r="E83" s="44"/>
    </row>
    <row r="84" spans="1:5" ht="9.75" customHeight="1" x14ac:dyDescent="0.3">
      <c r="A84" s="55">
        <v>4392</v>
      </c>
      <c r="B84" s="44" t="s">
        <v>185</v>
      </c>
      <c r="C84" s="45">
        <v>0</v>
      </c>
      <c r="D84" s="42" t="str">
        <f t="shared" si="13"/>
        <v/>
      </c>
      <c r="E84" s="44"/>
    </row>
    <row r="85" spans="1:5" ht="9.75" customHeight="1" x14ac:dyDescent="0.3">
      <c r="A85" s="55">
        <v>4393</v>
      </c>
      <c r="B85" s="44" t="s">
        <v>186</v>
      </c>
      <c r="C85" s="45">
        <v>0</v>
      </c>
      <c r="D85" s="42" t="str">
        <f t="shared" si="13"/>
        <v/>
      </c>
      <c r="E85" s="44"/>
    </row>
    <row r="86" spans="1:5" ht="9.75" customHeight="1" x14ac:dyDescent="0.3">
      <c r="A86" s="55">
        <v>4394</v>
      </c>
      <c r="B86" s="44" t="s">
        <v>187</v>
      </c>
      <c r="C86" s="45">
        <v>0</v>
      </c>
      <c r="D86" s="42" t="str">
        <f t="shared" si="13"/>
        <v/>
      </c>
      <c r="E86" s="44"/>
    </row>
    <row r="87" spans="1:5" ht="9.75" customHeight="1" x14ac:dyDescent="0.3">
      <c r="A87" s="55">
        <v>4395</v>
      </c>
      <c r="B87" s="44" t="s">
        <v>188</v>
      </c>
      <c r="C87" s="45">
        <v>0</v>
      </c>
      <c r="D87" s="42" t="str">
        <f t="shared" si="13"/>
        <v/>
      </c>
      <c r="E87" s="44"/>
    </row>
    <row r="88" spans="1:5" ht="9.75" customHeight="1" x14ac:dyDescent="0.3">
      <c r="A88" s="55">
        <v>4396</v>
      </c>
      <c r="B88" s="44" t="s">
        <v>189</v>
      </c>
      <c r="C88" s="45">
        <v>0</v>
      </c>
      <c r="D88" s="42" t="str">
        <f t="shared" si="13"/>
        <v/>
      </c>
      <c r="E88" s="44"/>
    </row>
    <row r="89" spans="1:5" ht="9.75" customHeight="1" x14ac:dyDescent="0.3">
      <c r="A89" s="55">
        <v>4397</v>
      </c>
      <c r="B89" s="44" t="s">
        <v>190</v>
      </c>
      <c r="C89" s="45">
        <v>0</v>
      </c>
      <c r="D89" s="42" t="str">
        <f t="shared" si="13"/>
        <v/>
      </c>
      <c r="E89" s="44"/>
    </row>
    <row r="90" spans="1:5" ht="9.75" customHeight="1" x14ac:dyDescent="0.3">
      <c r="A90" s="55">
        <v>4399</v>
      </c>
      <c r="B90" s="44" t="s">
        <v>184</v>
      </c>
      <c r="C90" s="45">
        <v>0</v>
      </c>
      <c r="D90" s="42" t="str">
        <f t="shared" si="13"/>
        <v/>
      </c>
      <c r="E90" s="44"/>
    </row>
    <row r="91" spans="1:5" ht="9.75" customHeight="1" x14ac:dyDescent="0.3">
      <c r="A91" s="34"/>
      <c r="B91" s="34"/>
      <c r="C91" s="34"/>
      <c r="D91" s="35"/>
      <c r="E91" s="34"/>
    </row>
    <row r="92" spans="1:5" ht="9.75" customHeight="1" x14ac:dyDescent="0.3">
      <c r="A92" s="32" t="s">
        <v>191</v>
      </c>
      <c r="B92" s="32"/>
      <c r="C92" s="32"/>
      <c r="D92" s="33"/>
      <c r="E92" s="32"/>
    </row>
    <row r="93" spans="1:5" ht="9.75" customHeight="1" x14ac:dyDescent="0.3">
      <c r="A93" s="36" t="s">
        <v>106</v>
      </c>
      <c r="B93" s="36" t="s">
        <v>107</v>
      </c>
      <c r="C93" s="37" t="s">
        <v>108</v>
      </c>
      <c r="D93" s="38" t="s">
        <v>109</v>
      </c>
      <c r="E93" s="37" t="s">
        <v>110</v>
      </c>
    </row>
    <row r="94" spans="1:5" ht="9.75" customHeight="1" x14ac:dyDescent="0.3">
      <c r="A94" s="54">
        <v>5000</v>
      </c>
      <c r="B94" s="40" t="s">
        <v>80</v>
      </c>
      <c r="C94" s="41">
        <f>+C95+C123+C156+C166+C181+C210</f>
        <v>22451.56</v>
      </c>
      <c r="D94" s="42"/>
      <c r="E94" s="44"/>
    </row>
    <row r="95" spans="1:5" ht="9.75" customHeight="1" x14ac:dyDescent="0.3">
      <c r="A95" s="54">
        <v>5100</v>
      </c>
      <c r="B95" s="40" t="s">
        <v>192</v>
      </c>
      <c r="C95" s="41">
        <f>+C96+C103+C113</f>
        <v>0</v>
      </c>
      <c r="D95" s="42"/>
      <c r="E95" s="44"/>
    </row>
    <row r="96" spans="1:5" ht="9.75" customHeight="1" x14ac:dyDescent="0.3">
      <c r="A96" s="54">
        <v>5110</v>
      </c>
      <c r="B96" s="40" t="s">
        <v>193</v>
      </c>
      <c r="C96" s="41">
        <f>+SUM(C97:C102)</f>
        <v>0</v>
      </c>
      <c r="D96" s="42" t="str">
        <f t="shared" ref="D96:D102" si="14">IFERROR(C96/$C$96,"")</f>
        <v/>
      </c>
      <c r="E96" s="44"/>
    </row>
    <row r="97" spans="1:5" ht="9.75" customHeight="1" x14ac:dyDescent="0.3">
      <c r="A97" s="55">
        <v>5111</v>
      </c>
      <c r="B97" s="44" t="s">
        <v>194</v>
      </c>
      <c r="C97" s="45">
        <v>0</v>
      </c>
      <c r="D97" s="42" t="str">
        <f t="shared" si="14"/>
        <v/>
      </c>
      <c r="E97" s="44"/>
    </row>
    <row r="98" spans="1:5" ht="9.75" customHeight="1" x14ac:dyDescent="0.3">
      <c r="A98" s="55">
        <v>5112</v>
      </c>
      <c r="B98" s="44" t="s">
        <v>196</v>
      </c>
      <c r="C98" s="45">
        <v>0</v>
      </c>
      <c r="D98" s="42" t="str">
        <f t="shared" si="14"/>
        <v/>
      </c>
      <c r="E98" s="44"/>
    </row>
    <row r="99" spans="1:5" ht="9.75" customHeight="1" x14ac:dyDescent="0.3">
      <c r="A99" s="55">
        <v>5113</v>
      </c>
      <c r="B99" s="44" t="s">
        <v>197</v>
      </c>
      <c r="C99" s="45">
        <v>0</v>
      </c>
      <c r="D99" s="42" t="str">
        <f t="shared" si="14"/>
        <v/>
      </c>
      <c r="E99" s="44"/>
    </row>
    <row r="100" spans="1:5" ht="9.75" customHeight="1" x14ac:dyDescent="0.3">
      <c r="A100" s="55">
        <v>5114</v>
      </c>
      <c r="B100" s="44" t="s">
        <v>199</v>
      </c>
      <c r="C100" s="45">
        <v>0</v>
      </c>
      <c r="D100" s="42" t="str">
        <f t="shared" si="14"/>
        <v/>
      </c>
      <c r="E100" s="44"/>
    </row>
    <row r="101" spans="1:5" ht="11.25" customHeight="1" x14ac:dyDescent="0.3">
      <c r="A101" s="55">
        <v>5115</v>
      </c>
      <c r="B101" s="44" t="s">
        <v>201</v>
      </c>
      <c r="C101" s="45">
        <v>0</v>
      </c>
      <c r="D101" s="42" t="str">
        <f t="shared" si="14"/>
        <v/>
      </c>
      <c r="E101" s="44"/>
    </row>
    <row r="102" spans="1:5" ht="9.75" customHeight="1" x14ac:dyDescent="0.3">
      <c r="A102" s="55">
        <v>5116</v>
      </c>
      <c r="B102" s="44" t="s">
        <v>202</v>
      </c>
      <c r="C102" s="45">
        <v>0</v>
      </c>
      <c r="D102" s="42" t="str">
        <f t="shared" si="14"/>
        <v/>
      </c>
      <c r="E102" s="44"/>
    </row>
    <row r="103" spans="1:5" ht="9.75" customHeight="1" x14ac:dyDescent="0.3">
      <c r="A103" s="54">
        <v>5120</v>
      </c>
      <c r="B103" s="40" t="s">
        <v>203</v>
      </c>
      <c r="C103" s="41">
        <f>+SUM(C104:C112)</f>
        <v>0</v>
      </c>
      <c r="D103" s="42" t="str">
        <f t="shared" ref="D103:D112" si="15">IFERROR(C103/$C$103,"")</f>
        <v/>
      </c>
      <c r="E103" s="44"/>
    </row>
    <row r="104" spans="1:5" ht="9.75" customHeight="1" x14ac:dyDescent="0.3">
      <c r="A104" s="55">
        <v>5121</v>
      </c>
      <c r="B104" s="44" t="s">
        <v>204</v>
      </c>
      <c r="C104" s="45">
        <v>0</v>
      </c>
      <c r="D104" s="42" t="str">
        <f t="shared" si="15"/>
        <v/>
      </c>
      <c r="E104" s="44"/>
    </row>
    <row r="105" spans="1:5" ht="9.75" customHeight="1" x14ac:dyDescent="0.3">
      <c r="A105" s="55">
        <v>5122</v>
      </c>
      <c r="B105" s="44" t="s">
        <v>205</v>
      </c>
      <c r="C105" s="45">
        <v>0</v>
      </c>
      <c r="D105" s="42" t="str">
        <f t="shared" si="15"/>
        <v/>
      </c>
      <c r="E105" s="44"/>
    </row>
    <row r="106" spans="1:5" ht="9.75" customHeight="1" x14ac:dyDescent="0.3">
      <c r="A106" s="55">
        <v>5123</v>
      </c>
      <c r="B106" s="44" t="s">
        <v>206</v>
      </c>
      <c r="C106" s="45">
        <v>0</v>
      </c>
      <c r="D106" s="42" t="str">
        <f t="shared" si="15"/>
        <v/>
      </c>
      <c r="E106" s="44"/>
    </row>
    <row r="107" spans="1:5" ht="9.75" customHeight="1" x14ac:dyDescent="0.3">
      <c r="A107" s="55">
        <v>5124</v>
      </c>
      <c r="B107" s="44" t="s">
        <v>207</v>
      </c>
      <c r="C107" s="45">
        <v>0</v>
      </c>
      <c r="D107" s="42" t="str">
        <f t="shared" si="15"/>
        <v/>
      </c>
      <c r="E107" s="44"/>
    </row>
    <row r="108" spans="1:5" ht="9.75" customHeight="1" x14ac:dyDescent="0.3">
      <c r="A108" s="55">
        <v>5125</v>
      </c>
      <c r="B108" s="44" t="s">
        <v>208</v>
      </c>
      <c r="C108" s="45">
        <v>0</v>
      </c>
      <c r="D108" s="42" t="str">
        <f t="shared" si="15"/>
        <v/>
      </c>
      <c r="E108" s="44"/>
    </row>
    <row r="109" spans="1:5" ht="9.75" customHeight="1" x14ac:dyDescent="0.3">
      <c r="A109" s="55">
        <v>5126</v>
      </c>
      <c r="B109" s="44" t="s">
        <v>209</v>
      </c>
      <c r="C109" s="45">
        <v>0</v>
      </c>
      <c r="D109" s="42" t="str">
        <f t="shared" si="15"/>
        <v/>
      </c>
      <c r="E109" s="44"/>
    </row>
    <row r="110" spans="1:5" ht="9.75" customHeight="1" x14ac:dyDescent="0.3">
      <c r="A110" s="55">
        <v>5127</v>
      </c>
      <c r="B110" s="44" t="s">
        <v>210</v>
      </c>
      <c r="C110" s="45">
        <v>0</v>
      </c>
      <c r="D110" s="42" t="str">
        <f t="shared" si="15"/>
        <v/>
      </c>
      <c r="E110" s="44"/>
    </row>
    <row r="111" spans="1:5" ht="9.75" customHeight="1" x14ac:dyDescent="0.3">
      <c r="A111" s="55">
        <v>5128</v>
      </c>
      <c r="B111" s="44" t="s">
        <v>211</v>
      </c>
      <c r="C111" s="45">
        <v>0</v>
      </c>
      <c r="D111" s="42" t="str">
        <f t="shared" si="15"/>
        <v/>
      </c>
      <c r="E111" s="44"/>
    </row>
    <row r="112" spans="1:5" ht="9.75" customHeight="1" x14ac:dyDescent="0.3">
      <c r="A112" s="55">
        <v>5129</v>
      </c>
      <c r="B112" s="44" t="s">
        <v>212</v>
      </c>
      <c r="C112" s="45">
        <v>0</v>
      </c>
      <c r="D112" s="42" t="str">
        <f t="shared" si="15"/>
        <v/>
      </c>
      <c r="E112" s="44"/>
    </row>
    <row r="113" spans="1:5" ht="9.75" customHeight="1" x14ac:dyDescent="0.3">
      <c r="A113" s="54">
        <v>5130</v>
      </c>
      <c r="B113" s="40" t="s">
        <v>213</v>
      </c>
      <c r="C113" s="41">
        <f>+SUM(C114:C122)</f>
        <v>0</v>
      </c>
      <c r="D113" s="42" t="str">
        <f t="shared" ref="D113:D122" si="16">IFERROR(C113/$C$113,"")</f>
        <v/>
      </c>
      <c r="E113" s="44"/>
    </row>
    <row r="114" spans="1:5" ht="9.75" customHeight="1" x14ac:dyDescent="0.3">
      <c r="A114" s="55">
        <v>5131</v>
      </c>
      <c r="B114" s="44" t="s">
        <v>214</v>
      </c>
      <c r="C114" s="45">
        <v>0</v>
      </c>
      <c r="D114" s="42" t="str">
        <f t="shared" si="16"/>
        <v/>
      </c>
      <c r="E114" s="44"/>
    </row>
    <row r="115" spans="1:5" ht="9.75" customHeight="1" x14ac:dyDescent="0.3">
      <c r="A115" s="55">
        <v>5132</v>
      </c>
      <c r="B115" s="44" t="s">
        <v>215</v>
      </c>
      <c r="C115" s="45">
        <v>0</v>
      </c>
      <c r="D115" s="42" t="str">
        <f t="shared" si="16"/>
        <v/>
      </c>
      <c r="E115" s="44"/>
    </row>
    <row r="116" spans="1:5" ht="9.75" customHeight="1" x14ac:dyDescent="0.3">
      <c r="A116" s="55">
        <v>5133</v>
      </c>
      <c r="B116" s="44" t="s">
        <v>216</v>
      </c>
      <c r="C116" s="45">
        <v>0</v>
      </c>
      <c r="D116" s="42" t="str">
        <f t="shared" si="16"/>
        <v/>
      </c>
      <c r="E116" s="44"/>
    </row>
    <row r="117" spans="1:5" ht="9.75" customHeight="1" x14ac:dyDescent="0.3">
      <c r="A117" s="55">
        <v>5134</v>
      </c>
      <c r="B117" s="44" t="s">
        <v>218</v>
      </c>
      <c r="C117" s="45">
        <v>0</v>
      </c>
      <c r="D117" s="42" t="str">
        <f t="shared" si="16"/>
        <v/>
      </c>
      <c r="E117" s="44"/>
    </row>
    <row r="118" spans="1:5" ht="9.75" customHeight="1" x14ac:dyDescent="0.3">
      <c r="A118" s="55">
        <v>5135</v>
      </c>
      <c r="B118" s="44" t="s">
        <v>219</v>
      </c>
      <c r="C118" s="45">
        <v>0</v>
      </c>
      <c r="D118" s="42" t="str">
        <f t="shared" si="16"/>
        <v/>
      </c>
      <c r="E118" s="44"/>
    </row>
    <row r="119" spans="1:5" ht="9.75" customHeight="1" x14ac:dyDescent="0.3">
      <c r="A119" s="55">
        <v>5136</v>
      </c>
      <c r="B119" s="44" t="s">
        <v>221</v>
      </c>
      <c r="C119" s="45">
        <v>0</v>
      </c>
      <c r="D119" s="42" t="str">
        <f t="shared" si="16"/>
        <v/>
      </c>
      <c r="E119" s="44"/>
    </row>
    <row r="120" spans="1:5" ht="9.75" customHeight="1" x14ac:dyDescent="0.3">
      <c r="A120" s="55">
        <v>5137</v>
      </c>
      <c r="B120" s="44" t="s">
        <v>222</v>
      </c>
      <c r="C120" s="45">
        <v>0</v>
      </c>
      <c r="D120" s="42" t="str">
        <f t="shared" si="16"/>
        <v/>
      </c>
      <c r="E120" s="44"/>
    </row>
    <row r="121" spans="1:5" ht="9.75" customHeight="1" x14ac:dyDescent="0.3">
      <c r="A121" s="55">
        <v>5138</v>
      </c>
      <c r="B121" s="44" t="s">
        <v>223</v>
      </c>
      <c r="C121" s="45">
        <v>0</v>
      </c>
      <c r="D121" s="42" t="str">
        <f t="shared" si="16"/>
        <v/>
      </c>
      <c r="E121" s="44"/>
    </row>
    <row r="122" spans="1:5" ht="9.75" customHeight="1" x14ac:dyDescent="0.3">
      <c r="A122" s="55">
        <v>5139</v>
      </c>
      <c r="B122" s="44" t="s">
        <v>224</v>
      </c>
      <c r="C122" s="45">
        <v>0</v>
      </c>
      <c r="D122" s="42" t="str">
        <f t="shared" si="16"/>
        <v/>
      </c>
      <c r="E122" s="44"/>
    </row>
    <row r="123" spans="1:5" ht="9.75" customHeight="1" x14ac:dyDescent="0.3">
      <c r="A123" s="54">
        <v>5200</v>
      </c>
      <c r="B123" s="40" t="s">
        <v>225</v>
      </c>
      <c r="C123" s="41">
        <f>+C124+C127+C130+C133+C138+C142+C145+C147+C153</f>
        <v>0</v>
      </c>
      <c r="D123" s="42"/>
      <c r="E123" s="44"/>
    </row>
    <row r="124" spans="1:5" ht="9.75" customHeight="1" x14ac:dyDescent="0.3">
      <c r="A124" s="54">
        <v>5210</v>
      </c>
      <c r="B124" s="40" t="s">
        <v>226</v>
      </c>
      <c r="C124" s="41">
        <v>0</v>
      </c>
      <c r="D124" s="42" t="str">
        <f t="shared" ref="D124:D126" si="17">IFERROR(C124/$C$124,"")</f>
        <v/>
      </c>
      <c r="E124" s="44"/>
    </row>
    <row r="125" spans="1:5" ht="9.75" customHeight="1" x14ac:dyDescent="0.3">
      <c r="A125" s="55">
        <v>5211</v>
      </c>
      <c r="B125" s="44" t="s">
        <v>228</v>
      </c>
      <c r="C125" s="45">
        <v>0</v>
      </c>
      <c r="D125" s="42" t="str">
        <f t="shared" si="17"/>
        <v/>
      </c>
      <c r="E125" s="44"/>
    </row>
    <row r="126" spans="1:5" ht="9.75" customHeight="1" x14ac:dyDescent="0.3">
      <c r="A126" s="55">
        <v>5212</v>
      </c>
      <c r="B126" s="44" t="s">
        <v>229</v>
      </c>
      <c r="C126" s="45">
        <v>0</v>
      </c>
      <c r="D126" s="42" t="str">
        <f t="shared" si="17"/>
        <v/>
      </c>
      <c r="E126" s="44"/>
    </row>
    <row r="127" spans="1:5" ht="9.75" customHeight="1" x14ac:dyDescent="0.3">
      <c r="A127" s="54">
        <v>5220</v>
      </c>
      <c r="B127" s="40" t="s">
        <v>230</v>
      </c>
      <c r="C127" s="41">
        <v>0</v>
      </c>
      <c r="D127" s="42" t="str">
        <f t="shared" ref="D127:D129" si="18">IFERROR(C127/$C$127,"")</f>
        <v/>
      </c>
      <c r="E127" s="44"/>
    </row>
    <row r="128" spans="1:5" ht="9.75" customHeight="1" x14ac:dyDescent="0.3">
      <c r="A128" s="55">
        <v>5221</v>
      </c>
      <c r="B128" s="44" t="s">
        <v>231</v>
      </c>
      <c r="C128" s="45">
        <v>0</v>
      </c>
      <c r="D128" s="42" t="str">
        <f t="shared" si="18"/>
        <v/>
      </c>
      <c r="E128" s="44"/>
    </row>
    <row r="129" spans="1:5" ht="9.75" customHeight="1" x14ac:dyDescent="0.3">
      <c r="A129" s="55">
        <v>5222</v>
      </c>
      <c r="B129" s="44" t="s">
        <v>232</v>
      </c>
      <c r="C129" s="45">
        <v>0</v>
      </c>
      <c r="D129" s="42" t="str">
        <f t="shared" si="18"/>
        <v/>
      </c>
      <c r="E129" s="44"/>
    </row>
    <row r="130" spans="1:5" ht="9.75" customHeight="1" x14ac:dyDescent="0.3">
      <c r="A130" s="54">
        <v>5230</v>
      </c>
      <c r="B130" s="40" t="s">
        <v>170</v>
      </c>
      <c r="C130" s="41">
        <v>0</v>
      </c>
      <c r="D130" s="42" t="str">
        <f t="shared" ref="D130:D132" si="19">IFERROR(C130/$C$130,"")</f>
        <v/>
      </c>
      <c r="E130" s="44"/>
    </row>
    <row r="131" spans="1:5" ht="9.75" customHeight="1" x14ac:dyDescent="0.3">
      <c r="A131" s="55">
        <v>5231</v>
      </c>
      <c r="B131" s="44" t="s">
        <v>233</v>
      </c>
      <c r="C131" s="45">
        <v>0</v>
      </c>
      <c r="D131" s="42" t="str">
        <f t="shared" si="19"/>
        <v/>
      </c>
      <c r="E131" s="44"/>
    </row>
    <row r="132" spans="1:5" ht="9.75" customHeight="1" x14ac:dyDescent="0.3">
      <c r="A132" s="55">
        <v>5232</v>
      </c>
      <c r="B132" s="44" t="s">
        <v>234</v>
      </c>
      <c r="C132" s="45">
        <v>0</v>
      </c>
      <c r="D132" s="42" t="str">
        <f t="shared" si="19"/>
        <v/>
      </c>
      <c r="E132" s="44"/>
    </row>
    <row r="133" spans="1:5" ht="9.75" customHeight="1" x14ac:dyDescent="0.3">
      <c r="A133" s="54">
        <v>5240</v>
      </c>
      <c r="B133" s="40" t="s">
        <v>235</v>
      </c>
      <c r="C133" s="41">
        <f>+SUM(C134:C137)</f>
        <v>0</v>
      </c>
      <c r="D133" s="42" t="str">
        <f t="shared" ref="D133:D137" si="20">IFERROR(C133/$C$133,"")</f>
        <v/>
      </c>
      <c r="E133" s="44"/>
    </row>
    <row r="134" spans="1:5" ht="9.75" customHeight="1" x14ac:dyDescent="0.3">
      <c r="A134" s="55">
        <v>5241</v>
      </c>
      <c r="B134" s="44" t="s">
        <v>236</v>
      </c>
      <c r="C134" s="45">
        <v>0</v>
      </c>
      <c r="D134" s="42" t="str">
        <f t="shared" si="20"/>
        <v/>
      </c>
      <c r="E134" s="44"/>
    </row>
    <row r="135" spans="1:5" ht="9.75" customHeight="1" x14ac:dyDescent="0.3">
      <c r="A135" s="55">
        <v>5242</v>
      </c>
      <c r="B135" s="44" t="s">
        <v>238</v>
      </c>
      <c r="C135" s="45">
        <v>0</v>
      </c>
      <c r="D135" s="42" t="str">
        <f t="shared" si="20"/>
        <v/>
      </c>
      <c r="E135" s="44"/>
    </row>
    <row r="136" spans="1:5" ht="9.75" customHeight="1" x14ac:dyDescent="0.3">
      <c r="A136" s="55">
        <v>5243</v>
      </c>
      <c r="B136" s="44" t="s">
        <v>239</v>
      </c>
      <c r="C136" s="45">
        <v>0</v>
      </c>
      <c r="D136" s="42" t="str">
        <f t="shared" si="20"/>
        <v/>
      </c>
      <c r="E136" s="44"/>
    </row>
    <row r="137" spans="1:5" ht="9.75" customHeight="1" x14ac:dyDescent="0.3">
      <c r="A137" s="55">
        <v>5244</v>
      </c>
      <c r="B137" s="44" t="s">
        <v>240</v>
      </c>
      <c r="C137" s="45">
        <v>0</v>
      </c>
      <c r="D137" s="42" t="str">
        <f t="shared" si="20"/>
        <v/>
      </c>
      <c r="E137" s="44"/>
    </row>
    <row r="138" spans="1:5" ht="9.75" customHeight="1" x14ac:dyDescent="0.3">
      <c r="A138" s="54">
        <v>5250</v>
      </c>
      <c r="B138" s="40" t="s">
        <v>171</v>
      </c>
      <c r="C138" s="41">
        <v>0</v>
      </c>
      <c r="D138" s="42" t="str">
        <f t="shared" ref="D138:D141" si="21">IFERROR(C138/$C$138,"")</f>
        <v/>
      </c>
      <c r="E138" s="44"/>
    </row>
    <row r="139" spans="1:5" ht="9.75" customHeight="1" x14ac:dyDescent="0.3">
      <c r="A139" s="55">
        <v>5251</v>
      </c>
      <c r="B139" s="44" t="s">
        <v>241</v>
      </c>
      <c r="C139" s="45">
        <v>0</v>
      </c>
      <c r="D139" s="42" t="str">
        <f t="shared" si="21"/>
        <v/>
      </c>
      <c r="E139" s="44"/>
    </row>
    <row r="140" spans="1:5" ht="9.75" customHeight="1" x14ac:dyDescent="0.3">
      <c r="A140" s="55">
        <v>5252</v>
      </c>
      <c r="B140" s="44" t="s">
        <v>242</v>
      </c>
      <c r="C140" s="45">
        <v>0</v>
      </c>
      <c r="D140" s="42" t="str">
        <f t="shared" si="21"/>
        <v/>
      </c>
      <c r="E140" s="44"/>
    </row>
    <row r="141" spans="1:5" ht="9.75" customHeight="1" x14ac:dyDescent="0.3">
      <c r="A141" s="55">
        <v>5259</v>
      </c>
      <c r="B141" s="44" t="s">
        <v>243</v>
      </c>
      <c r="C141" s="45">
        <v>0</v>
      </c>
      <c r="D141" s="42" t="str">
        <f t="shared" si="21"/>
        <v/>
      </c>
      <c r="E141" s="44"/>
    </row>
    <row r="142" spans="1:5" ht="9.75" customHeight="1" x14ac:dyDescent="0.3">
      <c r="A142" s="54">
        <v>5260</v>
      </c>
      <c r="B142" s="40" t="s">
        <v>244</v>
      </c>
      <c r="C142" s="41">
        <v>0</v>
      </c>
      <c r="D142" s="42" t="str">
        <f t="shared" ref="D142:D144" si="22">IFERROR(C142/$C$142,"")</f>
        <v/>
      </c>
      <c r="E142" s="44"/>
    </row>
    <row r="143" spans="1:5" ht="9.75" customHeight="1" x14ac:dyDescent="0.3">
      <c r="A143" s="55">
        <v>5261</v>
      </c>
      <c r="B143" s="44" t="s">
        <v>245</v>
      </c>
      <c r="C143" s="45">
        <v>0</v>
      </c>
      <c r="D143" s="42" t="str">
        <f t="shared" si="22"/>
        <v/>
      </c>
      <c r="E143" s="44"/>
    </row>
    <row r="144" spans="1:5" ht="9.75" customHeight="1" x14ac:dyDescent="0.3">
      <c r="A144" s="55">
        <v>5262</v>
      </c>
      <c r="B144" s="44" t="s">
        <v>246</v>
      </c>
      <c r="C144" s="45">
        <v>0</v>
      </c>
      <c r="D144" s="42" t="str">
        <f t="shared" si="22"/>
        <v/>
      </c>
      <c r="E144" s="44"/>
    </row>
    <row r="145" spans="1:5" ht="9.75" customHeight="1" x14ac:dyDescent="0.3">
      <c r="A145" s="54">
        <v>5270</v>
      </c>
      <c r="B145" s="40" t="s">
        <v>247</v>
      </c>
      <c r="C145" s="41">
        <v>0</v>
      </c>
      <c r="D145" s="42" t="str">
        <f t="shared" ref="D145:D146" si="23">IFERROR(C145/$C$145,"")</f>
        <v/>
      </c>
      <c r="E145" s="44"/>
    </row>
    <row r="146" spans="1:5" ht="9.75" customHeight="1" x14ac:dyDescent="0.3">
      <c r="A146" s="55">
        <v>5271</v>
      </c>
      <c r="B146" s="44" t="s">
        <v>248</v>
      </c>
      <c r="C146" s="45">
        <v>0</v>
      </c>
      <c r="D146" s="42" t="str">
        <f t="shared" si="23"/>
        <v/>
      </c>
      <c r="E146" s="44"/>
    </row>
    <row r="147" spans="1:5" ht="9.75" customHeight="1" x14ac:dyDescent="0.3">
      <c r="A147" s="54">
        <v>5280</v>
      </c>
      <c r="B147" s="40" t="s">
        <v>249</v>
      </c>
      <c r="C147" s="41">
        <v>0</v>
      </c>
      <c r="D147" s="42" t="str">
        <f t="shared" ref="D147:D152" si="24">IFERROR(C147/$C$147,"")</f>
        <v/>
      </c>
      <c r="E147" s="44"/>
    </row>
    <row r="148" spans="1:5" ht="9.75" customHeight="1" x14ac:dyDescent="0.3">
      <c r="A148" s="55">
        <v>5281</v>
      </c>
      <c r="B148" s="44" t="s">
        <v>250</v>
      </c>
      <c r="C148" s="45">
        <v>0</v>
      </c>
      <c r="D148" s="42" t="str">
        <f t="shared" si="24"/>
        <v/>
      </c>
      <c r="E148" s="44"/>
    </row>
    <row r="149" spans="1:5" ht="9.75" customHeight="1" x14ac:dyDescent="0.3">
      <c r="A149" s="55">
        <v>5282</v>
      </c>
      <c r="B149" s="44" t="s">
        <v>251</v>
      </c>
      <c r="C149" s="45">
        <v>0</v>
      </c>
      <c r="D149" s="42" t="str">
        <f t="shared" si="24"/>
        <v/>
      </c>
      <c r="E149" s="44"/>
    </row>
    <row r="150" spans="1:5" ht="9.75" customHeight="1" x14ac:dyDescent="0.3">
      <c r="A150" s="55">
        <v>5283</v>
      </c>
      <c r="B150" s="44" t="s">
        <v>252</v>
      </c>
      <c r="C150" s="45">
        <v>0</v>
      </c>
      <c r="D150" s="42" t="str">
        <f t="shared" si="24"/>
        <v/>
      </c>
      <c r="E150" s="44"/>
    </row>
    <row r="151" spans="1:5" ht="9.75" customHeight="1" x14ac:dyDescent="0.3">
      <c r="A151" s="55">
        <v>5284</v>
      </c>
      <c r="B151" s="44" t="s">
        <v>253</v>
      </c>
      <c r="C151" s="45">
        <v>0</v>
      </c>
      <c r="D151" s="42" t="str">
        <f t="shared" si="24"/>
        <v/>
      </c>
      <c r="E151" s="44"/>
    </row>
    <row r="152" spans="1:5" ht="9.75" customHeight="1" x14ac:dyDescent="0.3">
      <c r="A152" s="55">
        <v>5285</v>
      </c>
      <c r="B152" s="44" t="s">
        <v>254</v>
      </c>
      <c r="C152" s="45">
        <v>0</v>
      </c>
      <c r="D152" s="42" t="str">
        <f t="shared" si="24"/>
        <v/>
      </c>
      <c r="E152" s="44"/>
    </row>
    <row r="153" spans="1:5" ht="9.75" customHeight="1" x14ac:dyDescent="0.3">
      <c r="A153" s="54">
        <v>5290</v>
      </c>
      <c r="B153" s="40" t="s">
        <v>255</v>
      </c>
      <c r="C153" s="41">
        <v>0</v>
      </c>
      <c r="D153" s="42" t="str">
        <f t="shared" ref="D153:D155" si="25">IFERROR(C153/$C$153,"")</f>
        <v/>
      </c>
      <c r="E153" s="44"/>
    </row>
    <row r="154" spans="1:5" ht="9.75" customHeight="1" x14ac:dyDescent="0.3">
      <c r="A154" s="55">
        <v>5291</v>
      </c>
      <c r="B154" s="44" t="s">
        <v>256</v>
      </c>
      <c r="C154" s="45">
        <v>0</v>
      </c>
      <c r="D154" s="42" t="str">
        <f t="shared" si="25"/>
        <v/>
      </c>
      <c r="E154" s="44"/>
    </row>
    <row r="155" spans="1:5" ht="9.75" customHeight="1" x14ac:dyDescent="0.3">
      <c r="A155" s="55">
        <v>5292</v>
      </c>
      <c r="B155" s="44" t="s">
        <v>257</v>
      </c>
      <c r="C155" s="45">
        <v>0</v>
      </c>
      <c r="D155" s="42" t="str">
        <f t="shared" si="25"/>
        <v/>
      </c>
      <c r="E155" s="44"/>
    </row>
    <row r="156" spans="1:5" ht="9.75" customHeight="1" x14ac:dyDescent="0.3">
      <c r="A156" s="54">
        <v>5300</v>
      </c>
      <c r="B156" s="40" t="s">
        <v>258</v>
      </c>
      <c r="C156" s="41">
        <v>0</v>
      </c>
      <c r="D156" s="42"/>
      <c r="E156" s="44"/>
    </row>
    <row r="157" spans="1:5" ht="9.75" customHeight="1" x14ac:dyDescent="0.3">
      <c r="A157" s="54">
        <v>5310</v>
      </c>
      <c r="B157" s="40" t="s">
        <v>162</v>
      </c>
      <c r="C157" s="41">
        <v>0</v>
      </c>
      <c r="D157" s="42" t="str">
        <f t="shared" ref="D157:D159" si="26">IFERROR(C157/$C$157,"")</f>
        <v/>
      </c>
      <c r="E157" s="44"/>
    </row>
    <row r="158" spans="1:5" ht="9.75" customHeight="1" x14ac:dyDescent="0.3">
      <c r="A158" s="55">
        <v>5311</v>
      </c>
      <c r="B158" s="44" t="s">
        <v>259</v>
      </c>
      <c r="C158" s="45">
        <v>0</v>
      </c>
      <c r="D158" s="42" t="str">
        <f t="shared" si="26"/>
        <v/>
      </c>
      <c r="E158" s="44"/>
    </row>
    <row r="159" spans="1:5" ht="9.75" customHeight="1" x14ac:dyDescent="0.3">
      <c r="A159" s="55">
        <v>5312</v>
      </c>
      <c r="B159" s="44" t="s">
        <v>260</v>
      </c>
      <c r="C159" s="45">
        <v>0</v>
      </c>
      <c r="D159" s="42" t="str">
        <f t="shared" si="26"/>
        <v/>
      </c>
      <c r="E159" s="44"/>
    </row>
    <row r="160" spans="1:5" ht="9.75" customHeight="1" x14ac:dyDescent="0.3">
      <c r="A160" s="54">
        <v>5320</v>
      </c>
      <c r="B160" s="40" t="s">
        <v>163</v>
      </c>
      <c r="C160" s="41">
        <v>0</v>
      </c>
      <c r="D160" s="42" t="str">
        <f t="shared" ref="D160:D162" si="27">IFERROR(C160/$C$160,"")</f>
        <v/>
      </c>
      <c r="E160" s="44"/>
    </row>
    <row r="161" spans="1:5" ht="9.75" customHeight="1" x14ac:dyDescent="0.3">
      <c r="A161" s="55">
        <v>5321</v>
      </c>
      <c r="B161" s="44" t="s">
        <v>261</v>
      </c>
      <c r="C161" s="45">
        <v>0</v>
      </c>
      <c r="D161" s="42" t="str">
        <f t="shared" si="27"/>
        <v/>
      </c>
      <c r="E161" s="44"/>
    </row>
    <row r="162" spans="1:5" ht="9.75" customHeight="1" x14ac:dyDescent="0.3">
      <c r="A162" s="55">
        <v>5322</v>
      </c>
      <c r="B162" s="44" t="s">
        <v>262</v>
      </c>
      <c r="C162" s="45">
        <v>0</v>
      </c>
      <c r="D162" s="42" t="str">
        <f t="shared" si="27"/>
        <v/>
      </c>
      <c r="E162" s="44"/>
    </row>
    <row r="163" spans="1:5" ht="9.75" customHeight="1" x14ac:dyDescent="0.3">
      <c r="A163" s="54">
        <v>5330</v>
      </c>
      <c r="B163" s="40" t="s">
        <v>164</v>
      </c>
      <c r="C163" s="41">
        <v>0</v>
      </c>
      <c r="D163" s="42" t="str">
        <f t="shared" ref="D163:D165" si="28">IFERROR(C163/$C$163,"")</f>
        <v/>
      </c>
      <c r="E163" s="44"/>
    </row>
    <row r="164" spans="1:5" ht="9.75" customHeight="1" x14ac:dyDescent="0.3">
      <c r="A164" s="55">
        <v>5331</v>
      </c>
      <c r="B164" s="44" t="s">
        <v>263</v>
      </c>
      <c r="C164" s="45">
        <v>0</v>
      </c>
      <c r="D164" s="42" t="str">
        <f t="shared" si="28"/>
        <v/>
      </c>
      <c r="E164" s="44"/>
    </row>
    <row r="165" spans="1:5" ht="9.75" customHeight="1" x14ac:dyDescent="0.3">
      <c r="A165" s="55">
        <v>5332</v>
      </c>
      <c r="B165" s="44" t="s">
        <v>264</v>
      </c>
      <c r="C165" s="45">
        <v>0</v>
      </c>
      <c r="D165" s="42" t="str">
        <f t="shared" si="28"/>
        <v/>
      </c>
      <c r="E165" s="44"/>
    </row>
    <row r="166" spans="1:5" ht="9.75" customHeight="1" x14ac:dyDescent="0.3">
      <c r="A166" s="54">
        <v>5400</v>
      </c>
      <c r="B166" s="40" t="s">
        <v>265</v>
      </c>
      <c r="C166" s="41">
        <v>0</v>
      </c>
      <c r="D166" s="42"/>
      <c r="E166" s="44"/>
    </row>
    <row r="167" spans="1:5" ht="9.75" customHeight="1" x14ac:dyDescent="0.3">
      <c r="A167" s="54">
        <v>5410</v>
      </c>
      <c r="B167" s="40" t="s">
        <v>266</v>
      </c>
      <c r="C167" s="41">
        <v>0</v>
      </c>
      <c r="D167" s="42" t="str">
        <f t="shared" ref="D167:D169" si="29">IFERROR(C167/$C$167,"")</f>
        <v/>
      </c>
      <c r="E167" s="44"/>
    </row>
    <row r="168" spans="1:5" ht="9.75" customHeight="1" x14ac:dyDescent="0.3">
      <c r="A168" s="55">
        <v>5411</v>
      </c>
      <c r="B168" s="44" t="s">
        <v>267</v>
      </c>
      <c r="C168" s="45">
        <v>0</v>
      </c>
      <c r="D168" s="42" t="str">
        <f t="shared" si="29"/>
        <v/>
      </c>
      <c r="E168" s="44"/>
    </row>
    <row r="169" spans="1:5" ht="9.75" customHeight="1" x14ac:dyDescent="0.3">
      <c r="A169" s="55">
        <v>5412</v>
      </c>
      <c r="B169" s="44" t="s">
        <v>268</v>
      </c>
      <c r="C169" s="45">
        <v>0</v>
      </c>
      <c r="D169" s="42" t="str">
        <f t="shared" si="29"/>
        <v/>
      </c>
      <c r="E169" s="44"/>
    </row>
    <row r="170" spans="1:5" ht="9.75" customHeight="1" x14ac:dyDescent="0.3">
      <c r="A170" s="54">
        <v>5420</v>
      </c>
      <c r="B170" s="40" t="s">
        <v>269</v>
      </c>
      <c r="C170" s="41">
        <v>0</v>
      </c>
      <c r="D170" s="42" t="str">
        <f t="shared" ref="D170:D172" si="30">IFERROR(C170/$C$170,"")</f>
        <v/>
      </c>
      <c r="E170" s="44"/>
    </row>
    <row r="171" spans="1:5" ht="9.75" customHeight="1" x14ac:dyDescent="0.3">
      <c r="A171" s="55">
        <v>5421</v>
      </c>
      <c r="B171" s="44" t="s">
        <v>270</v>
      </c>
      <c r="C171" s="45">
        <v>0</v>
      </c>
      <c r="D171" s="42" t="str">
        <f t="shared" si="30"/>
        <v/>
      </c>
      <c r="E171" s="44"/>
    </row>
    <row r="172" spans="1:5" ht="9.75" customHeight="1" x14ac:dyDescent="0.3">
      <c r="A172" s="55">
        <v>5422</v>
      </c>
      <c r="B172" s="44" t="s">
        <v>271</v>
      </c>
      <c r="C172" s="45">
        <v>0</v>
      </c>
      <c r="D172" s="42" t="str">
        <f t="shared" si="30"/>
        <v/>
      </c>
      <c r="E172" s="44"/>
    </row>
    <row r="173" spans="1:5" ht="9.75" customHeight="1" x14ac:dyDescent="0.3">
      <c r="A173" s="54">
        <v>5430</v>
      </c>
      <c r="B173" s="40" t="s">
        <v>272</v>
      </c>
      <c r="C173" s="41">
        <v>0</v>
      </c>
      <c r="D173" s="42" t="str">
        <f t="shared" ref="D173:D175" si="31">IFERROR(C173/$C$173,"")</f>
        <v/>
      </c>
      <c r="E173" s="44"/>
    </row>
    <row r="174" spans="1:5" ht="9.75" customHeight="1" x14ac:dyDescent="0.3">
      <c r="A174" s="55">
        <v>5431</v>
      </c>
      <c r="B174" s="44" t="s">
        <v>273</v>
      </c>
      <c r="C174" s="45">
        <v>0</v>
      </c>
      <c r="D174" s="42" t="str">
        <f t="shared" si="31"/>
        <v/>
      </c>
      <c r="E174" s="44"/>
    </row>
    <row r="175" spans="1:5" ht="9.75" customHeight="1" x14ac:dyDescent="0.3">
      <c r="A175" s="55">
        <v>5432</v>
      </c>
      <c r="B175" s="44" t="s">
        <v>274</v>
      </c>
      <c r="C175" s="45">
        <v>0</v>
      </c>
      <c r="D175" s="42" t="str">
        <f t="shared" si="31"/>
        <v/>
      </c>
      <c r="E175" s="44"/>
    </row>
    <row r="176" spans="1:5" ht="9.75" customHeight="1" x14ac:dyDescent="0.3">
      <c r="A176" s="54">
        <v>5440</v>
      </c>
      <c r="B176" s="40" t="s">
        <v>275</v>
      </c>
      <c r="C176" s="41">
        <v>0</v>
      </c>
      <c r="D176" s="42" t="str">
        <f t="shared" ref="D176:D177" si="32">IFERROR(C176/$C$176,"")</f>
        <v/>
      </c>
      <c r="E176" s="44"/>
    </row>
    <row r="177" spans="1:5" ht="9.75" customHeight="1" x14ac:dyDescent="0.3">
      <c r="A177" s="55">
        <v>5441</v>
      </c>
      <c r="B177" s="44" t="s">
        <v>275</v>
      </c>
      <c r="C177" s="45">
        <v>0</v>
      </c>
      <c r="D177" s="42" t="str">
        <f t="shared" si="32"/>
        <v/>
      </c>
      <c r="E177" s="44"/>
    </row>
    <row r="178" spans="1:5" ht="9.75" customHeight="1" x14ac:dyDescent="0.3">
      <c r="A178" s="54">
        <v>5450</v>
      </c>
      <c r="B178" s="40" t="s">
        <v>276</v>
      </c>
      <c r="C178" s="41">
        <v>0</v>
      </c>
      <c r="D178" s="42" t="str">
        <f t="shared" ref="D178:D180" si="33">IFERROR(C178/$C$178,"")</f>
        <v/>
      </c>
      <c r="E178" s="44"/>
    </row>
    <row r="179" spans="1:5" ht="9.75" customHeight="1" x14ac:dyDescent="0.3">
      <c r="A179" s="55">
        <v>5451</v>
      </c>
      <c r="B179" s="44" t="s">
        <v>277</v>
      </c>
      <c r="C179" s="45">
        <v>0</v>
      </c>
      <c r="D179" s="42" t="str">
        <f t="shared" si="33"/>
        <v/>
      </c>
      <c r="E179" s="44"/>
    </row>
    <row r="180" spans="1:5" ht="9.75" customHeight="1" x14ac:dyDescent="0.3">
      <c r="A180" s="55">
        <v>5452</v>
      </c>
      <c r="B180" s="44" t="s">
        <v>278</v>
      </c>
      <c r="C180" s="45">
        <v>0</v>
      </c>
      <c r="D180" s="42" t="str">
        <f t="shared" si="33"/>
        <v/>
      </c>
      <c r="E180" s="44"/>
    </row>
    <row r="181" spans="1:5" ht="9.75" customHeight="1" x14ac:dyDescent="0.3">
      <c r="A181" s="54">
        <v>5500</v>
      </c>
      <c r="B181" s="40" t="s">
        <v>279</v>
      </c>
      <c r="C181" s="41">
        <f>+C182</f>
        <v>22451.56</v>
      </c>
      <c r="D181" s="42"/>
      <c r="E181" s="44"/>
    </row>
    <row r="182" spans="1:5" ht="9.75" customHeight="1" x14ac:dyDescent="0.3">
      <c r="A182" s="54">
        <v>5510</v>
      </c>
      <c r="B182" s="40" t="s">
        <v>280</v>
      </c>
      <c r="C182" s="41">
        <f>+SUM(C183:C190)</f>
        <v>22451.56</v>
      </c>
      <c r="D182" s="42">
        <f t="shared" ref="D182:D190" si="34">IFERROR(C182/$C$182,"")</f>
        <v>1</v>
      </c>
      <c r="E182" s="44"/>
    </row>
    <row r="183" spans="1:5" ht="9.75" customHeight="1" x14ac:dyDescent="0.3">
      <c r="A183" s="55">
        <v>5511</v>
      </c>
      <c r="B183" s="44" t="s">
        <v>281</v>
      </c>
      <c r="C183" s="45">
        <v>0</v>
      </c>
      <c r="D183" s="42">
        <f t="shared" si="34"/>
        <v>0</v>
      </c>
      <c r="E183" s="44"/>
    </row>
    <row r="184" spans="1:5" ht="9.75" customHeight="1" x14ac:dyDescent="0.3">
      <c r="A184" s="55">
        <v>5512</v>
      </c>
      <c r="B184" s="44" t="s">
        <v>282</v>
      </c>
      <c r="C184" s="45">
        <v>0</v>
      </c>
      <c r="D184" s="42">
        <f t="shared" si="34"/>
        <v>0</v>
      </c>
      <c r="E184" s="44"/>
    </row>
    <row r="185" spans="1:5" ht="9.75" customHeight="1" x14ac:dyDescent="0.3">
      <c r="A185" s="55">
        <v>5513</v>
      </c>
      <c r="B185" s="44" t="s">
        <v>283</v>
      </c>
      <c r="C185" s="45">
        <v>0</v>
      </c>
      <c r="D185" s="42">
        <f t="shared" si="34"/>
        <v>0</v>
      </c>
      <c r="E185" s="44"/>
    </row>
    <row r="186" spans="1:5" ht="9.75" customHeight="1" x14ac:dyDescent="0.3">
      <c r="A186" s="55">
        <v>5514</v>
      </c>
      <c r="B186" s="44" t="s">
        <v>284</v>
      </c>
      <c r="C186" s="45">
        <v>0</v>
      </c>
      <c r="D186" s="42">
        <f t="shared" si="34"/>
        <v>0</v>
      </c>
      <c r="E186" s="44"/>
    </row>
    <row r="187" spans="1:5" ht="9.75" customHeight="1" x14ac:dyDescent="0.3">
      <c r="A187" s="55">
        <v>5515</v>
      </c>
      <c r="B187" s="44" t="s">
        <v>285</v>
      </c>
      <c r="C187" s="45">
        <v>22451.56</v>
      </c>
      <c r="D187" s="42">
        <f t="shared" si="34"/>
        <v>1</v>
      </c>
      <c r="E187" s="44"/>
    </row>
    <row r="188" spans="1:5" ht="9.75" customHeight="1" x14ac:dyDescent="0.3">
      <c r="A188" s="55">
        <v>5516</v>
      </c>
      <c r="B188" s="44" t="s">
        <v>286</v>
      </c>
      <c r="C188" s="45">
        <v>0</v>
      </c>
      <c r="D188" s="42">
        <f t="shared" si="34"/>
        <v>0</v>
      </c>
      <c r="E188" s="44"/>
    </row>
    <row r="189" spans="1:5" ht="9.75" customHeight="1" x14ac:dyDescent="0.3">
      <c r="A189" s="55">
        <v>5517</v>
      </c>
      <c r="B189" s="44" t="s">
        <v>287</v>
      </c>
      <c r="C189" s="45">
        <v>0</v>
      </c>
      <c r="D189" s="42">
        <f t="shared" si="34"/>
        <v>0</v>
      </c>
      <c r="E189" s="44"/>
    </row>
    <row r="190" spans="1:5" ht="9.75" customHeight="1" x14ac:dyDescent="0.3">
      <c r="A190" s="55">
        <v>5518</v>
      </c>
      <c r="B190" s="44" t="s">
        <v>288</v>
      </c>
      <c r="C190" s="45">
        <v>0</v>
      </c>
      <c r="D190" s="42">
        <f t="shared" si="34"/>
        <v>0</v>
      </c>
      <c r="E190" s="44"/>
    </row>
    <row r="191" spans="1:5" ht="9.75" customHeight="1" x14ac:dyDescent="0.3">
      <c r="A191" s="54">
        <v>5520</v>
      </c>
      <c r="B191" s="40" t="s">
        <v>289</v>
      </c>
      <c r="C191" s="41">
        <v>0</v>
      </c>
      <c r="D191" s="42" t="str">
        <f t="shared" ref="D191:D193" si="35">IFERROR(C191/$C$191,"")</f>
        <v/>
      </c>
      <c r="E191" s="44"/>
    </row>
    <row r="192" spans="1:5" ht="9.75" customHeight="1" x14ac:dyDescent="0.3">
      <c r="A192" s="55">
        <v>5521</v>
      </c>
      <c r="B192" s="44" t="s">
        <v>290</v>
      </c>
      <c r="C192" s="45">
        <v>0</v>
      </c>
      <c r="D192" s="42" t="str">
        <f t="shared" si="35"/>
        <v/>
      </c>
      <c r="E192" s="44"/>
    </row>
    <row r="193" spans="1:5" ht="9.75" customHeight="1" x14ac:dyDescent="0.3">
      <c r="A193" s="55">
        <v>5522</v>
      </c>
      <c r="B193" s="44" t="s">
        <v>291</v>
      </c>
      <c r="C193" s="45">
        <v>0</v>
      </c>
      <c r="D193" s="42" t="str">
        <f t="shared" si="35"/>
        <v/>
      </c>
      <c r="E193" s="44"/>
    </row>
    <row r="194" spans="1:5" ht="9.75" customHeight="1" x14ac:dyDescent="0.3">
      <c r="A194" s="54">
        <v>5530</v>
      </c>
      <c r="B194" s="40" t="s">
        <v>292</v>
      </c>
      <c r="C194" s="41">
        <v>0</v>
      </c>
      <c r="D194" s="42" t="str">
        <f t="shared" ref="D194:D199" si="36">IFERROR(C194/$C$194,"")</f>
        <v/>
      </c>
      <c r="E194" s="44"/>
    </row>
    <row r="195" spans="1:5" ht="9.75" customHeight="1" x14ac:dyDescent="0.3">
      <c r="A195" s="55">
        <v>5531</v>
      </c>
      <c r="B195" s="44" t="s">
        <v>293</v>
      </c>
      <c r="C195" s="45">
        <v>0</v>
      </c>
      <c r="D195" s="42" t="str">
        <f t="shared" si="36"/>
        <v/>
      </c>
      <c r="E195" s="44"/>
    </row>
    <row r="196" spans="1:5" ht="9.75" customHeight="1" x14ac:dyDescent="0.3">
      <c r="A196" s="55">
        <v>5532</v>
      </c>
      <c r="B196" s="44" t="s">
        <v>294</v>
      </c>
      <c r="C196" s="45">
        <v>0</v>
      </c>
      <c r="D196" s="42" t="str">
        <f t="shared" si="36"/>
        <v/>
      </c>
      <c r="E196" s="44"/>
    </row>
    <row r="197" spans="1:5" ht="9.75" customHeight="1" x14ac:dyDescent="0.3">
      <c r="A197" s="55">
        <v>5533</v>
      </c>
      <c r="B197" s="44" t="s">
        <v>295</v>
      </c>
      <c r="C197" s="45">
        <v>0</v>
      </c>
      <c r="D197" s="42" t="str">
        <f t="shared" si="36"/>
        <v/>
      </c>
      <c r="E197" s="44"/>
    </row>
    <row r="198" spans="1:5" ht="9.75" customHeight="1" x14ac:dyDescent="0.3">
      <c r="A198" s="55">
        <v>5534</v>
      </c>
      <c r="B198" s="44" t="s">
        <v>296</v>
      </c>
      <c r="C198" s="45">
        <v>0</v>
      </c>
      <c r="D198" s="42" t="str">
        <f t="shared" si="36"/>
        <v/>
      </c>
      <c r="E198" s="44"/>
    </row>
    <row r="199" spans="1:5" ht="9.75" customHeight="1" x14ac:dyDescent="0.3">
      <c r="A199" s="55">
        <v>5535</v>
      </c>
      <c r="B199" s="44" t="s">
        <v>297</v>
      </c>
      <c r="C199" s="45">
        <v>0</v>
      </c>
      <c r="D199" s="42" t="str">
        <f t="shared" si="36"/>
        <v/>
      </c>
      <c r="E199" s="44"/>
    </row>
    <row r="200" spans="1:5" ht="9.75" customHeight="1" x14ac:dyDescent="0.3">
      <c r="A200" s="54">
        <v>5590</v>
      </c>
      <c r="B200" s="40" t="s">
        <v>298</v>
      </c>
      <c r="C200" s="41">
        <v>0</v>
      </c>
      <c r="D200" s="42" t="str">
        <f t="shared" ref="D200:D209" si="37">IFERROR(C200/$C$200,"")</f>
        <v/>
      </c>
      <c r="E200" s="44"/>
    </row>
    <row r="201" spans="1:5" ht="9.75" customHeight="1" x14ac:dyDescent="0.3">
      <c r="A201" s="55">
        <v>5591</v>
      </c>
      <c r="B201" s="44" t="s">
        <v>299</v>
      </c>
      <c r="C201" s="45">
        <v>0</v>
      </c>
      <c r="D201" s="42" t="str">
        <f t="shared" si="37"/>
        <v/>
      </c>
      <c r="E201" s="44"/>
    </row>
    <row r="202" spans="1:5" ht="9.75" customHeight="1" x14ac:dyDescent="0.3">
      <c r="A202" s="55">
        <v>5592</v>
      </c>
      <c r="B202" s="44" t="s">
        <v>300</v>
      </c>
      <c r="C202" s="45">
        <v>0</v>
      </c>
      <c r="D202" s="42" t="str">
        <f t="shared" si="37"/>
        <v/>
      </c>
      <c r="E202" s="44"/>
    </row>
    <row r="203" spans="1:5" ht="9.75" customHeight="1" x14ac:dyDescent="0.3">
      <c r="A203" s="55">
        <v>5593</v>
      </c>
      <c r="B203" s="44" t="s">
        <v>301</v>
      </c>
      <c r="C203" s="45">
        <v>0</v>
      </c>
      <c r="D203" s="42" t="str">
        <f t="shared" si="37"/>
        <v/>
      </c>
      <c r="E203" s="44"/>
    </row>
    <row r="204" spans="1:5" ht="9.75" customHeight="1" x14ac:dyDescent="0.3">
      <c r="A204" s="55">
        <v>5594</v>
      </c>
      <c r="B204" s="44" t="s">
        <v>302</v>
      </c>
      <c r="C204" s="45">
        <v>0</v>
      </c>
      <c r="D204" s="42" t="str">
        <f t="shared" si="37"/>
        <v/>
      </c>
      <c r="E204" s="44"/>
    </row>
    <row r="205" spans="1:5" ht="9.75" customHeight="1" x14ac:dyDescent="0.3">
      <c r="A205" s="55">
        <v>5595</v>
      </c>
      <c r="B205" s="44" t="s">
        <v>303</v>
      </c>
      <c r="C205" s="45">
        <v>0</v>
      </c>
      <c r="D205" s="42" t="str">
        <f t="shared" si="37"/>
        <v/>
      </c>
      <c r="E205" s="44"/>
    </row>
    <row r="206" spans="1:5" ht="9.75" customHeight="1" x14ac:dyDescent="0.3">
      <c r="A206" s="55">
        <v>5596</v>
      </c>
      <c r="B206" s="44" t="s">
        <v>188</v>
      </c>
      <c r="C206" s="45">
        <v>0</v>
      </c>
      <c r="D206" s="42" t="str">
        <f t="shared" si="37"/>
        <v/>
      </c>
      <c r="E206" s="44"/>
    </row>
    <row r="207" spans="1:5" ht="9.75" customHeight="1" x14ac:dyDescent="0.3">
      <c r="A207" s="55">
        <v>5597</v>
      </c>
      <c r="B207" s="44" t="s">
        <v>304</v>
      </c>
      <c r="C207" s="45">
        <v>0</v>
      </c>
      <c r="D207" s="42" t="str">
        <f t="shared" si="37"/>
        <v/>
      </c>
      <c r="E207" s="44"/>
    </row>
    <row r="208" spans="1:5" ht="9.75" customHeight="1" x14ac:dyDescent="0.3">
      <c r="A208" s="55">
        <v>5598</v>
      </c>
      <c r="B208" s="44" t="s">
        <v>305</v>
      </c>
      <c r="C208" s="45">
        <v>0</v>
      </c>
      <c r="D208" s="42" t="str">
        <f t="shared" si="37"/>
        <v/>
      </c>
      <c r="E208" s="44"/>
    </row>
    <row r="209" spans="1:5" ht="9.75" customHeight="1" x14ac:dyDescent="0.3">
      <c r="A209" s="55">
        <v>5599</v>
      </c>
      <c r="B209" s="44" t="s">
        <v>306</v>
      </c>
      <c r="C209" s="45">
        <v>0</v>
      </c>
      <c r="D209" s="42" t="str">
        <f t="shared" si="37"/>
        <v/>
      </c>
      <c r="E209" s="44"/>
    </row>
    <row r="210" spans="1:5" ht="9.75" customHeight="1" x14ac:dyDescent="0.3">
      <c r="A210" s="54">
        <v>5600</v>
      </c>
      <c r="B210" s="40" t="s">
        <v>307</v>
      </c>
      <c r="C210" s="41">
        <v>0</v>
      </c>
      <c r="D210" s="42"/>
      <c r="E210" s="44"/>
    </row>
    <row r="211" spans="1:5" ht="9.75" customHeight="1" x14ac:dyDescent="0.3">
      <c r="A211" s="54">
        <v>5610</v>
      </c>
      <c r="B211" s="40" t="s">
        <v>308</v>
      </c>
      <c r="C211" s="41">
        <v>0</v>
      </c>
      <c r="D211" s="42" t="str">
        <f t="shared" ref="D211:D212" si="38">IFERROR(C211/$C$211,"")</f>
        <v/>
      </c>
      <c r="E211" s="44"/>
    </row>
    <row r="212" spans="1:5" ht="9.75" customHeight="1" x14ac:dyDescent="0.3">
      <c r="A212" s="55">
        <v>5611</v>
      </c>
      <c r="B212" s="44" t="s">
        <v>309</v>
      </c>
      <c r="C212" s="45">
        <v>0</v>
      </c>
      <c r="D212" s="42" t="str">
        <f t="shared" si="38"/>
        <v/>
      </c>
      <c r="E212" s="44"/>
    </row>
    <row r="213" spans="1:5" ht="9.75" customHeight="1" x14ac:dyDescent="0.3">
      <c r="A213" s="34"/>
      <c r="B213" s="34"/>
      <c r="C213" s="34"/>
      <c r="D213" s="35"/>
      <c r="E213" s="34"/>
    </row>
    <row r="214" spans="1:5" ht="9.75" customHeight="1" x14ac:dyDescent="0.3">
      <c r="A214" s="34"/>
      <c r="B214" s="34" t="s">
        <v>310</v>
      </c>
      <c r="C214" s="34"/>
      <c r="D214" s="35"/>
      <c r="E214" s="34"/>
    </row>
  </sheetData>
  <autoFilter ref="A93:C212" xr:uid="{00000000-0009-0000-0000-000025000000}"/>
  <mergeCells count="4">
    <mergeCell ref="A1:C1"/>
    <mergeCell ref="A2:C2"/>
    <mergeCell ref="A3:C3"/>
    <mergeCell ref="A4:C4"/>
  </mergeCells>
  <pageMargins left="0.7" right="0.7" top="0.75" bottom="0.75" header="0" footer="0"/>
  <pageSetup scale="73" fitToHeight="0"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J173"/>
  <sheetViews>
    <sheetView view="pageBreakPreview" zoomScale="60" zoomScaleNormal="70" workbookViewId="0">
      <selection activeCell="H1" sqref="H1"/>
    </sheetView>
  </sheetViews>
  <sheetFormatPr baseColWidth="10" defaultColWidth="14.44140625" defaultRowHeight="15" customHeight="1" x14ac:dyDescent="0.3"/>
  <cols>
    <col min="1" max="1" width="10" style="29" customWidth="1"/>
    <col min="2" max="2" width="64.5546875" style="29" customWidth="1"/>
    <col min="3" max="3" width="16.44140625" style="29" customWidth="1"/>
    <col min="4" max="4" width="19.33203125" style="29" customWidth="1"/>
    <col min="5" max="5" width="24.5546875" style="29" customWidth="1"/>
    <col min="6" max="6" width="22.6640625" style="29" customWidth="1"/>
    <col min="7" max="8" width="16.6640625" style="29" customWidth="1"/>
    <col min="9" max="9" width="13.6640625" style="29" customWidth="1"/>
    <col min="10" max="10" width="23.6640625" style="29" customWidth="1"/>
    <col min="11" max="26" width="9.33203125" style="29" customWidth="1"/>
    <col min="27" max="16384" width="14.44140625" style="29"/>
  </cols>
  <sheetData>
    <row r="1" spans="1:8" ht="11.25" customHeight="1" x14ac:dyDescent="0.3">
      <c r="A1" s="514" t="s">
        <v>2109</v>
      </c>
      <c r="B1" s="501"/>
      <c r="C1" s="501"/>
      <c r="D1" s="501"/>
      <c r="E1" s="501"/>
      <c r="F1" s="501"/>
      <c r="G1" s="70" t="s">
        <v>99</v>
      </c>
      <c r="H1" s="71">
        <v>2025</v>
      </c>
    </row>
    <row r="2" spans="1:8" ht="11.25" customHeight="1" x14ac:dyDescent="0.3">
      <c r="A2" s="514" t="s">
        <v>311</v>
      </c>
      <c r="B2" s="501"/>
      <c r="C2" s="501"/>
      <c r="D2" s="501"/>
      <c r="E2" s="501"/>
      <c r="F2" s="501"/>
      <c r="G2" s="70" t="s">
        <v>101</v>
      </c>
      <c r="H2" s="71" t="s">
        <v>648</v>
      </c>
    </row>
    <row r="3" spans="1:8" ht="11.25" customHeight="1" x14ac:dyDescent="0.3">
      <c r="A3" s="514" t="s">
        <v>655</v>
      </c>
      <c r="B3" s="501"/>
      <c r="C3" s="501"/>
      <c r="D3" s="501"/>
      <c r="E3" s="501"/>
      <c r="F3" s="501"/>
      <c r="G3" s="70" t="s">
        <v>102</v>
      </c>
      <c r="H3" s="71" t="s">
        <v>651</v>
      </c>
    </row>
    <row r="4" spans="1:8" ht="11.25" customHeight="1" x14ac:dyDescent="0.3">
      <c r="A4" s="488" t="s">
        <v>103</v>
      </c>
      <c r="B4" s="501"/>
      <c r="C4" s="501"/>
      <c r="D4" s="501"/>
      <c r="E4" s="501"/>
      <c r="F4" s="501"/>
      <c r="G4" s="70"/>
      <c r="H4" s="71"/>
    </row>
    <row r="5" spans="1:8" ht="9.75" customHeight="1" x14ac:dyDescent="0.3">
      <c r="A5" s="31" t="s">
        <v>104</v>
      </c>
      <c r="B5" s="32"/>
      <c r="C5" s="32"/>
      <c r="D5" s="32"/>
      <c r="E5" s="32"/>
      <c r="F5" s="32"/>
      <c r="G5" s="32"/>
      <c r="H5" s="32"/>
    </row>
    <row r="6" spans="1:8" ht="9.75" customHeight="1" x14ac:dyDescent="0.3">
      <c r="A6" s="34"/>
      <c r="B6" s="34"/>
      <c r="C6" s="34"/>
      <c r="D6" s="34"/>
      <c r="E6" s="34"/>
      <c r="F6" s="34"/>
      <c r="G6" s="34"/>
      <c r="H6" s="34"/>
    </row>
    <row r="7" spans="1:8" ht="9.75" customHeight="1" x14ac:dyDescent="0.3">
      <c r="A7" s="32" t="s">
        <v>312</v>
      </c>
      <c r="B7" s="32"/>
      <c r="C7" s="32"/>
      <c r="D7" s="32"/>
      <c r="E7" s="32"/>
      <c r="F7" s="32"/>
      <c r="G7" s="32"/>
      <c r="H7" s="32"/>
    </row>
    <row r="8" spans="1:8" ht="9.75" customHeight="1" x14ac:dyDescent="0.3">
      <c r="A8" s="36" t="s">
        <v>106</v>
      </c>
      <c r="B8" s="36" t="s">
        <v>107</v>
      </c>
      <c r="C8" s="36" t="s">
        <v>108</v>
      </c>
      <c r="D8" s="36" t="s">
        <v>313</v>
      </c>
      <c r="E8" s="36"/>
      <c r="F8" s="36"/>
      <c r="G8" s="36"/>
      <c r="H8" s="36"/>
    </row>
    <row r="9" spans="1:8" ht="9.75" customHeight="1" x14ac:dyDescent="0.3">
      <c r="A9" s="57">
        <v>1114</v>
      </c>
      <c r="B9" s="34" t="s">
        <v>314</v>
      </c>
      <c r="C9" s="58">
        <v>0</v>
      </c>
      <c r="D9" s="34"/>
      <c r="E9" s="34"/>
      <c r="F9" s="34"/>
      <c r="G9" s="34"/>
      <c r="H9" s="34"/>
    </row>
    <row r="10" spans="1:8" ht="9.75" customHeight="1" x14ac:dyDescent="0.3">
      <c r="A10" s="57">
        <v>1115</v>
      </c>
      <c r="B10" s="34" t="s">
        <v>315</v>
      </c>
      <c r="C10" s="58">
        <v>0</v>
      </c>
      <c r="D10" s="34"/>
      <c r="E10" s="34"/>
      <c r="F10" s="34"/>
      <c r="G10" s="34"/>
      <c r="H10" s="34"/>
    </row>
    <row r="11" spans="1:8" ht="9.75" customHeight="1" x14ac:dyDescent="0.3">
      <c r="A11" s="57">
        <v>1121</v>
      </c>
      <c r="B11" s="34" t="s">
        <v>316</v>
      </c>
      <c r="C11" s="58">
        <v>0</v>
      </c>
      <c r="D11" s="34"/>
      <c r="E11" s="34"/>
      <c r="F11" s="34"/>
      <c r="G11" s="34"/>
      <c r="H11" s="34"/>
    </row>
    <row r="12" spans="1:8" ht="9.75" customHeight="1" x14ac:dyDescent="0.3">
      <c r="A12" s="34"/>
      <c r="B12" s="34"/>
      <c r="C12" s="34"/>
      <c r="D12" s="34"/>
      <c r="E12" s="34"/>
      <c r="F12" s="34"/>
      <c r="G12" s="34"/>
      <c r="H12" s="34"/>
    </row>
    <row r="13" spans="1:8" ht="9.75" customHeight="1" x14ac:dyDescent="0.3">
      <c r="A13" s="32" t="s">
        <v>317</v>
      </c>
      <c r="B13" s="32"/>
      <c r="C13" s="32"/>
      <c r="D13" s="32"/>
      <c r="E13" s="32"/>
      <c r="F13" s="32"/>
      <c r="G13" s="32"/>
      <c r="H13" s="32"/>
    </row>
    <row r="14" spans="1:8" ht="9.75" customHeight="1" x14ac:dyDescent="0.3">
      <c r="A14" s="36" t="s">
        <v>106</v>
      </c>
      <c r="B14" s="36" t="s">
        <v>107</v>
      </c>
      <c r="C14" s="36" t="s">
        <v>108</v>
      </c>
      <c r="D14" s="36">
        <f>H1-1</f>
        <v>2024</v>
      </c>
      <c r="E14" s="36">
        <f t="shared" ref="E14:G14" si="0">D14-1</f>
        <v>2023</v>
      </c>
      <c r="F14" s="36">
        <f t="shared" si="0"/>
        <v>2022</v>
      </c>
      <c r="G14" s="36">
        <f t="shared" si="0"/>
        <v>2021</v>
      </c>
      <c r="H14" s="36" t="s">
        <v>318</v>
      </c>
    </row>
    <row r="15" spans="1:8" ht="9.75" customHeight="1" x14ac:dyDescent="0.3">
      <c r="A15" s="57">
        <v>1122</v>
      </c>
      <c r="B15" s="34" t="s">
        <v>319</v>
      </c>
      <c r="C15" s="58">
        <v>0</v>
      </c>
      <c r="D15" s="58">
        <v>0</v>
      </c>
      <c r="E15" s="58">
        <v>0</v>
      </c>
      <c r="F15" s="58">
        <v>0</v>
      </c>
      <c r="G15" s="58">
        <v>0</v>
      </c>
      <c r="H15" s="34"/>
    </row>
    <row r="16" spans="1:8" ht="9.75" customHeight="1" x14ac:dyDescent="0.3">
      <c r="A16" s="57">
        <v>1124</v>
      </c>
      <c r="B16" s="34" t="s">
        <v>320</v>
      </c>
      <c r="C16" s="58">
        <v>0</v>
      </c>
      <c r="D16" s="58">
        <v>0</v>
      </c>
      <c r="E16" s="58">
        <v>0</v>
      </c>
      <c r="F16" s="58">
        <v>0</v>
      </c>
      <c r="G16" s="58">
        <v>0</v>
      </c>
      <c r="H16" s="34"/>
    </row>
    <row r="18" spans="1:8" ht="9.75" customHeight="1" x14ac:dyDescent="0.3">
      <c r="A18" s="32" t="s">
        <v>321</v>
      </c>
      <c r="B18" s="32"/>
      <c r="C18" s="32"/>
      <c r="D18" s="32"/>
      <c r="E18" s="32"/>
      <c r="F18" s="32"/>
      <c r="G18" s="32"/>
      <c r="H18" s="32"/>
    </row>
    <row r="19" spans="1:8" ht="9.75" customHeight="1" x14ac:dyDescent="0.3">
      <c r="A19" s="36" t="s">
        <v>106</v>
      </c>
      <c r="B19" s="36" t="s">
        <v>107</v>
      </c>
      <c r="C19" s="36" t="s">
        <v>108</v>
      </c>
      <c r="D19" s="36" t="s">
        <v>322</v>
      </c>
      <c r="E19" s="36" t="s">
        <v>323</v>
      </c>
      <c r="F19" s="36" t="s">
        <v>324</v>
      </c>
      <c r="G19" s="36" t="s">
        <v>325</v>
      </c>
      <c r="H19" s="36" t="s">
        <v>326</v>
      </c>
    </row>
    <row r="20" spans="1:8" ht="9.75" customHeight="1" x14ac:dyDescent="0.3">
      <c r="A20" s="57">
        <v>1123</v>
      </c>
      <c r="B20" s="34" t="s">
        <v>327</v>
      </c>
      <c r="C20" s="58">
        <v>0</v>
      </c>
      <c r="D20" s="58">
        <v>0</v>
      </c>
      <c r="E20" s="58">
        <v>0</v>
      </c>
      <c r="F20" s="58">
        <v>0</v>
      </c>
      <c r="G20" s="58">
        <v>0</v>
      </c>
      <c r="H20" s="34"/>
    </row>
    <row r="21" spans="1:8" ht="9.75" customHeight="1" x14ac:dyDescent="0.3">
      <c r="A21" s="57">
        <v>1125</v>
      </c>
      <c r="B21" s="34" t="s">
        <v>329</v>
      </c>
      <c r="C21" s="58">
        <v>0</v>
      </c>
      <c r="D21" s="58">
        <v>0</v>
      </c>
      <c r="E21" s="58">
        <v>0</v>
      </c>
      <c r="F21" s="58">
        <v>0</v>
      </c>
      <c r="G21" s="58">
        <v>0</v>
      </c>
      <c r="H21" s="34"/>
    </row>
    <row r="22" spans="1:8" ht="9.75" customHeight="1" x14ac:dyDescent="0.3">
      <c r="A22" s="55">
        <v>1126</v>
      </c>
      <c r="B22" s="44" t="s">
        <v>330</v>
      </c>
      <c r="C22" s="58">
        <v>0</v>
      </c>
      <c r="D22" s="58">
        <v>0</v>
      </c>
      <c r="E22" s="58">
        <v>0</v>
      </c>
      <c r="F22" s="58">
        <v>0</v>
      </c>
      <c r="G22" s="58">
        <v>0</v>
      </c>
      <c r="H22" s="34"/>
    </row>
    <row r="23" spans="1:8" ht="9.75" customHeight="1" x14ac:dyDescent="0.3">
      <c r="A23" s="55">
        <v>1129</v>
      </c>
      <c r="B23" s="44" t="s">
        <v>331</v>
      </c>
      <c r="C23" s="58">
        <v>0</v>
      </c>
      <c r="D23" s="58">
        <v>0</v>
      </c>
      <c r="E23" s="58">
        <v>0</v>
      </c>
      <c r="F23" s="58">
        <v>0</v>
      </c>
      <c r="G23" s="58">
        <v>0</v>
      </c>
      <c r="H23" s="34"/>
    </row>
    <row r="24" spans="1:8" ht="9.75" customHeight="1" x14ac:dyDescent="0.3">
      <c r="A24" s="57">
        <v>1131</v>
      </c>
      <c r="B24" s="34" t="s">
        <v>332</v>
      </c>
      <c r="C24" s="58">
        <v>0</v>
      </c>
      <c r="D24" s="58">
        <v>0</v>
      </c>
      <c r="E24" s="58">
        <v>0</v>
      </c>
      <c r="F24" s="58">
        <v>0</v>
      </c>
      <c r="G24" s="58">
        <v>0</v>
      </c>
      <c r="H24" s="34"/>
    </row>
    <row r="25" spans="1:8" ht="9.75" customHeight="1" x14ac:dyDescent="0.3">
      <c r="A25" s="57">
        <v>1132</v>
      </c>
      <c r="B25" s="34" t="s">
        <v>334</v>
      </c>
      <c r="C25" s="58">
        <v>0</v>
      </c>
      <c r="D25" s="58">
        <v>0</v>
      </c>
      <c r="E25" s="58">
        <v>0</v>
      </c>
      <c r="F25" s="58">
        <v>0</v>
      </c>
      <c r="G25" s="58">
        <v>0</v>
      </c>
      <c r="H25" s="34"/>
    </row>
    <row r="26" spans="1:8" ht="9.75" customHeight="1" x14ac:dyDescent="0.3">
      <c r="A26" s="57">
        <v>1133</v>
      </c>
      <c r="B26" s="34" t="s">
        <v>335</v>
      </c>
      <c r="C26" s="58">
        <v>0</v>
      </c>
      <c r="D26" s="58">
        <v>0</v>
      </c>
      <c r="E26" s="58">
        <v>0</v>
      </c>
      <c r="F26" s="58">
        <v>0</v>
      </c>
      <c r="G26" s="58">
        <v>0</v>
      </c>
      <c r="H26" s="34"/>
    </row>
    <row r="27" spans="1:8" ht="9.75" customHeight="1" x14ac:dyDescent="0.3">
      <c r="A27" s="57">
        <v>1134</v>
      </c>
      <c r="B27" s="34" t="s">
        <v>336</v>
      </c>
      <c r="C27" s="58">
        <v>0</v>
      </c>
      <c r="D27" s="58">
        <v>0</v>
      </c>
      <c r="E27" s="58">
        <v>0</v>
      </c>
      <c r="F27" s="58">
        <v>0</v>
      </c>
      <c r="G27" s="58">
        <v>0</v>
      </c>
      <c r="H27" s="34"/>
    </row>
    <row r="28" spans="1:8" ht="9.75" customHeight="1" x14ac:dyDescent="0.3">
      <c r="A28" s="57">
        <v>1139</v>
      </c>
      <c r="B28" s="34" t="s">
        <v>337</v>
      </c>
      <c r="C28" s="58">
        <v>0</v>
      </c>
      <c r="D28" s="58">
        <v>0</v>
      </c>
      <c r="E28" s="58">
        <v>0</v>
      </c>
      <c r="F28" s="58">
        <v>0</v>
      </c>
      <c r="G28" s="58">
        <v>0</v>
      </c>
      <c r="H28" s="34"/>
    </row>
    <row r="29" spans="1:8" ht="9.75" customHeight="1" x14ac:dyDescent="0.3">
      <c r="A29" s="34"/>
      <c r="B29" s="34"/>
      <c r="C29" s="34"/>
      <c r="D29" s="34"/>
      <c r="E29" s="34"/>
      <c r="F29" s="34"/>
      <c r="G29" s="34"/>
      <c r="H29" s="34"/>
    </row>
    <row r="30" spans="1:8" ht="9.75" customHeight="1" x14ac:dyDescent="0.3">
      <c r="A30" s="32" t="s">
        <v>338</v>
      </c>
      <c r="B30" s="32"/>
      <c r="C30" s="32"/>
      <c r="D30" s="32"/>
      <c r="E30" s="32"/>
      <c r="F30" s="32"/>
      <c r="G30" s="32"/>
      <c r="H30" s="32"/>
    </row>
    <row r="31" spans="1:8" ht="9.75" customHeight="1" x14ac:dyDescent="0.3">
      <c r="A31" s="36" t="s">
        <v>106</v>
      </c>
      <c r="B31" s="36" t="s">
        <v>107</v>
      </c>
      <c r="C31" s="36" t="s">
        <v>108</v>
      </c>
      <c r="D31" s="36" t="s">
        <v>339</v>
      </c>
      <c r="E31" s="36" t="s">
        <v>340</v>
      </c>
      <c r="F31" s="36" t="s">
        <v>341</v>
      </c>
      <c r="G31" s="36"/>
      <c r="H31" s="36"/>
    </row>
    <row r="32" spans="1:8" ht="9.75" customHeight="1" x14ac:dyDescent="0.3">
      <c r="A32" s="57">
        <v>1140</v>
      </c>
      <c r="B32" s="34" t="s">
        <v>342</v>
      </c>
      <c r="C32" s="58">
        <v>0</v>
      </c>
      <c r="D32" s="34"/>
      <c r="E32" s="34"/>
      <c r="F32" s="34"/>
      <c r="G32" s="34"/>
      <c r="H32" s="34"/>
    </row>
    <row r="33" spans="1:6" ht="9.75" customHeight="1" x14ac:dyDescent="0.3">
      <c r="A33" s="57">
        <v>1141</v>
      </c>
      <c r="B33" s="34" t="s">
        <v>343</v>
      </c>
      <c r="C33" s="58">
        <v>0</v>
      </c>
      <c r="D33" s="34"/>
      <c r="E33" s="34"/>
      <c r="F33" s="34"/>
    </row>
    <row r="34" spans="1:6" ht="9.75" customHeight="1" x14ac:dyDescent="0.3">
      <c r="A34" s="57">
        <v>1142</v>
      </c>
      <c r="B34" s="34" t="s">
        <v>344</v>
      </c>
      <c r="C34" s="58">
        <v>0</v>
      </c>
      <c r="D34" s="34"/>
      <c r="E34" s="34"/>
      <c r="F34" s="34"/>
    </row>
    <row r="35" spans="1:6" ht="9.75" customHeight="1" x14ac:dyDescent="0.3">
      <c r="A35" s="57">
        <v>1143</v>
      </c>
      <c r="B35" s="34" t="s">
        <v>345</v>
      </c>
      <c r="C35" s="58">
        <v>0</v>
      </c>
      <c r="D35" s="34"/>
      <c r="E35" s="34"/>
      <c r="F35" s="34"/>
    </row>
    <row r="36" spans="1:6" ht="9.75" customHeight="1" x14ac:dyDescent="0.3">
      <c r="A36" s="57">
        <v>1144</v>
      </c>
      <c r="B36" s="34" t="s">
        <v>346</v>
      </c>
      <c r="C36" s="58">
        <v>0</v>
      </c>
      <c r="D36" s="34"/>
      <c r="E36" s="34"/>
      <c r="F36" s="34"/>
    </row>
    <row r="37" spans="1:6" ht="9.75" customHeight="1" x14ac:dyDescent="0.3">
      <c r="A37" s="57">
        <v>1145</v>
      </c>
      <c r="B37" s="34" t="s">
        <v>347</v>
      </c>
      <c r="C37" s="58">
        <v>0</v>
      </c>
      <c r="D37" s="34"/>
      <c r="E37" s="34"/>
      <c r="F37" s="34"/>
    </row>
    <row r="38" spans="1:6" ht="9.75" customHeight="1" x14ac:dyDescent="0.3">
      <c r="A38" s="34"/>
      <c r="B38" s="34"/>
      <c r="C38" s="34"/>
      <c r="D38" s="34"/>
      <c r="E38" s="34"/>
      <c r="F38" s="34"/>
    </row>
    <row r="39" spans="1:6" ht="9.75" customHeight="1" x14ac:dyDescent="0.3">
      <c r="A39" s="32" t="s">
        <v>348</v>
      </c>
      <c r="B39" s="32"/>
      <c r="C39" s="32"/>
      <c r="D39" s="32"/>
      <c r="E39" s="32"/>
      <c r="F39" s="32"/>
    </row>
    <row r="40" spans="1:6" ht="9.75" customHeight="1" x14ac:dyDescent="0.3">
      <c r="A40" s="36" t="s">
        <v>106</v>
      </c>
      <c r="B40" s="36" t="s">
        <v>107</v>
      </c>
      <c r="C40" s="36" t="s">
        <v>108</v>
      </c>
      <c r="D40" s="36" t="s">
        <v>340</v>
      </c>
      <c r="E40" s="36" t="s">
        <v>349</v>
      </c>
      <c r="F40" s="36" t="s">
        <v>341</v>
      </c>
    </row>
    <row r="41" spans="1:6" ht="9.75" customHeight="1" x14ac:dyDescent="0.3">
      <c r="A41" s="57">
        <v>1150</v>
      </c>
      <c r="B41" s="34" t="s">
        <v>350</v>
      </c>
      <c r="C41" s="58">
        <v>0</v>
      </c>
      <c r="D41" s="34"/>
      <c r="E41" s="34"/>
      <c r="F41" s="34"/>
    </row>
    <row r="42" spans="1:6" ht="9.75" customHeight="1" x14ac:dyDescent="0.3">
      <c r="A42" s="57">
        <v>1151</v>
      </c>
      <c r="B42" s="34" t="s">
        <v>351</v>
      </c>
      <c r="C42" s="58">
        <v>0</v>
      </c>
      <c r="D42" s="34"/>
      <c r="E42" s="34"/>
      <c r="F42" s="34"/>
    </row>
    <row r="43" spans="1:6" ht="9.75" customHeight="1" x14ac:dyDescent="0.3">
      <c r="A43" s="34"/>
      <c r="B43" s="34"/>
      <c r="C43" s="34"/>
      <c r="D43" s="34"/>
      <c r="E43" s="34"/>
      <c r="F43" s="34"/>
    </row>
    <row r="44" spans="1:6" ht="9.75" customHeight="1" x14ac:dyDescent="0.3">
      <c r="A44" s="32" t="s">
        <v>354</v>
      </c>
      <c r="B44" s="32"/>
      <c r="C44" s="32"/>
      <c r="D44" s="32"/>
      <c r="E44" s="32"/>
      <c r="F44" s="32"/>
    </row>
    <row r="45" spans="1:6" ht="9.75" customHeight="1" x14ac:dyDescent="0.3">
      <c r="A45" s="36" t="s">
        <v>106</v>
      </c>
      <c r="B45" s="36" t="s">
        <v>107</v>
      </c>
      <c r="C45" s="36" t="s">
        <v>108</v>
      </c>
      <c r="D45" s="36" t="s">
        <v>313</v>
      </c>
      <c r="E45" s="36" t="s">
        <v>326</v>
      </c>
      <c r="F45" s="36"/>
    </row>
    <row r="46" spans="1:6" ht="9.75" customHeight="1" x14ac:dyDescent="0.3">
      <c r="A46" s="57">
        <v>1213</v>
      </c>
      <c r="B46" s="34" t="s">
        <v>355</v>
      </c>
      <c r="C46" s="58">
        <v>0</v>
      </c>
      <c r="D46" s="34"/>
      <c r="E46" s="34"/>
      <c r="F46" s="34"/>
    </row>
    <row r="47" spans="1:6" ht="9.75" customHeight="1" x14ac:dyDescent="0.3">
      <c r="A47" s="34"/>
      <c r="B47" s="34"/>
      <c r="C47" s="34"/>
      <c r="D47" s="34"/>
      <c r="E47" s="34"/>
      <c r="F47" s="34"/>
    </row>
    <row r="48" spans="1:6" ht="9.75" customHeight="1" x14ac:dyDescent="0.3">
      <c r="A48" s="32" t="s">
        <v>356</v>
      </c>
      <c r="B48" s="32"/>
      <c r="C48" s="32"/>
      <c r="D48" s="32"/>
      <c r="E48" s="32"/>
      <c r="F48" s="32"/>
    </row>
    <row r="49" spans="1:10" ht="9.75" customHeight="1" x14ac:dyDescent="0.3">
      <c r="A49" s="36" t="s">
        <v>106</v>
      </c>
      <c r="B49" s="36" t="s">
        <v>107</v>
      </c>
      <c r="C49" s="36" t="s">
        <v>108</v>
      </c>
      <c r="D49" s="36"/>
      <c r="E49" s="36"/>
      <c r="F49" s="36"/>
      <c r="G49" s="36"/>
      <c r="H49" s="36"/>
      <c r="I49" s="34"/>
      <c r="J49" s="34"/>
    </row>
    <row r="50" spans="1:10" ht="9.75" customHeight="1" x14ac:dyDescent="0.3">
      <c r="A50" s="57">
        <v>1211</v>
      </c>
      <c r="B50" s="34" t="s">
        <v>357</v>
      </c>
      <c r="C50" s="58">
        <v>0</v>
      </c>
      <c r="D50" s="34"/>
      <c r="E50" s="34"/>
      <c r="F50" s="34"/>
      <c r="G50" s="34"/>
      <c r="H50" s="34"/>
      <c r="I50" s="34"/>
      <c r="J50" s="34"/>
    </row>
    <row r="51" spans="1:10" ht="9.75" customHeight="1" x14ac:dyDescent="0.3">
      <c r="A51" s="57">
        <v>1212</v>
      </c>
      <c r="B51" s="34" t="s">
        <v>358</v>
      </c>
      <c r="C51" s="58">
        <v>0</v>
      </c>
      <c r="D51" s="34"/>
      <c r="E51" s="34"/>
      <c r="F51" s="34"/>
      <c r="G51" s="34"/>
      <c r="H51" s="34"/>
      <c r="I51" s="34"/>
      <c r="J51" s="34"/>
    </row>
    <row r="52" spans="1:10" ht="9.75" customHeight="1" x14ac:dyDescent="0.3">
      <c r="A52" s="57">
        <v>1214</v>
      </c>
      <c r="B52" s="34" t="s">
        <v>359</v>
      </c>
      <c r="C52" s="58">
        <v>0</v>
      </c>
      <c r="D52" s="34"/>
      <c r="E52" s="34"/>
      <c r="F52" s="34"/>
      <c r="G52" s="34"/>
      <c r="H52" s="34"/>
      <c r="I52" s="34"/>
      <c r="J52" s="34"/>
    </row>
    <row r="53" spans="1:10" ht="9.75" customHeight="1" x14ac:dyDescent="0.3">
      <c r="A53" s="34"/>
      <c r="B53" s="34"/>
      <c r="C53" s="34"/>
      <c r="D53" s="34"/>
      <c r="E53" s="34"/>
      <c r="F53" s="34"/>
      <c r="G53" s="34"/>
      <c r="H53" s="34"/>
      <c r="I53" s="34"/>
      <c r="J53" s="34"/>
    </row>
    <row r="54" spans="1:10" ht="9.75" customHeight="1" x14ac:dyDescent="0.3">
      <c r="A54" s="32" t="s">
        <v>360</v>
      </c>
      <c r="B54" s="32"/>
      <c r="C54" s="32"/>
      <c r="D54" s="32"/>
      <c r="E54" s="32"/>
      <c r="F54" s="32"/>
      <c r="G54" s="32"/>
      <c r="H54" s="32"/>
      <c r="I54" s="32"/>
      <c r="J54" s="32"/>
    </row>
    <row r="55" spans="1:10" ht="9.75" customHeight="1" x14ac:dyDescent="0.3">
      <c r="A55" s="36" t="s">
        <v>106</v>
      </c>
      <c r="B55" s="36" t="s">
        <v>107</v>
      </c>
      <c r="C55" s="36" t="s">
        <v>108</v>
      </c>
      <c r="D55" s="36" t="s">
        <v>361</v>
      </c>
      <c r="E55" s="36" t="s">
        <v>362</v>
      </c>
      <c r="F55" s="36" t="s">
        <v>363</v>
      </c>
      <c r="G55" s="36" t="s">
        <v>364</v>
      </c>
      <c r="H55" s="36" t="s">
        <v>365</v>
      </c>
      <c r="I55" s="36" t="s">
        <v>366</v>
      </c>
      <c r="J55" s="36" t="s">
        <v>367</v>
      </c>
    </row>
    <row r="56" spans="1:10" ht="9.75" customHeight="1" x14ac:dyDescent="0.3">
      <c r="A56" s="57">
        <v>1230</v>
      </c>
      <c r="B56" s="34" t="s">
        <v>368</v>
      </c>
      <c r="C56" s="58">
        <v>0</v>
      </c>
      <c r="D56" s="58">
        <v>0</v>
      </c>
      <c r="E56" s="58">
        <v>0</v>
      </c>
      <c r="F56" s="34"/>
      <c r="G56" s="34"/>
      <c r="H56" s="34"/>
      <c r="I56" s="34"/>
      <c r="J56" s="34"/>
    </row>
    <row r="57" spans="1:10" ht="9.75" customHeight="1" x14ac:dyDescent="0.3">
      <c r="A57" s="57">
        <v>1231</v>
      </c>
      <c r="B57" s="34" t="s">
        <v>369</v>
      </c>
      <c r="C57" s="58">
        <v>0</v>
      </c>
      <c r="D57" s="68"/>
      <c r="E57" s="68"/>
      <c r="F57" s="34"/>
      <c r="G57" s="34"/>
      <c r="H57" s="34"/>
      <c r="I57" s="34"/>
      <c r="J57" s="34"/>
    </row>
    <row r="58" spans="1:10" ht="9.75" customHeight="1" x14ac:dyDescent="0.3">
      <c r="A58" s="57">
        <v>1232</v>
      </c>
      <c r="B58" s="34" t="s">
        <v>370</v>
      </c>
      <c r="C58" s="58">
        <v>0</v>
      </c>
      <c r="D58" s="58">
        <v>0</v>
      </c>
      <c r="E58" s="58">
        <v>0</v>
      </c>
      <c r="F58" s="34"/>
      <c r="G58" s="34"/>
      <c r="H58" s="34"/>
      <c r="I58" s="34"/>
      <c r="J58" s="34"/>
    </row>
    <row r="59" spans="1:10" ht="9.75" customHeight="1" x14ac:dyDescent="0.3">
      <c r="A59" s="57">
        <v>1233</v>
      </c>
      <c r="B59" s="34" t="s">
        <v>371</v>
      </c>
      <c r="C59" s="58">
        <v>0</v>
      </c>
      <c r="D59" s="58">
        <v>0</v>
      </c>
      <c r="E59" s="58">
        <v>0</v>
      </c>
      <c r="F59" s="34"/>
      <c r="G59" s="34"/>
      <c r="H59" s="34"/>
      <c r="I59" s="34"/>
      <c r="J59" s="34"/>
    </row>
    <row r="60" spans="1:10" ht="9.75" customHeight="1" x14ac:dyDescent="0.3">
      <c r="A60" s="57">
        <v>1234</v>
      </c>
      <c r="B60" s="34" t="s">
        <v>374</v>
      </c>
      <c r="C60" s="58">
        <v>0</v>
      </c>
      <c r="D60" s="58">
        <v>0</v>
      </c>
      <c r="E60" s="58">
        <v>0</v>
      </c>
      <c r="F60" s="34"/>
      <c r="G60" s="34"/>
      <c r="H60" s="34"/>
      <c r="I60" s="34"/>
      <c r="J60" s="34"/>
    </row>
    <row r="61" spans="1:10" ht="9.75" customHeight="1" x14ac:dyDescent="0.3">
      <c r="A61" s="57">
        <v>1235</v>
      </c>
      <c r="B61" s="34" t="s">
        <v>375</v>
      </c>
      <c r="C61" s="58">
        <v>0</v>
      </c>
      <c r="D61" s="58">
        <v>0</v>
      </c>
      <c r="E61" s="58">
        <v>0</v>
      </c>
      <c r="F61" s="34"/>
      <c r="G61" s="34"/>
      <c r="H61" s="34"/>
      <c r="I61" s="34"/>
      <c r="J61" s="34"/>
    </row>
    <row r="62" spans="1:10" ht="9.75" customHeight="1" x14ac:dyDescent="0.3">
      <c r="A62" s="57">
        <v>1236</v>
      </c>
      <c r="B62" s="34" t="s">
        <v>376</v>
      </c>
      <c r="C62" s="58">
        <v>0</v>
      </c>
      <c r="D62" s="58">
        <v>0</v>
      </c>
      <c r="E62" s="58">
        <v>0</v>
      </c>
      <c r="F62" s="34"/>
      <c r="G62" s="34"/>
      <c r="H62" s="34"/>
      <c r="I62" s="34"/>
      <c r="J62" s="34"/>
    </row>
    <row r="63" spans="1:10" ht="9.75" customHeight="1" x14ac:dyDescent="0.3">
      <c r="A63" s="57">
        <v>1239</v>
      </c>
      <c r="B63" s="34" t="s">
        <v>377</v>
      </c>
      <c r="C63" s="58">
        <v>0</v>
      </c>
      <c r="D63" s="58">
        <v>0</v>
      </c>
      <c r="E63" s="58">
        <v>0</v>
      </c>
      <c r="F63" s="34"/>
      <c r="G63" s="34"/>
      <c r="H63" s="34"/>
      <c r="I63" s="34"/>
      <c r="J63" s="34"/>
    </row>
    <row r="64" spans="1:10" ht="9.75" customHeight="1" x14ac:dyDescent="0.3">
      <c r="A64" s="57">
        <v>1240</v>
      </c>
      <c r="B64" s="34" t="s">
        <v>378</v>
      </c>
      <c r="C64" s="208">
        <v>2977559.67</v>
      </c>
      <c r="D64" s="208">
        <v>-22451.56</v>
      </c>
      <c r="E64" s="208">
        <v>-2977559.67</v>
      </c>
      <c r="F64" s="34"/>
      <c r="G64" s="34"/>
      <c r="H64" s="34"/>
      <c r="I64" s="34"/>
      <c r="J64" s="34"/>
    </row>
    <row r="65" spans="1:10" ht="9.75" customHeight="1" x14ac:dyDescent="0.3">
      <c r="A65" s="57">
        <v>1241</v>
      </c>
      <c r="B65" s="34" t="s">
        <v>379</v>
      </c>
      <c r="C65" s="208">
        <v>946035.99</v>
      </c>
      <c r="D65" s="208">
        <v>-22451.56</v>
      </c>
      <c r="E65" s="208">
        <v>-946035.94</v>
      </c>
      <c r="F65" s="34"/>
      <c r="G65" s="34"/>
      <c r="H65" s="34"/>
      <c r="I65" s="34"/>
      <c r="J65" s="34"/>
    </row>
    <row r="66" spans="1:10" ht="9.75" customHeight="1" x14ac:dyDescent="0.3">
      <c r="A66" s="57">
        <v>1242</v>
      </c>
      <c r="B66" s="34" t="s">
        <v>380</v>
      </c>
      <c r="C66" s="208">
        <v>309331.36</v>
      </c>
      <c r="D66" s="208">
        <v>0</v>
      </c>
      <c r="E66" s="208">
        <v>-309331.34999999998</v>
      </c>
      <c r="F66" s="58"/>
      <c r="G66" s="34"/>
      <c r="H66" s="34"/>
      <c r="I66" s="34"/>
      <c r="J66" s="34"/>
    </row>
    <row r="67" spans="1:10" ht="9.75" customHeight="1" x14ac:dyDescent="0.3">
      <c r="A67" s="57">
        <v>1243</v>
      </c>
      <c r="B67" s="34" t="s">
        <v>381</v>
      </c>
      <c r="C67" s="208">
        <v>0</v>
      </c>
      <c r="D67" s="208">
        <v>0</v>
      </c>
      <c r="E67" s="208">
        <v>0</v>
      </c>
      <c r="F67" s="34"/>
      <c r="G67" s="34"/>
      <c r="H67" s="34"/>
      <c r="I67" s="34"/>
      <c r="J67" s="34"/>
    </row>
    <row r="68" spans="1:10" ht="9.75" customHeight="1" x14ac:dyDescent="0.3">
      <c r="A68" s="57">
        <v>1244</v>
      </c>
      <c r="B68" s="34" t="s">
        <v>382</v>
      </c>
      <c r="C68" s="208">
        <v>1365903.98</v>
      </c>
      <c r="D68" s="208">
        <v>0</v>
      </c>
      <c r="E68" s="208">
        <v>-1365904</v>
      </c>
      <c r="F68" s="58"/>
      <c r="G68" s="34"/>
      <c r="H68" s="34"/>
      <c r="I68" s="34"/>
      <c r="J68" s="34"/>
    </row>
    <row r="69" spans="1:10" ht="9.75" customHeight="1" x14ac:dyDescent="0.3">
      <c r="A69" s="57">
        <v>1245</v>
      </c>
      <c r="B69" s="34" t="s">
        <v>384</v>
      </c>
      <c r="C69" s="208">
        <v>0</v>
      </c>
      <c r="D69" s="208">
        <v>0</v>
      </c>
      <c r="E69" s="208">
        <v>0</v>
      </c>
      <c r="F69" s="34"/>
      <c r="G69" s="34"/>
      <c r="H69" s="34"/>
      <c r="I69" s="34"/>
      <c r="J69" s="34"/>
    </row>
    <row r="70" spans="1:10" ht="9.75" customHeight="1" x14ac:dyDescent="0.3">
      <c r="A70" s="57">
        <v>1246</v>
      </c>
      <c r="B70" s="34" t="s">
        <v>385</v>
      </c>
      <c r="C70" s="208">
        <v>356288.33999999997</v>
      </c>
      <c r="D70" s="208">
        <v>0</v>
      </c>
      <c r="E70" s="208">
        <v>-356288.38</v>
      </c>
      <c r="F70" s="58"/>
      <c r="G70" s="34"/>
      <c r="H70" s="34"/>
      <c r="I70" s="34"/>
      <c r="J70" s="34"/>
    </row>
    <row r="71" spans="1:10" ht="9.75" customHeight="1" x14ac:dyDescent="0.3">
      <c r="A71" s="57">
        <v>1247</v>
      </c>
      <c r="B71" s="34" t="s">
        <v>386</v>
      </c>
      <c r="C71" s="58">
        <v>0</v>
      </c>
      <c r="D71" s="58">
        <v>0</v>
      </c>
      <c r="E71" s="58">
        <v>0</v>
      </c>
      <c r="F71" s="34"/>
      <c r="G71" s="34"/>
      <c r="H71" s="34"/>
      <c r="I71" s="34"/>
      <c r="J71" s="34"/>
    </row>
    <row r="72" spans="1:10" ht="9.75" customHeight="1" x14ac:dyDescent="0.3">
      <c r="A72" s="57">
        <v>1248</v>
      </c>
      <c r="B72" s="34" t="s">
        <v>387</v>
      </c>
      <c r="C72" s="58">
        <v>0</v>
      </c>
      <c r="D72" s="58">
        <v>0</v>
      </c>
      <c r="E72" s="58">
        <v>0</v>
      </c>
      <c r="F72" s="34"/>
      <c r="G72" s="34"/>
      <c r="H72" s="34"/>
      <c r="I72" s="34"/>
      <c r="J72" s="34"/>
    </row>
    <row r="73" spans="1:10" ht="9.75" customHeight="1" x14ac:dyDescent="0.3">
      <c r="A73" s="34"/>
      <c r="B73" s="34"/>
      <c r="C73" s="34"/>
      <c r="D73" s="34"/>
      <c r="E73" s="34"/>
      <c r="F73" s="34"/>
      <c r="G73" s="34"/>
      <c r="H73" s="34"/>
      <c r="I73" s="34"/>
      <c r="J73" s="34"/>
    </row>
    <row r="74" spans="1:10" ht="9.75" customHeight="1" x14ac:dyDescent="0.3">
      <c r="A74" s="32" t="s">
        <v>388</v>
      </c>
      <c r="B74" s="32"/>
      <c r="C74" s="32"/>
      <c r="D74" s="32"/>
      <c r="E74" s="32"/>
      <c r="F74" s="32"/>
      <c r="G74" s="32"/>
      <c r="H74" s="34"/>
      <c r="I74" s="34"/>
      <c r="J74" s="34"/>
    </row>
    <row r="75" spans="1:10" ht="9.75" customHeight="1" x14ac:dyDescent="0.3">
      <c r="A75" s="36" t="s">
        <v>106</v>
      </c>
      <c r="B75" s="36" t="s">
        <v>107</v>
      </c>
      <c r="C75" s="36" t="s">
        <v>108</v>
      </c>
      <c r="D75" s="36" t="s">
        <v>389</v>
      </c>
      <c r="E75" s="36" t="s">
        <v>390</v>
      </c>
      <c r="F75" s="36" t="s">
        <v>391</v>
      </c>
      <c r="G75" s="36" t="s">
        <v>392</v>
      </c>
      <c r="H75" s="34"/>
      <c r="I75" s="34"/>
      <c r="J75" s="34"/>
    </row>
    <row r="76" spans="1:10" ht="9.75" customHeight="1" x14ac:dyDescent="0.3">
      <c r="A76" s="57">
        <v>1250</v>
      </c>
      <c r="B76" s="34" t="s">
        <v>393</v>
      </c>
      <c r="C76" s="208">
        <v>33635.94</v>
      </c>
      <c r="D76" s="208">
        <v>0</v>
      </c>
      <c r="E76" s="208">
        <v>-33635.94</v>
      </c>
      <c r="F76" s="34"/>
      <c r="G76" s="34"/>
      <c r="H76" s="34"/>
      <c r="I76" s="34"/>
      <c r="J76" s="34"/>
    </row>
    <row r="77" spans="1:10" ht="9.75" customHeight="1" x14ac:dyDescent="0.3">
      <c r="A77" s="57">
        <v>1251</v>
      </c>
      <c r="B77" s="34" t="s">
        <v>394</v>
      </c>
      <c r="C77" s="208">
        <v>33635.94</v>
      </c>
      <c r="D77" s="208">
        <v>0</v>
      </c>
      <c r="E77" s="208">
        <v>-33635.94</v>
      </c>
      <c r="F77" s="34"/>
      <c r="G77" s="34"/>
      <c r="H77" s="34"/>
      <c r="I77" s="34"/>
      <c r="J77" s="34"/>
    </row>
    <row r="78" spans="1:10" ht="9.75" customHeight="1" x14ac:dyDescent="0.3">
      <c r="A78" s="57">
        <v>1252</v>
      </c>
      <c r="B78" s="34" t="s">
        <v>396</v>
      </c>
      <c r="C78" s="58">
        <v>0</v>
      </c>
      <c r="D78" s="58">
        <v>0</v>
      </c>
      <c r="E78" s="58">
        <v>0</v>
      </c>
      <c r="F78" s="34"/>
      <c r="G78" s="34"/>
      <c r="H78" s="34"/>
      <c r="I78" s="34"/>
      <c r="J78" s="34"/>
    </row>
    <row r="79" spans="1:10" ht="9.75" customHeight="1" x14ac:dyDescent="0.3">
      <c r="A79" s="57">
        <v>1253</v>
      </c>
      <c r="B79" s="34" t="s">
        <v>397</v>
      </c>
      <c r="C79" s="58">
        <v>0</v>
      </c>
      <c r="D79" s="58">
        <v>0</v>
      </c>
      <c r="E79" s="58">
        <v>0</v>
      </c>
      <c r="F79" s="34"/>
      <c r="G79" s="34"/>
      <c r="H79" s="34"/>
      <c r="I79" s="34"/>
      <c r="J79" s="34"/>
    </row>
    <row r="80" spans="1:10" ht="9.75" customHeight="1" x14ac:dyDescent="0.3">
      <c r="A80" s="57">
        <v>1254</v>
      </c>
      <c r="B80" s="34" t="s">
        <v>398</v>
      </c>
      <c r="C80" s="58">
        <v>0</v>
      </c>
      <c r="D80" s="58">
        <v>0</v>
      </c>
      <c r="E80" s="58">
        <v>0</v>
      </c>
      <c r="F80" s="34"/>
      <c r="G80" s="34"/>
      <c r="H80" s="34"/>
      <c r="I80" s="34"/>
      <c r="J80" s="34"/>
    </row>
    <row r="81" spans="1:7" ht="9.75" customHeight="1" x14ac:dyDescent="0.3">
      <c r="A81" s="57">
        <v>1259</v>
      </c>
      <c r="B81" s="34" t="s">
        <v>399</v>
      </c>
      <c r="C81" s="58">
        <v>0</v>
      </c>
      <c r="D81" s="58">
        <v>0</v>
      </c>
      <c r="E81" s="58">
        <v>0</v>
      </c>
      <c r="F81" s="34"/>
      <c r="G81" s="34"/>
    </row>
    <row r="82" spans="1:7" ht="9.75" customHeight="1" x14ac:dyDescent="0.3">
      <c r="A82" s="57">
        <v>1270</v>
      </c>
      <c r="B82" s="34" t="s">
        <v>400</v>
      </c>
      <c r="C82" s="58">
        <v>0</v>
      </c>
      <c r="D82" s="68"/>
      <c r="E82" s="68"/>
      <c r="F82" s="34"/>
      <c r="G82" s="34"/>
    </row>
    <row r="83" spans="1:7" ht="9.75" customHeight="1" x14ac:dyDescent="0.3">
      <c r="A83" s="57">
        <v>1271</v>
      </c>
      <c r="B83" s="34" t="s">
        <v>401</v>
      </c>
      <c r="C83" s="58">
        <v>0</v>
      </c>
      <c r="D83" s="68"/>
      <c r="E83" s="68"/>
      <c r="F83" s="34"/>
      <c r="G83" s="34"/>
    </row>
    <row r="84" spans="1:7" ht="9.75" customHeight="1" x14ac:dyDescent="0.3">
      <c r="A84" s="57">
        <v>1272</v>
      </c>
      <c r="B84" s="34" t="s">
        <v>402</v>
      </c>
      <c r="C84" s="58">
        <v>0</v>
      </c>
      <c r="D84" s="68"/>
      <c r="E84" s="68"/>
      <c r="F84" s="34"/>
      <c r="G84" s="34"/>
    </row>
    <row r="85" spans="1:7" ht="9.75" customHeight="1" x14ac:dyDescent="0.3">
      <c r="A85" s="57">
        <v>1273</v>
      </c>
      <c r="B85" s="34" t="s">
        <v>403</v>
      </c>
      <c r="C85" s="58">
        <v>0</v>
      </c>
      <c r="D85" s="68"/>
      <c r="E85" s="68"/>
      <c r="F85" s="34"/>
      <c r="G85" s="34"/>
    </row>
    <row r="86" spans="1:7" ht="9.75" customHeight="1" x14ac:dyDescent="0.3">
      <c r="A86" s="57">
        <v>1274</v>
      </c>
      <c r="B86" s="34" t="s">
        <v>404</v>
      </c>
      <c r="C86" s="58">
        <v>0</v>
      </c>
      <c r="D86" s="68"/>
      <c r="E86" s="68"/>
      <c r="F86" s="34"/>
      <c r="G86" s="34"/>
    </row>
    <row r="87" spans="1:7" ht="9.75" customHeight="1" x14ac:dyDescent="0.3">
      <c r="A87" s="57">
        <v>1275</v>
      </c>
      <c r="B87" s="34" t="s">
        <v>405</v>
      </c>
      <c r="C87" s="58">
        <v>0</v>
      </c>
      <c r="D87" s="68"/>
      <c r="E87" s="68"/>
      <c r="F87" s="34"/>
      <c r="G87" s="34"/>
    </row>
    <row r="88" spans="1:7" ht="9.75" customHeight="1" x14ac:dyDescent="0.3">
      <c r="A88" s="57">
        <v>1279</v>
      </c>
      <c r="B88" s="34" t="s">
        <v>406</v>
      </c>
      <c r="C88" s="58">
        <v>0</v>
      </c>
      <c r="D88" s="68"/>
      <c r="E88" s="68"/>
      <c r="F88" s="34"/>
      <c r="G88" s="34"/>
    </row>
    <row r="89" spans="1:7" ht="9.75" customHeight="1" x14ac:dyDescent="0.3">
      <c r="A89" s="34"/>
      <c r="B89" s="34"/>
      <c r="C89" s="34"/>
      <c r="D89" s="34"/>
      <c r="E89" s="34"/>
      <c r="F89" s="34"/>
      <c r="G89" s="34"/>
    </row>
    <row r="90" spans="1:7" ht="9.75" customHeight="1" x14ac:dyDescent="0.3">
      <c r="A90" s="32" t="s">
        <v>407</v>
      </c>
      <c r="B90" s="32"/>
      <c r="C90" s="32"/>
      <c r="D90" s="32"/>
      <c r="E90" s="32"/>
      <c r="F90" s="32"/>
      <c r="G90" s="32"/>
    </row>
    <row r="91" spans="1:7" ht="9.75" customHeight="1" x14ac:dyDescent="0.3">
      <c r="A91" s="36" t="s">
        <v>106</v>
      </c>
      <c r="B91" s="36" t="s">
        <v>107</v>
      </c>
      <c r="C91" s="36" t="s">
        <v>108</v>
      </c>
      <c r="D91" s="36" t="s">
        <v>365</v>
      </c>
      <c r="E91" s="36"/>
      <c r="F91" s="36"/>
      <c r="G91" s="36"/>
    </row>
    <row r="92" spans="1:7" ht="9.75" customHeight="1" x14ac:dyDescent="0.3">
      <c r="A92" s="57">
        <v>1160</v>
      </c>
      <c r="B92" s="34" t="s">
        <v>408</v>
      </c>
      <c r="C92" s="58">
        <v>0</v>
      </c>
      <c r="D92" s="34"/>
      <c r="E92" s="34"/>
      <c r="F92" s="34"/>
      <c r="G92" s="34"/>
    </row>
    <row r="93" spans="1:7" ht="9.75" customHeight="1" x14ac:dyDescent="0.3">
      <c r="A93" s="57">
        <v>1161</v>
      </c>
      <c r="B93" s="34" t="s">
        <v>409</v>
      </c>
      <c r="C93" s="58">
        <v>0</v>
      </c>
      <c r="D93" s="34"/>
      <c r="E93" s="34"/>
      <c r="F93" s="34"/>
      <c r="G93" s="34"/>
    </row>
    <row r="94" spans="1:7" ht="9.75" customHeight="1" x14ac:dyDescent="0.3">
      <c r="A94" s="57">
        <v>1162</v>
      </c>
      <c r="B94" s="34" t="s">
        <v>410</v>
      </c>
      <c r="C94" s="58">
        <v>0</v>
      </c>
      <c r="D94" s="34"/>
      <c r="E94" s="34"/>
      <c r="F94" s="34"/>
      <c r="G94" s="34"/>
    </row>
    <row r="95" spans="1:7" ht="9.75" customHeight="1" x14ac:dyDescent="0.3">
      <c r="A95" s="34"/>
      <c r="B95" s="34"/>
      <c r="C95" s="34"/>
      <c r="D95" s="34"/>
      <c r="E95" s="34"/>
      <c r="F95" s="34"/>
      <c r="G95" s="34"/>
    </row>
    <row r="96" spans="1:7" ht="9.75" customHeight="1" x14ac:dyDescent="0.3">
      <c r="A96" s="32" t="s">
        <v>411</v>
      </c>
      <c r="B96" s="32"/>
      <c r="C96" s="32"/>
      <c r="D96" s="32"/>
      <c r="E96" s="32"/>
      <c r="F96" s="32"/>
      <c r="G96" s="32"/>
    </row>
    <row r="97" spans="1:8" ht="9.75" customHeight="1" x14ac:dyDescent="0.3">
      <c r="A97" s="36" t="s">
        <v>106</v>
      </c>
      <c r="B97" s="36" t="s">
        <v>107</v>
      </c>
      <c r="C97" s="36" t="s">
        <v>108</v>
      </c>
      <c r="D97" s="36" t="s">
        <v>326</v>
      </c>
      <c r="E97" s="36"/>
      <c r="F97" s="36"/>
      <c r="G97" s="36"/>
      <c r="H97" s="36"/>
    </row>
    <row r="98" spans="1:8" ht="9.75" customHeight="1" x14ac:dyDescent="0.3">
      <c r="A98" s="57">
        <v>1190</v>
      </c>
      <c r="B98" s="34" t="s">
        <v>412</v>
      </c>
      <c r="C98" s="58">
        <v>0</v>
      </c>
      <c r="D98" s="34"/>
      <c r="E98" s="34"/>
      <c r="F98" s="34"/>
      <c r="G98" s="34"/>
      <c r="H98" s="34"/>
    </row>
    <row r="99" spans="1:8" ht="9.75" customHeight="1" x14ac:dyDescent="0.3">
      <c r="A99" s="57">
        <v>1191</v>
      </c>
      <c r="B99" s="34" t="s">
        <v>413</v>
      </c>
      <c r="C99" s="58">
        <v>0</v>
      </c>
      <c r="D99" s="34"/>
      <c r="E99" s="34"/>
      <c r="F99" s="34"/>
      <c r="G99" s="34"/>
      <c r="H99" s="34"/>
    </row>
    <row r="100" spans="1:8" ht="9.75" customHeight="1" x14ac:dyDescent="0.3">
      <c r="A100" s="57">
        <v>1192</v>
      </c>
      <c r="B100" s="34" t="s">
        <v>414</v>
      </c>
      <c r="C100" s="58">
        <v>0</v>
      </c>
      <c r="D100" s="34"/>
      <c r="E100" s="34"/>
      <c r="F100" s="34"/>
      <c r="G100" s="34"/>
      <c r="H100" s="34"/>
    </row>
    <row r="101" spans="1:8" ht="9.75" customHeight="1" x14ac:dyDescent="0.3">
      <c r="A101" s="57">
        <v>1193</v>
      </c>
      <c r="B101" s="34" t="s">
        <v>415</v>
      </c>
      <c r="C101" s="58">
        <v>0</v>
      </c>
      <c r="D101" s="34"/>
      <c r="E101" s="34"/>
      <c r="F101" s="34"/>
      <c r="G101" s="34"/>
      <c r="H101" s="34"/>
    </row>
    <row r="102" spans="1:8" ht="9.75" customHeight="1" x14ac:dyDescent="0.3">
      <c r="A102" s="57">
        <v>1194</v>
      </c>
      <c r="B102" s="34" t="s">
        <v>416</v>
      </c>
      <c r="C102" s="58">
        <v>0</v>
      </c>
      <c r="D102" s="34"/>
      <c r="E102" s="34"/>
      <c r="F102" s="34"/>
      <c r="G102" s="34"/>
      <c r="H102" s="34"/>
    </row>
    <row r="103" spans="1:8" ht="9.75" customHeight="1" x14ac:dyDescent="0.3">
      <c r="A103" s="57">
        <v>1290</v>
      </c>
      <c r="B103" s="34" t="s">
        <v>417</v>
      </c>
      <c r="C103" s="58">
        <v>0</v>
      </c>
      <c r="D103" s="34"/>
      <c r="E103" s="34"/>
      <c r="F103" s="34"/>
      <c r="G103" s="34"/>
      <c r="H103" s="34"/>
    </row>
    <row r="104" spans="1:8" ht="9.75" customHeight="1" x14ac:dyDescent="0.3">
      <c r="A104" s="57">
        <v>1291</v>
      </c>
      <c r="B104" s="34" t="s">
        <v>418</v>
      </c>
      <c r="C104" s="58">
        <v>0</v>
      </c>
      <c r="D104" s="34"/>
      <c r="E104" s="34"/>
      <c r="F104" s="34"/>
      <c r="G104" s="34"/>
      <c r="H104" s="34"/>
    </row>
    <row r="105" spans="1:8" ht="9.75" customHeight="1" x14ac:dyDescent="0.3">
      <c r="A105" s="57">
        <v>1292</v>
      </c>
      <c r="B105" s="34" t="s">
        <v>419</v>
      </c>
      <c r="C105" s="58">
        <v>0</v>
      </c>
      <c r="D105" s="34"/>
      <c r="E105" s="34"/>
      <c r="F105" s="34"/>
      <c r="G105" s="34"/>
      <c r="H105" s="34"/>
    </row>
    <row r="106" spans="1:8" ht="9.75" customHeight="1" x14ac:dyDescent="0.3">
      <c r="A106" s="57">
        <v>1293</v>
      </c>
      <c r="B106" s="34" t="s">
        <v>420</v>
      </c>
      <c r="C106" s="58">
        <v>0</v>
      </c>
      <c r="D106" s="34"/>
      <c r="E106" s="34"/>
      <c r="F106" s="34"/>
      <c r="G106" s="34"/>
      <c r="H106" s="34"/>
    </row>
    <row r="107" spans="1:8" ht="9.75" customHeight="1" x14ac:dyDescent="0.3">
      <c r="A107" s="34"/>
      <c r="B107" s="34"/>
      <c r="C107" s="34"/>
      <c r="D107" s="34"/>
      <c r="E107" s="34"/>
      <c r="F107" s="34"/>
      <c r="G107" s="34"/>
      <c r="H107" s="34"/>
    </row>
    <row r="108" spans="1:8" ht="9.75" customHeight="1" x14ac:dyDescent="0.3">
      <c r="A108" s="32" t="s">
        <v>422</v>
      </c>
      <c r="B108" s="32"/>
      <c r="C108" s="32"/>
      <c r="D108" s="32"/>
      <c r="E108" s="32"/>
      <c r="F108" s="32"/>
      <c r="G108" s="32"/>
      <c r="H108" s="32"/>
    </row>
    <row r="109" spans="1:8" ht="9.75" customHeight="1" x14ac:dyDescent="0.3">
      <c r="A109" s="36" t="s">
        <v>106</v>
      </c>
      <c r="B109" s="36" t="s">
        <v>107</v>
      </c>
      <c r="C109" s="36" t="s">
        <v>108</v>
      </c>
      <c r="D109" s="36" t="s">
        <v>322</v>
      </c>
      <c r="E109" s="36" t="s">
        <v>323</v>
      </c>
      <c r="F109" s="36" t="s">
        <v>324</v>
      </c>
      <c r="G109" s="36" t="s">
        <v>423</v>
      </c>
      <c r="H109" s="36" t="s">
        <v>424</v>
      </c>
    </row>
    <row r="110" spans="1:8" ht="9.75" customHeight="1" x14ac:dyDescent="0.3">
      <c r="A110" s="57">
        <v>2110</v>
      </c>
      <c r="B110" s="34" t="s">
        <v>425</v>
      </c>
      <c r="C110" s="58">
        <v>0</v>
      </c>
      <c r="D110" s="58">
        <v>0</v>
      </c>
      <c r="E110" s="58">
        <v>0</v>
      </c>
      <c r="F110" s="58">
        <v>0</v>
      </c>
      <c r="G110" s="58">
        <v>0</v>
      </c>
      <c r="H110" s="34"/>
    </row>
    <row r="111" spans="1:8" ht="9.75" customHeight="1" x14ac:dyDescent="0.3">
      <c r="A111" s="57">
        <v>2111</v>
      </c>
      <c r="B111" s="34" t="s">
        <v>426</v>
      </c>
      <c r="C111" s="58">
        <v>0</v>
      </c>
      <c r="D111" s="58">
        <v>0</v>
      </c>
      <c r="E111" s="58">
        <v>0</v>
      </c>
      <c r="F111" s="58">
        <v>0</v>
      </c>
      <c r="G111" s="58">
        <v>0</v>
      </c>
      <c r="H111" s="34"/>
    </row>
    <row r="112" spans="1:8" ht="9.75" customHeight="1" x14ac:dyDescent="0.3">
      <c r="A112" s="57">
        <v>2112</v>
      </c>
      <c r="B112" s="34" t="s">
        <v>428</v>
      </c>
      <c r="C112" s="58">
        <v>0</v>
      </c>
      <c r="D112" s="58">
        <v>0</v>
      </c>
      <c r="E112" s="58">
        <v>0</v>
      </c>
      <c r="F112" s="58">
        <v>0</v>
      </c>
      <c r="G112" s="58">
        <v>0</v>
      </c>
      <c r="H112" s="34"/>
    </row>
    <row r="113" spans="1:8" ht="9.75" customHeight="1" x14ac:dyDescent="0.3">
      <c r="A113" s="57">
        <v>2113</v>
      </c>
      <c r="B113" s="34" t="s">
        <v>429</v>
      </c>
      <c r="C113" s="58">
        <v>0</v>
      </c>
      <c r="D113" s="58">
        <v>0</v>
      </c>
      <c r="E113" s="58">
        <v>0</v>
      </c>
      <c r="F113" s="58">
        <v>0</v>
      </c>
      <c r="G113" s="58">
        <v>0</v>
      </c>
      <c r="H113" s="34"/>
    </row>
    <row r="114" spans="1:8" ht="9.75" customHeight="1" x14ac:dyDescent="0.3">
      <c r="A114" s="57">
        <v>2114</v>
      </c>
      <c r="B114" s="34" t="s">
        <v>430</v>
      </c>
      <c r="C114" s="58">
        <v>0</v>
      </c>
      <c r="D114" s="58">
        <v>0</v>
      </c>
      <c r="E114" s="58">
        <v>0</v>
      </c>
      <c r="F114" s="58">
        <v>0</v>
      </c>
      <c r="G114" s="58">
        <v>0</v>
      </c>
      <c r="H114" s="34"/>
    </row>
    <row r="115" spans="1:8" ht="9.75" customHeight="1" x14ac:dyDescent="0.3">
      <c r="A115" s="57">
        <v>2115</v>
      </c>
      <c r="B115" s="34" t="s">
        <v>431</v>
      </c>
      <c r="C115" s="58">
        <v>0</v>
      </c>
      <c r="D115" s="58">
        <v>0</v>
      </c>
      <c r="E115" s="58">
        <v>0</v>
      </c>
      <c r="F115" s="58">
        <v>0</v>
      </c>
      <c r="G115" s="58">
        <v>0</v>
      </c>
      <c r="H115" s="34"/>
    </row>
    <row r="116" spans="1:8" ht="9.75" customHeight="1" x14ac:dyDescent="0.3">
      <c r="A116" s="57">
        <v>2116</v>
      </c>
      <c r="B116" s="34" t="s">
        <v>432</v>
      </c>
      <c r="C116" s="58">
        <v>0</v>
      </c>
      <c r="D116" s="58">
        <v>0</v>
      </c>
      <c r="E116" s="58">
        <v>0</v>
      </c>
      <c r="F116" s="58">
        <v>0</v>
      </c>
      <c r="G116" s="58">
        <v>0</v>
      </c>
      <c r="H116" s="34"/>
    </row>
    <row r="117" spans="1:8" ht="9.75" customHeight="1" x14ac:dyDescent="0.3">
      <c r="A117" s="57">
        <v>2117</v>
      </c>
      <c r="B117" s="34" t="s">
        <v>433</v>
      </c>
      <c r="C117" s="58">
        <v>0</v>
      </c>
      <c r="D117" s="58">
        <v>0</v>
      </c>
      <c r="E117" s="58">
        <v>0</v>
      </c>
      <c r="F117" s="58">
        <v>0</v>
      </c>
      <c r="G117" s="58">
        <v>0</v>
      </c>
      <c r="H117" s="34"/>
    </row>
    <row r="118" spans="1:8" ht="9.75" customHeight="1" x14ac:dyDescent="0.3">
      <c r="A118" s="57">
        <v>2118</v>
      </c>
      <c r="B118" s="34" t="s">
        <v>434</v>
      </c>
      <c r="C118" s="58">
        <v>0</v>
      </c>
      <c r="D118" s="58">
        <v>0</v>
      </c>
      <c r="E118" s="58">
        <v>0</v>
      </c>
      <c r="F118" s="58">
        <v>0</v>
      </c>
      <c r="G118" s="58">
        <v>0</v>
      </c>
      <c r="H118" s="34"/>
    </row>
    <row r="119" spans="1:8" ht="9.75" customHeight="1" x14ac:dyDescent="0.3">
      <c r="A119" s="57">
        <v>2119</v>
      </c>
      <c r="B119" s="34" t="s">
        <v>435</v>
      </c>
      <c r="C119" s="58">
        <v>0</v>
      </c>
      <c r="D119" s="58">
        <v>0</v>
      </c>
      <c r="E119" s="58">
        <v>0</v>
      </c>
      <c r="F119" s="58">
        <v>0</v>
      </c>
      <c r="G119" s="58">
        <v>0</v>
      </c>
      <c r="H119" s="34"/>
    </row>
    <row r="120" spans="1:8" ht="9.75" customHeight="1" x14ac:dyDescent="0.3">
      <c r="A120" s="57">
        <v>2120</v>
      </c>
      <c r="B120" s="34" t="s">
        <v>436</v>
      </c>
      <c r="C120" s="58">
        <v>0</v>
      </c>
      <c r="D120" s="58">
        <v>0</v>
      </c>
      <c r="E120" s="58">
        <v>0</v>
      </c>
      <c r="F120" s="58">
        <v>0</v>
      </c>
      <c r="G120" s="58">
        <v>0</v>
      </c>
      <c r="H120" s="34"/>
    </row>
    <row r="121" spans="1:8" ht="9.75" customHeight="1" x14ac:dyDescent="0.3">
      <c r="A121" s="57">
        <v>2121</v>
      </c>
      <c r="B121" s="34" t="s">
        <v>437</v>
      </c>
      <c r="C121" s="58">
        <v>0</v>
      </c>
      <c r="D121" s="58">
        <v>0</v>
      </c>
      <c r="E121" s="58">
        <v>0</v>
      </c>
      <c r="F121" s="58">
        <v>0</v>
      </c>
      <c r="G121" s="58">
        <v>0</v>
      </c>
      <c r="H121" s="34"/>
    </row>
    <row r="122" spans="1:8" ht="9.75" customHeight="1" x14ac:dyDescent="0.3">
      <c r="A122" s="57">
        <v>2122</v>
      </c>
      <c r="B122" s="34" t="s">
        <v>438</v>
      </c>
      <c r="C122" s="58">
        <v>0</v>
      </c>
      <c r="D122" s="58">
        <v>0</v>
      </c>
      <c r="E122" s="58">
        <v>0</v>
      </c>
      <c r="F122" s="58">
        <v>0</v>
      </c>
      <c r="G122" s="58">
        <v>0</v>
      </c>
      <c r="H122" s="34"/>
    </row>
    <row r="123" spans="1:8" ht="9.75" customHeight="1" x14ac:dyDescent="0.3">
      <c r="A123" s="57">
        <v>2129</v>
      </c>
      <c r="B123" s="34" t="s">
        <v>439</v>
      </c>
      <c r="C123" s="58">
        <v>0</v>
      </c>
      <c r="D123" s="58">
        <v>0</v>
      </c>
      <c r="E123" s="58">
        <v>0</v>
      </c>
      <c r="F123" s="58">
        <v>0</v>
      </c>
      <c r="G123" s="58">
        <v>0</v>
      </c>
      <c r="H123" s="34"/>
    </row>
    <row r="124" spans="1:8" ht="9.75" customHeight="1" x14ac:dyDescent="0.3">
      <c r="A124" s="34"/>
      <c r="B124" s="34"/>
      <c r="C124" s="34"/>
      <c r="D124" s="34"/>
      <c r="E124" s="34"/>
      <c r="F124" s="34"/>
      <c r="G124" s="34"/>
      <c r="H124" s="34"/>
    </row>
    <row r="125" spans="1:8" ht="9.75" customHeight="1" x14ac:dyDescent="0.3">
      <c r="A125" s="32" t="s">
        <v>440</v>
      </c>
      <c r="B125" s="32"/>
      <c r="C125" s="32"/>
      <c r="D125" s="32"/>
      <c r="E125" s="32"/>
      <c r="F125" s="32"/>
      <c r="G125" s="32"/>
      <c r="H125" s="32"/>
    </row>
    <row r="126" spans="1:8" ht="9.75" customHeight="1" x14ac:dyDescent="0.3">
      <c r="A126" s="36" t="s">
        <v>106</v>
      </c>
      <c r="B126" s="36" t="s">
        <v>107</v>
      </c>
      <c r="C126" s="36" t="s">
        <v>108</v>
      </c>
      <c r="D126" s="36" t="s">
        <v>441</v>
      </c>
      <c r="E126" s="36" t="s">
        <v>326</v>
      </c>
      <c r="F126" s="36"/>
      <c r="G126" s="36"/>
      <c r="H126" s="36"/>
    </row>
    <row r="127" spans="1:8" ht="9.75" customHeight="1" x14ac:dyDescent="0.3">
      <c r="A127" s="57">
        <v>2160</v>
      </c>
      <c r="B127" s="34" t="s">
        <v>442</v>
      </c>
      <c r="C127" s="58">
        <v>0</v>
      </c>
      <c r="D127" s="34"/>
      <c r="E127" s="34"/>
      <c r="F127" s="34"/>
      <c r="G127" s="34"/>
      <c r="H127" s="34"/>
    </row>
    <row r="128" spans="1:8" ht="9.75" customHeight="1" x14ac:dyDescent="0.3">
      <c r="A128" s="57">
        <v>2161</v>
      </c>
      <c r="B128" s="34" t="s">
        <v>443</v>
      </c>
      <c r="C128" s="58">
        <v>0</v>
      </c>
      <c r="D128" s="34"/>
      <c r="E128" s="34"/>
      <c r="F128" s="34"/>
      <c r="G128" s="34"/>
      <c r="H128" s="34"/>
    </row>
    <row r="129" spans="1:5" ht="9.75" customHeight="1" x14ac:dyDescent="0.3">
      <c r="A129" s="57">
        <v>2162</v>
      </c>
      <c r="B129" s="34" t="s">
        <v>444</v>
      </c>
      <c r="C129" s="58">
        <v>0</v>
      </c>
      <c r="D129" s="34"/>
      <c r="E129" s="34"/>
    </row>
    <row r="130" spans="1:5" ht="9.75" customHeight="1" x14ac:dyDescent="0.3">
      <c r="A130" s="57">
        <v>2163</v>
      </c>
      <c r="B130" s="34" t="s">
        <v>445</v>
      </c>
      <c r="C130" s="58">
        <v>0</v>
      </c>
      <c r="D130" s="34"/>
      <c r="E130" s="34"/>
    </row>
    <row r="131" spans="1:5" ht="9.75" customHeight="1" x14ac:dyDescent="0.3">
      <c r="A131" s="57">
        <v>2164</v>
      </c>
      <c r="B131" s="34" t="s">
        <v>446</v>
      </c>
      <c r="C131" s="58">
        <v>0</v>
      </c>
      <c r="D131" s="34"/>
      <c r="E131" s="34"/>
    </row>
    <row r="132" spans="1:5" ht="9.75" customHeight="1" x14ac:dyDescent="0.3">
      <c r="A132" s="57">
        <v>2165</v>
      </c>
      <c r="B132" s="34" t="s">
        <v>447</v>
      </c>
      <c r="C132" s="58">
        <v>0</v>
      </c>
      <c r="D132" s="34"/>
      <c r="E132" s="34"/>
    </row>
    <row r="133" spans="1:5" ht="9.75" customHeight="1" x14ac:dyDescent="0.3">
      <c r="A133" s="57">
        <v>2166</v>
      </c>
      <c r="B133" s="34" t="s">
        <v>448</v>
      </c>
      <c r="C133" s="58">
        <v>0</v>
      </c>
      <c r="D133" s="34"/>
      <c r="E133" s="34"/>
    </row>
    <row r="134" spans="1:5" ht="9.75" customHeight="1" x14ac:dyDescent="0.3">
      <c r="A134" s="57">
        <v>2250</v>
      </c>
      <c r="B134" s="34" t="s">
        <v>449</v>
      </c>
      <c r="C134" s="58">
        <v>0</v>
      </c>
      <c r="D134" s="34"/>
      <c r="E134" s="34"/>
    </row>
    <row r="135" spans="1:5" ht="9.75" customHeight="1" x14ac:dyDescent="0.3">
      <c r="A135" s="57">
        <v>2251</v>
      </c>
      <c r="B135" s="34" t="s">
        <v>450</v>
      </c>
      <c r="C135" s="58">
        <v>0</v>
      </c>
      <c r="D135" s="34"/>
      <c r="E135" s="34"/>
    </row>
    <row r="136" spans="1:5" ht="9.75" customHeight="1" x14ac:dyDescent="0.3">
      <c r="A136" s="57">
        <v>2252</v>
      </c>
      <c r="B136" s="34" t="s">
        <v>451</v>
      </c>
      <c r="C136" s="58">
        <v>0</v>
      </c>
      <c r="D136" s="34"/>
      <c r="E136" s="34"/>
    </row>
    <row r="137" spans="1:5" ht="9.75" customHeight="1" x14ac:dyDescent="0.3">
      <c r="A137" s="57">
        <v>2253</v>
      </c>
      <c r="B137" s="34" t="s">
        <v>452</v>
      </c>
      <c r="C137" s="58">
        <v>0</v>
      </c>
      <c r="D137" s="34"/>
      <c r="E137" s="34"/>
    </row>
    <row r="138" spans="1:5" ht="9.75" customHeight="1" x14ac:dyDescent="0.3">
      <c r="A138" s="57">
        <v>2254</v>
      </c>
      <c r="B138" s="34" t="s">
        <v>453</v>
      </c>
      <c r="C138" s="58">
        <v>0</v>
      </c>
      <c r="D138" s="34"/>
      <c r="E138" s="34"/>
    </row>
    <row r="139" spans="1:5" ht="9.75" customHeight="1" x14ac:dyDescent="0.3">
      <c r="A139" s="57">
        <v>2255</v>
      </c>
      <c r="B139" s="34" t="s">
        <v>454</v>
      </c>
      <c r="C139" s="58">
        <v>0</v>
      </c>
      <c r="D139" s="34"/>
      <c r="E139" s="34"/>
    </row>
    <row r="140" spans="1:5" ht="9.75" customHeight="1" x14ac:dyDescent="0.3">
      <c r="A140" s="57">
        <v>2256</v>
      </c>
      <c r="B140" s="34" t="s">
        <v>455</v>
      </c>
      <c r="C140" s="58">
        <v>0</v>
      </c>
      <c r="D140" s="34"/>
      <c r="E140" s="34"/>
    </row>
    <row r="141" spans="1:5" ht="9.75" customHeight="1" x14ac:dyDescent="0.3">
      <c r="A141" s="34"/>
      <c r="B141" s="34"/>
      <c r="C141" s="34"/>
      <c r="D141" s="34"/>
      <c r="E141" s="34"/>
    </row>
    <row r="142" spans="1:5" ht="9.75" customHeight="1" x14ac:dyDescent="0.3">
      <c r="A142" s="32" t="s">
        <v>456</v>
      </c>
      <c r="B142" s="32"/>
      <c r="C142" s="32"/>
      <c r="D142" s="32"/>
      <c r="E142" s="32"/>
    </row>
    <row r="143" spans="1:5" ht="9.75" customHeight="1" x14ac:dyDescent="0.3">
      <c r="A143" s="69" t="s">
        <v>106</v>
      </c>
      <c r="B143" s="69" t="s">
        <v>107</v>
      </c>
      <c r="C143" s="69" t="s">
        <v>108</v>
      </c>
      <c r="D143" s="36" t="s">
        <v>441</v>
      </c>
      <c r="E143" s="36" t="s">
        <v>326</v>
      </c>
    </row>
    <row r="144" spans="1:5" ht="9.75" customHeight="1" x14ac:dyDescent="0.3">
      <c r="A144" s="57">
        <v>2150</v>
      </c>
      <c r="B144" s="34" t="s">
        <v>457</v>
      </c>
      <c r="C144" s="58">
        <v>0</v>
      </c>
      <c r="D144" s="34"/>
      <c r="E144" s="34"/>
    </row>
    <row r="145" spans="1:5" ht="9.75" customHeight="1" x14ac:dyDescent="0.3">
      <c r="A145" s="57">
        <v>2151</v>
      </c>
      <c r="B145" s="34" t="s">
        <v>458</v>
      </c>
      <c r="C145" s="58">
        <v>0</v>
      </c>
      <c r="D145" s="34"/>
      <c r="E145" s="34"/>
    </row>
    <row r="146" spans="1:5" ht="9.75" customHeight="1" x14ac:dyDescent="0.3">
      <c r="A146" s="57">
        <v>2152</v>
      </c>
      <c r="B146" s="34" t="s">
        <v>459</v>
      </c>
      <c r="C146" s="58">
        <v>0</v>
      </c>
      <c r="D146" s="34"/>
      <c r="E146" s="34"/>
    </row>
    <row r="147" spans="1:5" ht="9.75" customHeight="1" x14ac:dyDescent="0.3">
      <c r="A147" s="57">
        <v>2159</v>
      </c>
      <c r="B147" s="34" t="s">
        <v>460</v>
      </c>
      <c r="C147" s="58">
        <v>0</v>
      </c>
      <c r="D147" s="34"/>
      <c r="E147" s="34"/>
    </row>
    <row r="148" spans="1:5" ht="9.75" customHeight="1" x14ac:dyDescent="0.3">
      <c r="A148" s="57">
        <v>2240</v>
      </c>
      <c r="B148" s="34" t="s">
        <v>461</v>
      </c>
      <c r="C148" s="58">
        <v>0</v>
      </c>
      <c r="D148" s="34"/>
      <c r="E148" s="34"/>
    </row>
    <row r="149" spans="1:5" ht="9.75" customHeight="1" x14ac:dyDescent="0.3">
      <c r="A149" s="57">
        <v>2241</v>
      </c>
      <c r="B149" s="34" t="s">
        <v>462</v>
      </c>
      <c r="C149" s="58">
        <v>0</v>
      </c>
      <c r="D149" s="34"/>
      <c r="E149" s="34"/>
    </row>
    <row r="150" spans="1:5" ht="9.75" customHeight="1" x14ac:dyDescent="0.3">
      <c r="A150" s="57">
        <v>2242</v>
      </c>
      <c r="B150" s="34" t="s">
        <v>463</v>
      </c>
      <c r="C150" s="58">
        <v>0</v>
      </c>
      <c r="D150" s="34"/>
      <c r="E150" s="34"/>
    </row>
    <row r="151" spans="1:5" ht="9.75" customHeight="1" x14ac:dyDescent="0.3">
      <c r="A151" s="57">
        <v>2249</v>
      </c>
      <c r="B151" s="34" t="s">
        <v>464</v>
      </c>
      <c r="C151" s="58">
        <v>0</v>
      </c>
      <c r="D151" s="34"/>
      <c r="E151" s="34"/>
    </row>
    <row r="152" spans="1:5" ht="9.75" customHeight="1" x14ac:dyDescent="0.3">
      <c r="A152" s="57"/>
      <c r="B152" s="34"/>
      <c r="C152" s="58"/>
      <c r="D152" s="34"/>
      <c r="E152" s="34"/>
    </row>
    <row r="153" spans="1:5" ht="9.75" customHeight="1" x14ac:dyDescent="0.3">
      <c r="A153" s="32" t="s">
        <v>465</v>
      </c>
      <c r="B153" s="32"/>
      <c r="C153" s="32"/>
      <c r="D153" s="32"/>
      <c r="E153" s="32"/>
    </row>
    <row r="154" spans="1:5" ht="9.75" customHeight="1" x14ac:dyDescent="0.3">
      <c r="A154" s="69" t="s">
        <v>106</v>
      </c>
      <c r="B154" s="69" t="s">
        <v>107</v>
      </c>
      <c r="C154" s="69" t="s">
        <v>108</v>
      </c>
      <c r="D154" s="36" t="s">
        <v>441</v>
      </c>
      <c r="E154" s="36" t="s">
        <v>326</v>
      </c>
    </row>
    <row r="155" spans="1:5" ht="9.75" customHeight="1" x14ac:dyDescent="0.3">
      <c r="A155" s="57">
        <v>2170</v>
      </c>
      <c r="B155" s="34" t="s">
        <v>466</v>
      </c>
      <c r="C155" s="58">
        <v>0</v>
      </c>
      <c r="D155" s="34"/>
      <c r="E155" s="34"/>
    </row>
    <row r="156" spans="1:5" ht="9.75" customHeight="1" x14ac:dyDescent="0.3">
      <c r="A156" s="57">
        <v>2171</v>
      </c>
      <c r="B156" s="34" t="s">
        <v>467</v>
      </c>
      <c r="C156" s="58">
        <v>0</v>
      </c>
      <c r="D156" s="34"/>
      <c r="E156" s="34"/>
    </row>
    <row r="157" spans="1:5" ht="9.75" customHeight="1" x14ac:dyDescent="0.3">
      <c r="A157" s="57">
        <v>2172</v>
      </c>
      <c r="B157" s="34" t="s">
        <v>468</v>
      </c>
      <c r="C157" s="58">
        <v>0</v>
      </c>
      <c r="D157" s="34"/>
      <c r="E157" s="34"/>
    </row>
    <row r="158" spans="1:5" ht="9.75" customHeight="1" x14ac:dyDescent="0.3">
      <c r="A158" s="57">
        <v>2179</v>
      </c>
      <c r="B158" s="34" t="s">
        <v>469</v>
      </c>
      <c r="C158" s="58">
        <v>0</v>
      </c>
      <c r="D158" s="34"/>
      <c r="E158" s="34"/>
    </row>
    <row r="159" spans="1:5" ht="9.75" customHeight="1" x14ac:dyDescent="0.3">
      <c r="A159" s="57">
        <v>2260</v>
      </c>
      <c r="B159" s="34" t="s">
        <v>470</v>
      </c>
      <c r="C159" s="58">
        <v>0</v>
      </c>
      <c r="D159" s="34"/>
      <c r="E159" s="34"/>
    </row>
    <row r="160" spans="1:5" ht="9.75" customHeight="1" x14ac:dyDescent="0.3">
      <c r="A160" s="57">
        <v>2261</v>
      </c>
      <c r="B160" s="34" t="s">
        <v>471</v>
      </c>
      <c r="C160" s="58">
        <v>0</v>
      </c>
      <c r="D160" s="34"/>
      <c r="E160" s="34"/>
    </row>
    <row r="161" spans="1:5" ht="9.75" customHeight="1" x14ac:dyDescent="0.3">
      <c r="A161" s="57">
        <v>2262</v>
      </c>
      <c r="B161" s="34" t="s">
        <v>472</v>
      </c>
      <c r="C161" s="58">
        <v>0</v>
      </c>
      <c r="D161" s="34"/>
      <c r="E161" s="34"/>
    </row>
    <row r="162" spans="1:5" ht="9.75" customHeight="1" x14ac:dyDescent="0.3">
      <c r="A162" s="57">
        <v>2263</v>
      </c>
      <c r="B162" s="34" t="s">
        <v>473</v>
      </c>
      <c r="C162" s="58">
        <v>0</v>
      </c>
      <c r="D162" s="34"/>
      <c r="E162" s="34"/>
    </row>
    <row r="163" spans="1:5" ht="9.75" customHeight="1" x14ac:dyDescent="0.3">
      <c r="A163" s="57">
        <v>2269</v>
      </c>
      <c r="B163" s="34" t="s">
        <v>474</v>
      </c>
      <c r="C163" s="58">
        <v>0</v>
      </c>
      <c r="D163" s="34"/>
      <c r="E163" s="34"/>
    </row>
    <row r="164" spans="1:5" ht="9.75" customHeight="1" x14ac:dyDescent="0.3">
      <c r="A164" s="34"/>
      <c r="B164" s="34"/>
      <c r="C164" s="34"/>
      <c r="D164" s="34"/>
      <c r="E164" s="34"/>
    </row>
    <row r="165" spans="1:5" ht="9.75" customHeight="1" x14ac:dyDescent="0.3">
      <c r="A165" s="32" t="s">
        <v>475</v>
      </c>
      <c r="B165" s="32"/>
      <c r="C165" s="32"/>
      <c r="D165" s="32"/>
      <c r="E165" s="32"/>
    </row>
    <row r="166" spans="1:5" ht="9.75" customHeight="1" x14ac:dyDescent="0.3">
      <c r="A166" s="69" t="s">
        <v>106</v>
      </c>
      <c r="B166" s="69" t="s">
        <v>107</v>
      </c>
      <c r="C166" s="69" t="s">
        <v>108</v>
      </c>
      <c r="D166" s="36" t="s">
        <v>441</v>
      </c>
      <c r="E166" s="36" t="s">
        <v>326</v>
      </c>
    </row>
    <row r="167" spans="1:5" ht="9.75" customHeight="1" x14ac:dyDescent="0.3">
      <c r="A167" s="57">
        <v>2190</v>
      </c>
      <c r="B167" s="34" t="s">
        <v>476</v>
      </c>
      <c r="C167" s="58">
        <v>0</v>
      </c>
      <c r="D167" s="34"/>
      <c r="E167" s="34"/>
    </row>
    <row r="168" spans="1:5" ht="9.75" customHeight="1" x14ac:dyDescent="0.3">
      <c r="A168" s="57">
        <v>2191</v>
      </c>
      <c r="B168" s="34" t="s">
        <v>477</v>
      </c>
      <c r="C168" s="58">
        <v>0</v>
      </c>
      <c r="D168" s="34"/>
      <c r="E168" s="34"/>
    </row>
    <row r="169" spans="1:5" ht="9.75" customHeight="1" x14ac:dyDescent="0.3">
      <c r="A169" s="57">
        <v>2192</v>
      </c>
      <c r="B169" s="34" t="s">
        <v>478</v>
      </c>
      <c r="C169" s="58">
        <v>0</v>
      </c>
      <c r="D169" s="34"/>
      <c r="E169" s="34"/>
    </row>
    <row r="170" spans="1:5" ht="9.75" customHeight="1" x14ac:dyDescent="0.3">
      <c r="A170" s="57">
        <v>2199</v>
      </c>
      <c r="B170" s="34" t="s">
        <v>479</v>
      </c>
      <c r="C170" s="58">
        <v>0</v>
      </c>
      <c r="D170" s="34"/>
      <c r="E170" s="34"/>
    </row>
    <row r="171" spans="1:5" ht="9.75" customHeight="1" x14ac:dyDescent="0.3">
      <c r="A171" s="34"/>
      <c r="B171" s="34"/>
      <c r="C171" s="34"/>
      <c r="D171" s="34"/>
      <c r="E171" s="34"/>
    </row>
    <row r="172" spans="1:5" ht="9.75" customHeight="1" x14ac:dyDescent="0.3">
      <c r="A172" s="34"/>
      <c r="B172" s="34"/>
      <c r="C172" s="34"/>
      <c r="D172" s="34"/>
      <c r="E172" s="34"/>
    </row>
    <row r="173" spans="1:5" ht="9.75" customHeight="1" x14ac:dyDescent="0.3">
      <c r="A173" s="34"/>
      <c r="B173" s="34" t="s">
        <v>310</v>
      </c>
      <c r="C173" s="34"/>
      <c r="D173" s="34"/>
      <c r="E173" s="34"/>
    </row>
  </sheetData>
  <mergeCells count="4">
    <mergeCell ref="A1:F1"/>
    <mergeCell ref="A2:F2"/>
    <mergeCell ref="A3:F3"/>
    <mergeCell ref="A4:F4"/>
  </mergeCells>
  <pageMargins left="0.25" right="0.25" top="0.75" bottom="0.75" header="0.3" footer="0.3"/>
  <pageSetup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173"/>
  <sheetViews>
    <sheetView view="pageBreakPreview" topLeftCell="A130" zoomScale="60" zoomScaleNormal="120" workbookViewId="0">
      <selection activeCell="X173" sqref="X173"/>
    </sheetView>
  </sheetViews>
  <sheetFormatPr baseColWidth="10" defaultColWidth="14.44140625" defaultRowHeight="14.4" x14ac:dyDescent="0.3"/>
  <cols>
    <col min="1" max="1" width="6.109375" style="29" customWidth="1"/>
    <col min="2" max="2" width="58.44140625" style="29" customWidth="1"/>
    <col min="3" max="3" width="13.6640625" style="29" customWidth="1"/>
    <col min="4" max="4" width="13.88671875" style="29" customWidth="1"/>
    <col min="5" max="5" width="14.5546875" style="29" customWidth="1"/>
    <col min="6" max="6" width="13" style="29" customWidth="1"/>
    <col min="7" max="7" width="12.5546875" style="29" customWidth="1"/>
    <col min="8" max="8" width="11.44140625" style="29" customWidth="1"/>
    <col min="9" max="9" width="11.6640625" style="29" customWidth="1"/>
    <col min="10" max="10" width="11.33203125" style="29" customWidth="1"/>
    <col min="11" max="26" width="9.109375" style="29" customWidth="1"/>
    <col min="27" max="16384" width="14.44140625" style="29"/>
  </cols>
  <sheetData>
    <row r="1" spans="1:8" x14ac:dyDescent="0.3">
      <c r="A1" s="500" t="s">
        <v>649</v>
      </c>
      <c r="B1" s="499"/>
      <c r="C1" s="499"/>
      <c r="D1" s="499"/>
      <c r="E1" s="499"/>
      <c r="F1" s="499"/>
      <c r="G1" s="56" t="s">
        <v>99</v>
      </c>
      <c r="H1" s="28">
        <v>2025</v>
      </c>
    </row>
    <row r="2" spans="1:8" x14ac:dyDescent="0.3">
      <c r="A2" s="500" t="s">
        <v>311</v>
      </c>
      <c r="B2" s="499"/>
      <c r="C2" s="499"/>
      <c r="D2" s="499"/>
      <c r="E2" s="499"/>
      <c r="F2" s="499"/>
      <c r="G2" s="56" t="s">
        <v>101</v>
      </c>
      <c r="H2" s="28" t="s">
        <v>648</v>
      </c>
    </row>
    <row r="3" spans="1:8" x14ac:dyDescent="0.3">
      <c r="A3" s="500" t="s">
        <v>650</v>
      </c>
      <c r="B3" s="499"/>
      <c r="C3" s="499"/>
      <c r="D3" s="499"/>
      <c r="E3" s="499"/>
      <c r="F3" s="499"/>
      <c r="G3" s="56" t="s">
        <v>102</v>
      </c>
      <c r="H3" s="28" t="s">
        <v>651</v>
      </c>
    </row>
    <row r="4" spans="1:8" x14ac:dyDescent="0.3">
      <c r="A4" s="498" t="s">
        <v>103</v>
      </c>
      <c r="B4" s="499"/>
      <c r="C4" s="499"/>
      <c r="D4" s="499"/>
      <c r="E4" s="499"/>
      <c r="F4" s="499"/>
      <c r="G4" s="56"/>
      <c r="H4" s="28"/>
    </row>
    <row r="5" spans="1:8" x14ac:dyDescent="0.3">
      <c r="A5" s="31" t="s">
        <v>104</v>
      </c>
      <c r="B5" s="32"/>
      <c r="C5" s="32"/>
      <c r="D5" s="32"/>
      <c r="E5" s="32"/>
      <c r="F5" s="32"/>
      <c r="G5" s="32"/>
      <c r="H5" s="32"/>
    </row>
    <row r="6" spans="1:8" x14ac:dyDescent="0.3">
      <c r="A6" s="34"/>
      <c r="B6" s="34"/>
      <c r="C6" s="34"/>
      <c r="D6" s="34"/>
      <c r="E6" s="34"/>
      <c r="F6" s="34"/>
      <c r="G6" s="34"/>
      <c r="H6" s="34"/>
    </row>
    <row r="7" spans="1:8" x14ac:dyDescent="0.3">
      <c r="A7" s="32" t="s">
        <v>312</v>
      </c>
      <c r="B7" s="32"/>
      <c r="C7" s="32"/>
      <c r="D7" s="32"/>
      <c r="E7" s="32"/>
      <c r="F7" s="32"/>
      <c r="G7" s="32"/>
      <c r="H7" s="32"/>
    </row>
    <row r="8" spans="1:8" x14ac:dyDescent="0.3">
      <c r="A8" s="36" t="s">
        <v>106</v>
      </c>
      <c r="B8" s="37" t="s">
        <v>107</v>
      </c>
      <c r="C8" s="37" t="s">
        <v>108</v>
      </c>
      <c r="D8" s="37" t="s">
        <v>313</v>
      </c>
      <c r="E8" s="36"/>
      <c r="F8" s="36"/>
      <c r="G8" s="36"/>
      <c r="H8" s="36"/>
    </row>
    <row r="9" spans="1:8" x14ac:dyDescent="0.3">
      <c r="A9" s="57">
        <v>1114</v>
      </c>
      <c r="B9" s="34" t="s">
        <v>314</v>
      </c>
      <c r="C9" s="58">
        <v>0</v>
      </c>
      <c r="D9" s="34"/>
      <c r="E9" s="34"/>
      <c r="F9" s="34"/>
      <c r="G9" s="34"/>
      <c r="H9" s="34"/>
    </row>
    <row r="10" spans="1:8" x14ac:dyDescent="0.3">
      <c r="A10" s="57">
        <v>1115</v>
      </c>
      <c r="B10" s="34" t="s">
        <v>315</v>
      </c>
      <c r="C10" s="58">
        <v>0</v>
      </c>
      <c r="D10" s="34"/>
      <c r="E10" s="34"/>
      <c r="F10" s="34"/>
      <c r="G10" s="34"/>
      <c r="H10" s="34"/>
    </row>
    <row r="11" spans="1:8" x14ac:dyDescent="0.3">
      <c r="A11" s="57">
        <v>1121</v>
      </c>
      <c r="B11" s="34" t="s">
        <v>316</v>
      </c>
      <c r="C11" s="58">
        <v>141.55000000000001</v>
      </c>
      <c r="D11" s="34"/>
      <c r="E11" s="34"/>
      <c r="F11" s="34"/>
      <c r="G11" s="34"/>
      <c r="H11" s="34"/>
    </row>
    <row r="12" spans="1:8" x14ac:dyDescent="0.3">
      <c r="A12" s="34"/>
      <c r="B12" s="34"/>
      <c r="C12" s="34"/>
      <c r="D12" s="34"/>
      <c r="E12" s="34"/>
      <c r="F12" s="34"/>
      <c r="G12" s="34"/>
      <c r="H12" s="34"/>
    </row>
    <row r="13" spans="1:8" x14ac:dyDescent="0.3">
      <c r="A13" s="32" t="s">
        <v>317</v>
      </c>
      <c r="B13" s="32"/>
      <c r="C13" s="32"/>
      <c r="D13" s="32"/>
      <c r="E13" s="32"/>
      <c r="F13" s="32"/>
      <c r="G13" s="32"/>
      <c r="H13" s="32"/>
    </row>
    <row r="14" spans="1:8" ht="21.6" x14ac:dyDescent="0.3">
      <c r="A14" s="36" t="s">
        <v>106</v>
      </c>
      <c r="B14" s="36" t="s">
        <v>107</v>
      </c>
      <c r="C14" s="37" t="s">
        <v>108</v>
      </c>
      <c r="D14" s="37">
        <f>H1-1</f>
        <v>2024</v>
      </c>
      <c r="E14" s="37">
        <f t="shared" ref="E14:G14" si="0">D14-1</f>
        <v>2023</v>
      </c>
      <c r="F14" s="37">
        <f t="shared" si="0"/>
        <v>2022</v>
      </c>
      <c r="G14" s="37">
        <f t="shared" si="0"/>
        <v>2021</v>
      </c>
      <c r="H14" s="59" t="s">
        <v>318</v>
      </c>
    </row>
    <row r="15" spans="1:8" x14ac:dyDescent="0.3">
      <c r="A15" s="57">
        <v>1122</v>
      </c>
      <c r="B15" s="34" t="s">
        <v>319</v>
      </c>
      <c r="C15" s="58">
        <v>10696.72</v>
      </c>
      <c r="D15" s="58">
        <v>0</v>
      </c>
      <c r="E15" s="58">
        <v>5000</v>
      </c>
      <c r="F15" s="58">
        <v>0</v>
      </c>
      <c r="G15" s="58">
        <v>0</v>
      </c>
      <c r="H15" s="34"/>
    </row>
    <row r="16" spans="1:8" x14ac:dyDescent="0.3">
      <c r="A16" s="57">
        <v>1124</v>
      </c>
      <c r="B16" s="34" t="s">
        <v>320</v>
      </c>
      <c r="C16" s="58">
        <v>0</v>
      </c>
      <c r="D16" s="58">
        <v>0</v>
      </c>
      <c r="E16" s="58">
        <v>0</v>
      </c>
      <c r="F16" s="58">
        <v>590000</v>
      </c>
      <c r="G16" s="58">
        <v>590000</v>
      </c>
      <c r="H16" s="60">
        <v>1</v>
      </c>
    </row>
    <row r="18" spans="1:8" x14ac:dyDescent="0.3">
      <c r="A18" s="32" t="s">
        <v>321</v>
      </c>
      <c r="B18" s="32"/>
      <c r="C18" s="32"/>
      <c r="D18" s="32"/>
      <c r="E18" s="32"/>
      <c r="F18" s="32"/>
      <c r="G18" s="32"/>
      <c r="H18" s="32"/>
    </row>
    <row r="19" spans="1:8" x14ac:dyDescent="0.3">
      <c r="A19" s="36" t="s">
        <v>106</v>
      </c>
      <c r="B19" s="36" t="s">
        <v>107</v>
      </c>
      <c r="C19" s="36" t="s">
        <v>108</v>
      </c>
      <c r="D19" s="36" t="s">
        <v>322</v>
      </c>
      <c r="E19" s="36" t="s">
        <v>323</v>
      </c>
      <c r="F19" s="36" t="s">
        <v>324</v>
      </c>
      <c r="G19" s="36" t="s">
        <v>325</v>
      </c>
      <c r="H19" s="37" t="s">
        <v>326</v>
      </c>
    </row>
    <row r="20" spans="1:8" ht="21.6" x14ac:dyDescent="0.3">
      <c r="A20" s="61">
        <v>1123</v>
      </c>
      <c r="B20" s="62" t="s">
        <v>327</v>
      </c>
      <c r="C20" s="63">
        <v>2553.1</v>
      </c>
      <c r="D20" s="63">
        <v>2553.1</v>
      </c>
      <c r="E20" s="63">
        <v>0</v>
      </c>
      <c r="F20" s="63">
        <v>0</v>
      </c>
      <c r="G20" s="63">
        <v>0</v>
      </c>
      <c r="H20" s="64" t="s">
        <v>328</v>
      </c>
    </row>
    <row r="21" spans="1:8" x14ac:dyDescent="0.3">
      <c r="A21" s="57">
        <v>1125</v>
      </c>
      <c r="B21" s="34" t="s">
        <v>329</v>
      </c>
      <c r="C21" s="58">
        <v>0</v>
      </c>
      <c r="D21" s="58">
        <v>0</v>
      </c>
      <c r="E21" s="58">
        <v>0</v>
      </c>
      <c r="F21" s="58">
        <v>0</v>
      </c>
      <c r="G21" s="58">
        <v>0</v>
      </c>
      <c r="H21" s="64"/>
    </row>
    <row r="22" spans="1:8" x14ac:dyDescent="0.3">
      <c r="A22" s="55">
        <v>1126</v>
      </c>
      <c r="B22" s="44" t="s">
        <v>330</v>
      </c>
      <c r="C22" s="58">
        <v>0</v>
      </c>
      <c r="D22" s="58">
        <v>0</v>
      </c>
      <c r="E22" s="58">
        <v>0</v>
      </c>
      <c r="F22" s="58">
        <v>0</v>
      </c>
      <c r="G22" s="58">
        <v>0</v>
      </c>
      <c r="H22" s="64"/>
    </row>
    <row r="23" spans="1:8" x14ac:dyDescent="0.3">
      <c r="A23" s="55">
        <v>1129</v>
      </c>
      <c r="B23" s="44" t="s">
        <v>331</v>
      </c>
      <c r="C23" s="58">
        <v>0</v>
      </c>
      <c r="D23" s="58">
        <v>0</v>
      </c>
      <c r="E23" s="58">
        <v>0</v>
      </c>
      <c r="F23" s="58">
        <v>0</v>
      </c>
      <c r="G23" s="58">
        <v>0</v>
      </c>
      <c r="H23" s="64"/>
    </row>
    <row r="24" spans="1:8" ht="42" x14ac:dyDescent="0.3">
      <c r="A24" s="61">
        <v>1131</v>
      </c>
      <c r="B24" s="62" t="s">
        <v>332</v>
      </c>
      <c r="C24" s="63">
        <v>0</v>
      </c>
      <c r="D24" s="63">
        <v>0</v>
      </c>
      <c r="E24" s="63">
        <v>0</v>
      </c>
      <c r="F24" s="63">
        <v>0</v>
      </c>
      <c r="G24" s="63">
        <v>0</v>
      </c>
      <c r="H24" s="64" t="s">
        <v>333</v>
      </c>
    </row>
    <row r="25" spans="1:8" x14ac:dyDescent="0.3">
      <c r="A25" s="57">
        <v>1132</v>
      </c>
      <c r="B25" s="34" t="s">
        <v>334</v>
      </c>
      <c r="C25" s="58">
        <v>0</v>
      </c>
      <c r="D25" s="58">
        <v>0</v>
      </c>
      <c r="E25" s="58">
        <v>0</v>
      </c>
      <c r="F25" s="58">
        <v>0</v>
      </c>
      <c r="G25" s="58">
        <v>0</v>
      </c>
      <c r="H25" s="34"/>
    </row>
    <row r="26" spans="1:8" x14ac:dyDescent="0.3">
      <c r="A26" s="57">
        <v>1133</v>
      </c>
      <c r="B26" s="34" t="s">
        <v>335</v>
      </c>
      <c r="C26" s="58">
        <v>0</v>
      </c>
      <c r="D26" s="58">
        <v>0</v>
      </c>
      <c r="E26" s="58">
        <v>0</v>
      </c>
      <c r="F26" s="58">
        <v>0</v>
      </c>
      <c r="G26" s="58">
        <v>0</v>
      </c>
      <c r="H26" s="34"/>
    </row>
    <row r="27" spans="1:8" x14ac:dyDescent="0.3">
      <c r="A27" s="57">
        <v>1134</v>
      </c>
      <c r="B27" s="34" t="s">
        <v>336</v>
      </c>
      <c r="C27" s="58">
        <v>0</v>
      </c>
      <c r="D27" s="58">
        <v>0</v>
      </c>
      <c r="E27" s="58">
        <v>0</v>
      </c>
      <c r="F27" s="58">
        <v>0</v>
      </c>
      <c r="G27" s="58">
        <v>0</v>
      </c>
      <c r="H27" s="34"/>
    </row>
    <row r="28" spans="1:8" x14ac:dyDescent="0.3">
      <c r="A28" s="57">
        <v>1139</v>
      </c>
      <c r="B28" s="34" t="s">
        <v>337</v>
      </c>
      <c r="C28" s="58">
        <v>0</v>
      </c>
      <c r="D28" s="58">
        <v>0</v>
      </c>
      <c r="E28" s="58">
        <v>0</v>
      </c>
      <c r="F28" s="58">
        <v>0</v>
      </c>
      <c r="G28" s="58">
        <v>0</v>
      </c>
      <c r="H28" s="34"/>
    </row>
    <row r="29" spans="1:8" x14ac:dyDescent="0.3">
      <c r="A29" s="34"/>
      <c r="B29" s="34"/>
      <c r="C29" s="34"/>
      <c r="D29" s="34"/>
      <c r="E29" s="34"/>
      <c r="F29" s="34"/>
      <c r="G29" s="34"/>
      <c r="H29" s="34"/>
    </row>
    <row r="30" spans="1:8" x14ac:dyDescent="0.3">
      <c r="A30" s="32" t="s">
        <v>338</v>
      </c>
      <c r="B30" s="32"/>
      <c r="C30" s="32"/>
      <c r="D30" s="32"/>
      <c r="E30" s="32"/>
      <c r="F30" s="32"/>
      <c r="G30" s="32"/>
      <c r="H30" s="32"/>
    </row>
    <row r="31" spans="1:8" ht="31.8" x14ac:dyDescent="0.3">
      <c r="A31" s="36" t="s">
        <v>106</v>
      </c>
      <c r="B31" s="36" t="s">
        <v>107</v>
      </c>
      <c r="C31" s="36" t="s">
        <v>108</v>
      </c>
      <c r="D31" s="36" t="s">
        <v>339</v>
      </c>
      <c r="E31" s="59" t="s">
        <v>340</v>
      </c>
      <c r="F31" s="59" t="s">
        <v>341</v>
      </c>
      <c r="G31" s="36"/>
      <c r="H31" s="36"/>
    </row>
    <row r="32" spans="1:8" x14ac:dyDescent="0.3">
      <c r="A32" s="57">
        <v>1140</v>
      </c>
      <c r="B32" s="34" t="s">
        <v>342</v>
      </c>
      <c r="C32" s="58">
        <v>0</v>
      </c>
      <c r="D32" s="34"/>
      <c r="E32" s="34"/>
      <c r="F32" s="34"/>
      <c r="G32" s="34"/>
      <c r="H32" s="34"/>
    </row>
    <row r="33" spans="1:7" x14ac:dyDescent="0.3">
      <c r="A33" s="57">
        <v>1141</v>
      </c>
      <c r="B33" s="34" t="s">
        <v>343</v>
      </c>
      <c r="C33" s="58">
        <v>0</v>
      </c>
      <c r="D33" s="34"/>
      <c r="E33" s="34"/>
      <c r="F33" s="34"/>
    </row>
    <row r="34" spans="1:7" x14ac:dyDescent="0.3">
      <c r="A34" s="57">
        <v>1142</v>
      </c>
      <c r="B34" s="34" t="s">
        <v>344</v>
      </c>
      <c r="C34" s="58">
        <v>0</v>
      </c>
      <c r="D34" s="34"/>
      <c r="E34" s="34"/>
      <c r="F34" s="34"/>
    </row>
    <row r="35" spans="1:7" x14ac:dyDescent="0.3">
      <c r="A35" s="57">
        <v>1143</v>
      </c>
      <c r="B35" s="34" t="s">
        <v>345</v>
      </c>
      <c r="C35" s="58">
        <v>0</v>
      </c>
      <c r="D35" s="34"/>
      <c r="E35" s="34"/>
      <c r="F35" s="34"/>
    </row>
    <row r="36" spans="1:7" x14ac:dyDescent="0.3">
      <c r="A36" s="57">
        <v>1144</v>
      </c>
      <c r="B36" s="34" t="s">
        <v>346</v>
      </c>
      <c r="C36" s="58">
        <v>0</v>
      </c>
      <c r="D36" s="34"/>
      <c r="E36" s="34"/>
      <c r="F36" s="34"/>
    </row>
    <row r="37" spans="1:7" x14ac:dyDescent="0.3">
      <c r="A37" s="57">
        <v>1145</v>
      </c>
      <c r="B37" s="34" t="s">
        <v>347</v>
      </c>
      <c r="C37" s="58">
        <v>0</v>
      </c>
      <c r="D37" s="34"/>
      <c r="E37" s="34"/>
      <c r="F37" s="34"/>
    </row>
    <row r="38" spans="1:7" ht="43.2" customHeight="1" x14ac:dyDescent="0.3">
      <c r="A38" s="34"/>
      <c r="B38" s="34"/>
      <c r="C38" s="34"/>
      <c r="D38" s="34"/>
      <c r="E38" s="34"/>
      <c r="F38" s="34"/>
    </row>
    <row r="39" spans="1:7" x14ac:dyDescent="0.3">
      <c r="A39" s="32" t="s">
        <v>348</v>
      </c>
      <c r="B39" s="32"/>
      <c r="C39" s="32"/>
      <c r="D39" s="32"/>
      <c r="E39" s="32"/>
      <c r="F39" s="32"/>
      <c r="G39" s="32"/>
    </row>
    <row r="40" spans="1:7" ht="31.8" x14ac:dyDescent="0.3">
      <c r="A40" s="36" t="s">
        <v>106</v>
      </c>
      <c r="B40" s="36" t="s">
        <v>107</v>
      </c>
      <c r="C40" s="37" t="s">
        <v>108</v>
      </c>
      <c r="D40" s="59" t="s">
        <v>340</v>
      </c>
      <c r="E40" s="59" t="s">
        <v>349</v>
      </c>
      <c r="F40" s="59" t="s">
        <v>341</v>
      </c>
      <c r="G40" s="36"/>
    </row>
    <row r="41" spans="1:7" x14ac:dyDescent="0.3">
      <c r="A41" s="57">
        <v>1150</v>
      </c>
      <c r="B41" s="34" t="s">
        <v>350</v>
      </c>
      <c r="C41" s="58">
        <v>33136</v>
      </c>
      <c r="D41" s="34"/>
      <c r="E41" s="34"/>
      <c r="F41" s="34"/>
    </row>
    <row r="42" spans="1:7" x14ac:dyDescent="0.3">
      <c r="A42" s="57">
        <v>1151</v>
      </c>
      <c r="B42" s="34" t="s">
        <v>351</v>
      </c>
      <c r="C42" s="58">
        <v>33136</v>
      </c>
      <c r="D42" s="34" t="s">
        <v>352</v>
      </c>
      <c r="E42" s="34" t="s">
        <v>352</v>
      </c>
      <c r="F42" s="34" t="s">
        <v>353</v>
      </c>
    </row>
    <row r="43" spans="1:7" x14ac:dyDescent="0.3">
      <c r="A43" s="34"/>
      <c r="B43" s="34"/>
      <c r="C43" s="34"/>
      <c r="D43" s="34"/>
      <c r="E43" s="34"/>
      <c r="F43" s="34"/>
    </row>
    <row r="44" spans="1:7" x14ac:dyDescent="0.3">
      <c r="A44" s="32" t="s">
        <v>354</v>
      </c>
      <c r="B44" s="32"/>
      <c r="C44" s="32"/>
      <c r="D44" s="32"/>
      <c r="E44" s="32"/>
      <c r="F44" s="32"/>
    </row>
    <row r="45" spans="1:7" x14ac:dyDescent="0.3">
      <c r="A45" s="36" t="s">
        <v>106</v>
      </c>
      <c r="B45" s="36" t="s">
        <v>107</v>
      </c>
      <c r="C45" s="36" t="s">
        <v>108</v>
      </c>
      <c r="D45" s="36" t="s">
        <v>313</v>
      </c>
      <c r="E45" s="36" t="s">
        <v>326</v>
      </c>
      <c r="F45" s="36"/>
    </row>
    <row r="46" spans="1:7" x14ac:dyDescent="0.3">
      <c r="A46" s="57">
        <v>1213</v>
      </c>
      <c r="B46" s="34" t="s">
        <v>355</v>
      </c>
      <c r="C46" s="58">
        <v>0</v>
      </c>
      <c r="D46" s="34"/>
      <c r="E46" s="34"/>
      <c r="F46" s="34"/>
    </row>
    <row r="47" spans="1:7" x14ac:dyDescent="0.3">
      <c r="A47" s="34"/>
      <c r="B47" s="34"/>
      <c r="C47" s="34"/>
      <c r="D47" s="34"/>
      <c r="E47" s="34"/>
      <c r="F47" s="34"/>
    </row>
    <row r="48" spans="1:7" x14ac:dyDescent="0.3">
      <c r="A48" s="32" t="s">
        <v>356</v>
      </c>
      <c r="B48" s="32"/>
      <c r="C48" s="32"/>
      <c r="D48" s="32"/>
      <c r="E48" s="32"/>
      <c r="F48" s="32"/>
    </row>
    <row r="49" spans="1:11" x14ac:dyDescent="0.3">
      <c r="A49" s="36" t="s">
        <v>106</v>
      </c>
      <c r="B49" s="36" t="s">
        <v>107</v>
      </c>
      <c r="C49" s="36" t="s">
        <v>108</v>
      </c>
      <c r="D49" s="36"/>
      <c r="E49" s="36"/>
      <c r="F49" s="36"/>
      <c r="G49" s="36"/>
      <c r="H49" s="36"/>
      <c r="I49" s="34"/>
      <c r="J49" s="34"/>
    </row>
    <row r="50" spans="1:11" x14ac:dyDescent="0.3">
      <c r="A50" s="57">
        <v>1211</v>
      </c>
      <c r="B50" s="34" t="s">
        <v>357</v>
      </c>
      <c r="C50" s="58">
        <v>0</v>
      </c>
      <c r="D50" s="34"/>
      <c r="E50" s="34"/>
      <c r="F50" s="34"/>
      <c r="G50" s="34"/>
      <c r="H50" s="34"/>
      <c r="I50" s="34"/>
      <c r="J50" s="34"/>
    </row>
    <row r="51" spans="1:11" x14ac:dyDescent="0.3">
      <c r="A51" s="57">
        <v>1212</v>
      </c>
      <c r="B51" s="34" t="s">
        <v>358</v>
      </c>
      <c r="C51" s="58">
        <v>0</v>
      </c>
      <c r="D51" s="34"/>
      <c r="E51" s="34"/>
      <c r="F51" s="34"/>
      <c r="G51" s="34"/>
      <c r="H51" s="34"/>
      <c r="I51" s="34"/>
      <c r="J51" s="34"/>
    </row>
    <row r="52" spans="1:11" x14ac:dyDescent="0.3">
      <c r="A52" s="57">
        <v>1214</v>
      </c>
      <c r="B52" s="34" t="s">
        <v>359</v>
      </c>
      <c r="C52" s="58">
        <v>0</v>
      </c>
      <c r="D52" s="34"/>
      <c r="E52" s="34"/>
      <c r="F52" s="34"/>
      <c r="G52" s="34"/>
      <c r="H52" s="34"/>
      <c r="I52" s="34"/>
      <c r="J52" s="34"/>
    </row>
    <row r="53" spans="1:11" x14ac:dyDescent="0.3">
      <c r="A53" s="34"/>
      <c r="B53" s="34"/>
      <c r="C53" s="34"/>
      <c r="D53" s="34"/>
      <c r="E53" s="34"/>
      <c r="F53" s="34"/>
      <c r="G53" s="34"/>
      <c r="H53" s="34"/>
      <c r="I53" s="34"/>
      <c r="J53" s="34"/>
    </row>
    <row r="54" spans="1:11" x14ac:dyDescent="0.3">
      <c r="A54" s="32" t="s">
        <v>360</v>
      </c>
      <c r="B54" s="32"/>
      <c r="C54" s="32"/>
      <c r="D54" s="32"/>
      <c r="E54" s="32"/>
      <c r="F54" s="32"/>
      <c r="G54" s="32"/>
      <c r="H54" s="32"/>
      <c r="I54" s="32"/>
      <c r="J54" s="32"/>
    </row>
    <row r="55" spans="1:11" ht="21.6" x14ac:dyDescent="0.3">
      <c r="A55" s="36" t="s">
        <v>106</v>
      </c>
      <c r="B55" s="36" t="s">
        <v>107</v>
      </c>
      <c r="C55" s="36" t="s">
        <v>108</v>
      </c>
      <c r="D55" s="36" t="s">
        <v>361</v>
      </c>
      <c r="E55" s="36" t="s">
        <v>362</v>
      </c>
      <c r="F55" s="59" t="s">
        <v>363</v>
      </c>
      <c r="G55" s="59" t="s">
        <v>364</v>
      </c>
      <c r="H55" s="37" t="s">
        <v>365</v>
      </c>
      <c r="I55" s="36" t="s">
        <v>366</v>
      </c>
      <c r="J55" s="36" t="s">
        <v>367</v>
      </c>
    </row>
    <row r="56" spans="1:11" x14ac:dyDescent="0.3">
      <c r="A56" s="57">
        <v>1230</v>
      </c>
      <c r="B56" s="34" t="s">
        <v>368</v>
      </c>
      <c r="C56" s="58">
        <v>222480449.86000001</v>
      </c>
      <c r="D56" s="58">
        <v>2089274.5599999987</v>
      </c>
      <c r="E56" s="58">
        <v>31674794.359999999</v>
      </c>
      <c r="F56" s="57"/>
      <c r="G56" s="34"/>
      <c r="H56" s="34"/>
      <c r="I56" s="34"/>
      <c r="J56" s="34"/>
    </row>
    <row r="57" spans="1:11" x14ac:dyDescent="0.3">
      <c r="A57" s="57">
        <v>1231</v>
      </c>
      <c r="B57" s="34" t="s">
        <v>369</v>
      </c>
      <c r="C57" s="58">
        <v>83259314.109999999</v>
      </c>
      <c r="D57" s="58">
        <v>0</v>
      </c>
      <c r="E57" s="58">
        <v>0</v>
      </c>
      <c r="F57" s="34"/>
      <c r="G57" s="34"/>
      <c r="H57" s="34"/>
      <c r="I57" s="34"/>
      <c r="J57" s="34"/>
    </row>
    <row r="58" spans="1:11" x14ac:dyDescent="0.3">
      <c r="A58" s="57">
        <v>1232</v>
      </c>
      <c r="B58" s="34" t="s">
        <v>370</v>
      </c>
      <c r="C58" s="58">
        <v>0</v>
      </c>
      <c r="D58" s="58">
        <v>0</v>
      </c>
      <c r="E58" s="58">
        <v>0</v>
      </c>
      <c r="F58" s="57"/>
      <c r="G58" s="34"/>
      <c r="H58" s="34"/>
      <c r="I58" s="34"/>
      <c r="J58" s="34"/>
    </row>
    <row r="59" spans="1:11" x14ac:dyDescent="0.3">
      <c r="A59" s="57">
        <v>1233</v>
      </c>
      <c r="B59" s="34" t="s">
        <v>371</v>
      </c>
      <c r="C59" s="58">
        <v>139221135.75</v>
      </c>
      <c r="D59" s="58">
        <v>3146420.68</v>
      </c>
      <c r="E59" s="58">
        <v>31674794.359999999</v>
      </c>
      <c r="F59" s="57" t="s">
        <v>372</v>
      </c>
      <c r="G59" s="65">
        <v>3.3300000000000003E-2</v>
      </c>
      <c r="H59" s="34"/>
      <c r="I59" s="34" t="s">
        <v>373</v>
      </c>
      <c r="J59" s="34"/>
    </row>
    <row r="60" spans="1:11" x14ac:dyDescent="0.3">
      <c r="A60" s="57">
        <v>1234</v>
      </c>
      <c r="B60" s="34" t="s">
        <v>374</v>
      </c>
      <c r="C60" s="58">
        <v>0</v>
      </c>
      <c r="D60" s="58">
        <v>0</v>
      </c>
      <c r="E60" s="58">
        <v>0</v>
      </c>
      <c r="F60" s="57"/>
      <c r="G60" s="34"/>
      <c r="H60" s="34"/>
      <c r="I60" s="34"/>
      <c r="J60" s="34"/>
    </row>
    <row r="61" spans="1:11" x14ac:dyDescent="0.3">
      <c r="A61" s="57">
        <v>1235</v>
      </c>
      <c r="B61" s="34" t="s">
        <v>375</v>
      </c>
      <c r="C61" s="58">
        <v>0</v>
      </c>
      <c r="D61" s="58">
        <v>0</v>
      </c>
      <c r="E61" s="58">
        <v>0</v>
      </c>
      <c r="F61" s="57"/>
      <c r="G61" s="34"/>
      <c r="H61" s="34"/>
      <c r="I61" s="34"/>
      <c r="J61" s="34"/>
    </row>
    <row r="62" spans="1:11" x14ac:dyDescent="0.3">
      <c r="A62" s="57">
        <v>1236</v>
      </c>
      <c r="B62" s="34" t="s">
        <v>376</v>
      </c>
      <c r="C62" s="58">
        <v>0</v>
      </c>
      <c r="D62" s="58">
        <v>0</v>
      </c>
      <c r="E62" s="58">
        <v>0</v>
      </c>
      <c r="F62" s="57"/>
      <c r="G62" s="34"/>
      <c r="I62" s="34"/>
      <c r="J62" s="34"/>
      <c r="K62" s="66"/>
    </row>
    <row r="63" spans="1:11" x14ac:dyDescent="0.3">
      <c r="A63" s="57">
        <v>1239</v>
      </c>
      <c r="B63" s="34" t="s">
        <v>377</v>
      </c>
      <c r="C63" s="58">
        <v>0</v>
      </c>
      <c r="D63" s="58">
        <v>0</v>
      </c>
      <c r="E63" s="58">
        <v>0</v>
      </c>
      <c r="F63" s="57"/>
      <c r="G63" s="34"/>
      <c r="I63" s="34"/>
      <c r="J63" s="34"/>
      <c r="K63" s="66"/>
    </row>
    <row r="64" spans="1:11" x14ac:dyDescent="0.3">
      <c r="A64" s="57">
        <v>1240</v>
      </c>
      <c r="B64" s="34" t="s">
        <v>378</v>
      </c>
      <c r="C64" s="58">
        <v>32245470.09</v>
      </c>
      <c r="D64" s="58">
        <v>3939376.9831466665</v>
      </c>
      <c r="E64" s="58">
        <v>22479729.07</v>
      </c>
      <c r="F64" s="57"/>
      <c r="G64" s="34"/>
      <c r="H64" s="34"/>
      <c r="I64" s="34"/>
      <c r="J64" s="34"/>
    </row>
    <row r="65" spans="1:10" x14ac:dyDescent="0.3">
      <c r="A65" s="57">
        <v>1241</v>
      </c>
      <c r="B65" s="34" t="s">
        <v>379</v>
      </c>
      <c r="C65" s="58">
        <v>10437529.710000001</v>
      </c>
      <c r="D65" s="58">
        <v>1551782.67</v>
      </c>
      <c r="E65" s="58">
        <v>6104815.1299999999</v>
      </c>
      <c r="F65" s="57" t="s">
        <v>372</v>
      </c>
      <c r="G65" s="65">
        <v>0.1</v>
      </c>
      <c r="H65" s="34"/>
      <c r="I65" s="34" t="s">
        <v>373</v>
      </c>
      <c r="J65" s="34"/>
    </row>
    <row r="66" spans="1:10" x14ac:dyDescent="0.3">
      <c r="A66" s="57">
        <v>1242</v>
      </c>
      <c r="B66" s="34" t="s">
        <v>380</v>
      </c>
      <c r="C66" s="58">
        <v>667059.71</v>
      </c>
      <c r="D66" s="58">
        <v>110285.80559999999</v>
      </c>
      <c r="E66" s="58">
        <v>334970.06</v>
      </c>
      <c r="F66" s="57" t="s">
        <v>372</v>
      </c>
      <c r="G66" s="65">
        <v>0.2</v>
      </c>
      <c r="H66" s="34"/>
      <c r="I66" s="34" t="s">
        <v>373</v>
      </c>
      <c r="J66" s="34"/>
    </row>
    <row r="67" spans="1:10" x14ac:dyDescent="0.3">
      <c r="A67" s="57">
        <v>1243</v>
      </c>
      <c r="B67" s="34" t="s">
        <v>381</v>
      </c>
      <c r="C67" s="58">
        <v>5579267.8099999996</v>
      </c>
      <c r="D67" s="58">
        <v>869475.02754666656</v>
      </c>
      <c r="E67" s="58">
        <v>2778987.32</v>
      </c>
      <c r="F67" s="57" t="s">
        <v>372</v>
      </c>
      <c r="G67" s="65">
        <v>0.2</v>
      </c>
      <c r="H67" s="34"/>
      <c r="I67" s="34" t="s">
        <v>373</v>
      </c>
      <c r="J67" s="34"/>
    </row>
    <row r="68" spans="1:10" x14ac:dyDescent="0.3">
      <c r="A68" s="57">
        <v>1244</v>
      </c>
      <c r="B68" s="34" t="s">
        <v>382</v>
      </c>
      <c r="C68" s="58">
        <v>14547513.98</v>
      </c>
      <c r="D68" s="58">
        <v>1308852.3999999999</v>
      </c>
      <c r="E68" s="58">
        <v>12874874.5</v>
      </c>
      <c r="F68" s="57" t="s">
        <v>372</v>
      </c>
      <c r="G68" s="65">
        <v>0.2</v>
      </c>
      <c r="H68" s="34"/>
      <c r="I68" s="34" t="s">
        <v>383</v>
      </c>
      <c r="J68" s="34"/>
    </row>
    <row r="69" spans="1:10" x14ac:dyDescent="0.3">
      <c r="A69" s="57">
        <v>1245</v>
      </c>
      <c r="B69" s="34" t="s">
        <v>384</v>
      </c>
      <c r="C69" s="58">
        <v>13004.02</v>
      </c>
      <c r="D69" s="58">
        <v>1300.4000000000001</v>
      </c>
      <c r="E69" s="58">
        <v>11703.62</v>
      </c>
      <c r="F69" s="57" t="s">
        <v>372</v>
      </c>
      <c r="G69" s="65">
        <v>0.1</v>
      </c>
      <c r="H69" s="34"/>
      <c r="I69" s="34" t="s">
        <v>373</v>
      </c>
      <c r="J69" s="34"/>
    </row>
    <row r="70" spans="1:10" x14ac:dyDescent="0.3">
      <c r="A70" s="57">
        <v>1246</v>
      </c>
      <c r="B70" s="34" t="s">
        <v>385</v>
      </c>
      <c r="C70" s="58">
        <v>1001094.86</v>
      </c>
      <c r="D70" s="58">
        <v>97680.68</v>
      </c>
      <c r="E70" s="58">
        <v>374378.44</v>
      </c>
      <c r="F70" s="57" t="s">
        <v>372</v>
      </c>
      <c r="G70" s="65">
        <v>0.1</v>
      </c>
      <c r="H70" s="34"/>
      <c r="I70" s="34" t="s">
        <v>373</v>
      </c>
      <c r="J70" s="34"/>
    </row>
    <row r="71" spans="1:10" x14ac:dyDescent="0.3">
      <c r="A71" s="57">
        <v>1247</v>
      </c>
      <c r="B71" s="34" t="s">
        <v>386</v>
      </c>
      <c r="C71" s="58">
        <v>0</v>
      </c>
      <c r="D71" s="58">
        <v>0</v>
      </c>
      <c r="E71" s="58">
        <v>0</v>
      </c>
      <c r="F71" s="57"/>
      <c r="G71" s="34"/>
      <c r="H71" s="34"/>
      <c r="I71" s="34"/>
      <c r="J71" s="34"/>
    </row>
    <row r="72" spans="1:10" x14ac:dyDescent="0.3">
      <c r="A72" s="57">
        <v>1248</v>
      </c>
      <c r="B72" s="34" t="s">
        <v>387</v>
      </c>
      <c r="C72" s="58">
        <v>0</v>
      </c>
      <c r="D72" s="58">
        <v>0</v>
      </c>
      <c r="E72" s="58">
        <v>0</v>
      </c>
      <c r="F72" s="57"/>
      <c r="G72" s="34"/>
      <c r="H72" s="34"/>
      <c r="I72" s="34"/>
      <c r="J72" s="34"/>
    </row>
    <row r="73" spans="1:10" ht="28.2" customHeight="1" x14ac:dyDescent="0.3">
      <c r="A73" s="34"/>
      <c r="B73" s="34"/>
      <c r="C73" s="34"/>
      <c r="D73" s="34"/>
      <c r="E73" s="34"/>
      <c r="F73" s="34"/>
      <c r="G73" s="34"/>
      <c r="H73" s="34"/>
      <c r="I73" s="34"/>
      <c r="J73" s="34"/>
    </row>
    <row r="74" spans="1:10" x14ac:dyDescent="0.3">
      <c r="A74" s="32" t="s">
        <v>388</v>
      </c>
      <c r="B74" s="32"/>
      <c r="C74" s="32"/>
      <c r="D74" s="32"/>
      <c r="E74" s="32"/>
      <c r="F74" s="32"/>
      <c r="G74" s="32"/>
      <c r="H74" s="34"/>
      <c r="I74" s="34"/>
      <c r="J74" s="34"/>
    </row>
    <row r="75" spans="1:10" ht="21.6" x14ac:dyDescent="0.3">
      <c r="A75" s="36" t="s">
        <v>106</v>
      </c>
      <c r="B75" s="36" t="s">
        <v>107</v>
      </c>
      <c r="C75" s="36" t="s">
        <v>108</v>
      </c>
      <c r="D75" s="36" t="s">
        <v>389</v>
      </c>
      <c r="E75" s="36" t="s">
        <v>390</v>
      </c>
      <c r="F75" s="67" t="s">
        <v>391</v>
      </c>
      <c r="G75" s="36" t="s">
        <v>392</v>
      </c>
      <c r="H75" s="34"/>
      <c r="I75" s="34"/>
      <c r="J75" s="34"/>
    </row>
    <row r="76" spans="1:10" x14ac:dyDescent="0.3">
      <c r="A76" s="57">
        <v>1250</v>
      </c>
      <c r="B76" s="34" t="s">
        <v>393</v>
      </c>
      <c r="C76" s="58">
        <v>0</v>
      </c>
      <c r="D76" s="58">
        <v>0</v>
      </c>
      <c r="E76" s="58">
        <v>0</v>
      </c>
      <c r="F76" s="34"/>
      <c r="G76" s="34"/>
      <c r="H76" s="34"/>
      <c r="I76" s="34"/>
      <c r="J76" s="34"/>
    </row>
    <row r="77" spans="1:10" x14ac:dyDescent="0.3">
      <c r="A77" s="57">
        <v>1251</v>
      </c>
      <c r="B77" s="34" t="s">
        <v>394</v>
      </c>
      <c r="C77" s="58">
        <v>0</v>
      </c>
      <c r="D77" s="58">
        <v>0</v>
      </c>
      <c r="E77" s="58">
        <v>0</v>
      </c>
      <c r="F77" s="57" t="s">
        <v>372</v>
      </c>
      <c r="G77" s="34" t="s">
        <v>395</v>
      </c>
      <c r="H77" s="34"/>
      <c r="I77" s="34"/>
      <c r="J77" s="34"/>
    </row>
    <row r="78" spans="1:10" x14ac:dyDescent="0.3">
      <c r="A78" s="57">
        <v>1252</v>
      </c>
      <c r="B78" s="34" t="s">
        <v>396</v>
      </c>
      <c r="C78" s="58">
        <v>0</v>
      </c>
      <c r="D78" s="58">
        <v>0</v>
      </c>
      <c r="E78" s="58">
        <v>0</v>
      </c>
      <c r="F78" s="34"/>
      <c r="G78" s="34"/>
      <c r="H78" s="34"/>
      <c r="I78" s="34"/>
      <c r="J78" s="34"/>
    </row>
    <row r="79" spans="1:10" x14ac:dyDescent="0.3">
      <c r="A79" s="57">
        <v>1253</v>
      </c>
      <c r="B79" s="34" t="s">
        <v>397</v>
      </c>
      <c r="C79" s="58">
        <v>0</v>
      </c>
      <c r="D79" s="58">
        <v>0</v>
      </c>
      <c r="E79" s="58">
        <v>0</v>
      </c>
      <c r="F79" s="34"/>
      <c r="G79" s="34"/>
      <c r="H79" s="34"/>
      <c r="I79" s="34"/>
      <c r="J79" s="34"/>
    </row>
    <row r="80" spans="1:10" x14ac:dyDescent="0.3">
      <c r="A80" s="57">
        <v>1254</v>
      </c>
      <c r="B80" s="34" t="s">
        <v>398</v>
      </c>
      <c r="C80" s="58">
        <v>0</v>
      </c>
      <c r="D80" s="58">
        <v>0</v>
      </c>
      <c r="E80" s="58">
        <v>0</v>
      </c>
      <c r="F80" s="34"/>
      <c r="G80" s="34"/>
      <c r="H80" s="34"/>
      <c r="I80" s="34"/>
      <c r="J80" s="34"/>
    </row>
    <row r="81" spans="1:7" x14ac:dyDescent="0.3">
      <c r="A81" s="57">
        <v>1259</v>
      </c>
      <c r="B81" s="34" t="s">
        <v>399</v>
      </c>
      <c r="C81" s="58">
        <v>0</v>
      </c>
      <c r="D81" s="58">
        <v>0</v>
      </c>
      <c r="E81" s="58">
        <v>0</v>
      </c>
      <c r="F81" s="34"/>
      <c r="G81" s="34"/>
    </row>
    <row r="82" spans="1:7" x14ac:dyDescent="0.3">
      <c r="A82" s="57">
        <v>1270</v>
      </c>
      <c r="B82" s="34" t="s">
        <v>400</v>
      </c>
      <c r="C82" s="58">
        <v>0</v>
      </c>
      <c r="D82" s="68"/>
      <c r="E82" s="68"/>
      <c r="F82" s="34"/>
      <c r="G82" s="34"/>
    </row>
    <row r="83" spans="1:7" x14ac:dyDescent="0.3">
      <c r="A83" s="57">
        <v>1271</v>
      </c>
      <c r="B83" s="34" t="s">
        <v>401</v>
      </c>
      <c r="C83" s="58">
        <v>0</v>
      </c>
      <c r="D83" s="68"/>
      <c r="E83" s="68"/>
      <c r="F83" s="34"/>
      <c r="G83" s="34"/>
    </row>
    <row r="84" spans="1:7" x14ac:dyDescent="0.3">
      <c r="A84" s="57">
        <v>1272</v>
      </c>
      <c r="B84" s="34" t="s">
        <v>402</v>
      </c>
      <c r="C84" s="58">
        <v>0</v>
      </c>
      <c r="D84" s="68"/>
      <c r="E84" s="68"/>
      <c r="F84" s="34"/>
      <c r="G84" s="34"/>
    </row>
    <row r="85" spans="1:7" x14ac:dyDescent="0.3">
      <c r="A85" s="57">
        <v>1273</v>
      </c>
      <c r="B85" s="34" t="s">
        <v>403</v>
      </c>
      <c r="C85" s="58">
        <v>0</v>
      </c>
      <c r="D85" s="68"/>
      <c r="E85" s="68"/>
      <c r="F85" s="34"/>
      <c r="G85" s="34"/>
    </row>
    <row r="86" spans="1:7" x14ac:dyDescent="0.3">
      <c r="A86" s="57">
        <v>1274</v>
      </c>
      <c r="B86" s="34" t="s">
        <v>404</v>
      </c>
      <c r="C86" s="58">
        <v>0</v>
      </c>
      <c r="D86" s="68"/>
      <c r="E86" s="68"/>
      <c r="F86" s="34"/>
      <c r="G86" s="34"/>
    </row>
    <row r="87" spans="1:7" x14ac:dyDescent="0.3">
      <c r="A87" s="57">
        <v>1275</v>
      </c>
      <c r="B87" s="34" t="s">
        <v>405</v>
      </c>
      <c r="C87" s="58">
        <v>0</v>
      </c>
      <c r="D87" s="68"/>
      <c r="E87" s="68"/>
      <c r="F87" s="34"/>
      <c r="G87" s="34"/>
    </row>
    <row r="88" spans="1:7" x14ac:dyDescent="0.3">
      <c r="A88" s="57">
        <v>1279</v>
      </c>
      <c r="B88" s="34" t="s">
        <v>406</v>
      </c>
      <c r="C88" s="58">
        <v>0</v>
      </c>
      <c r="D88" s="68"/>
      <c r="E88" s="68"/>
      <c r="F88" s="34"/>
      <c r="G88" s="34"/>
    </row>
    <row r="89" spans="1:7" x14ac:dyDescent="0.3">
      <c r="A89" s="34"/>
      <c r="B89" s="34"/>
      <c r="C89" s="34"/>
      <c r="D89" s="34"/>
      <c r="E89" s="34"/>
      <c r="F89" s="34"/>
      <c r="G89" s="34"/>
    </row>
    <row r="90" spans="1:7" x14ac:dyDescent="0.3">
      <c r="A90" s="32" t="s">
        <v>407</v>
      </c>
      <c r="B90" s="32"/>
      <c r="C90" s="32"/>
      <c r="D90" s="32"/>
      <c r="E90" s="32"/>
      <c r="F90" s="32"/>
      <c r="G90" s="32"/>
    </row>
    <row r="91" spans="1:7" x14ac:dyDescent="0.3">
      <c r="A91" s="36" t="s">
        <v>106</v>
      </c>
      <c r="B91" s="36" t="s">
        <v>107</v>
      </c>
      <c r="C91" s="36" t="s">
        <v>108</v>
      </c>
      <c r="D91" s="36" t="s">
        <v>365</v>
      </c>
      <c r="E91" s="36"/>
      <c r="F91" s="36"/>
      <c r="G91" s="36"/>
    </row>
    <row r="92" spans="1:7" x14ac:dyDescent="0.3">
      <c r="A92" s="57">
        <v>1160</v>
      </c>
      <c r="B92" s="34" t="s">
        <v>408</v>
      </c>
      <c r="C92" s="58">
        <v>0</v>
      </c>
      <c r="D92" s="34"/>
      <c r="E92" s="34"/>
      <c r="F92" s="34"/>
      <c r="G92" s="34"/>
    </row>
    <row r="93" spans="1:7" x14ac:dyDescent="0.3">
      <c r="A93" s="57">
        <v>1161</v>
      </c>
      <c r="B93" s="34" t="s">
        <v>409</v>
      </c>
      <c r="C93" s="58">
        <v>0</v>
      </c>
      <c r="D93" s="34"/>
      <c r="E93" s="34"/>
      <c r="F93" s="34"/>
      <c r="G93" s="34"/>
    </row>
    <row r="94" spans="1:7" x14ac:dyDescent="0.3">
      <c r="A94" s="57">
        <v>1162</v>
      </c>
      <c r="B94" s="34" t="s">
        <v>410</v>
      </c>
      <c r="C94" s="58">
        <v>0</v>
      </c>
      <c r="D94" s="34"/>
      <c r="E94" s="34"/>
      <c r="F94" s="34"/>
      <c r="G94" s="34"/>
    </row>
    <row r="95" spans="1:7" x14ac:dyDescent="0.3">
      <c r="A95" s="34"/>
      <c r="B95" s="34"/>
      <c r="C95" s="34"/>
      <c r="D95" s="34"/>
      <c r="E95" s="34"/>
      <c r="F95" s="34"/>
      <c r="G95" s="34"/>
    </row>
    <row r="96" spans="1:7" x14ac:dyDescent="0.3">
      <c r="A96" s="32" t="s">
        <v>411</v>
      </c>
      <c r="B96" s="32"/>
      <c r="C96" s="32"/>
      <c r="D96" s="32"/>
      <c r="E96" s="32"/>
      <c r="F96" s="32"/>
      <c r="G96" s="32"/>
    </row>
    <row r="97" spans="1:8" x14ac:dyDescent="0.3">
      <c r="A97" s="36" t="s">
        <v>106</v>
      </c>
      <c r="B97" s="36" t="s">
        <v>107</v>
      </c>
      <c r="C97" s="36" t="s">
        <v>108</v>
      </c>
      <c r="D97" s="36" t="s">
        <v>326</v>
      </c>
      <c r="E97" s="36"/>
      <c r="F97" s="36"/>
      <c r="G97" s="36"/>
      <c r="H97" s="36"/>
    </row>
    <row r="98" spans="1:8" x14ac:dyDescent="0.3">
      <c r="A98" s="57">
        <v>1190</v>
      </c>
      <c r="B98" s="34" t="s">
        <v>412</v>
      </c>
      <c r="C98" s="58">
        <v>0</v>
      </c>
      <c r="D98" s="34"/>
      <c r="E98" s="34"/>
      <c r="F98" s="34"/>
      <c r="G98" s="34"/>
      <c r="H98" s="34"/>
    </row>
    <row r="99" spans="1:8" x14ac:dyDescent="0.3">
      <c r="A99" s="57">
        <v>1191</v>
      </c>
      <c r="B99" s="34" t="s">
        <v>413</v>
      </c>
      <c r="C99" s="58">
        <v>0</v>
      </c>
      <c r="D99" s="34"/>
      <c r="E99" s="34"/>
      <c r="F99" s="34"/>
      <c r="G99" s="34"/>
      <c r="H99" s="34"/>
    </row>
    <row r="100" spans="1:8" x14ac:dyDescent="0.3">
      <c r="A100" s="57">
        <v>1192</v>
      </c>
      <c r="B100" s="34" t="s">
        <v>414</v>
      </c>
      <c r="C100" s="58">
        <v>0</v>
      </c>
      <c r="D100" s="34"/>
      <c r="E100" s="34"/>
      <c r="F100" s="34"/>
      <c r="G100" s="34"/>
      <c r="H100" s="34"/>
    </row>
    <row r="101" spans="1:8" x14ac:dyDescent="0.3">
      <c r="A101" s="57">
        <v>1193</v>
      </c>
      <c r="B101" s="34" t="s">
        <v>415</v>
      </c>
      <c r="C101" s="58">
        <v>0</v>
      </c>
      <c r="D101" s="34"/>
      <c r="E101" s="34"/>
      <c r="F101" s="34"/>
      <c r="G101" s="34"/>
      <c r="H101" s="34"/>
    </row>
    <row r="102" spans="1:8" x14ac:dyDescent="0.3">
      <c r="A102" s="57">
        <v>1194</v>
      </c>
      <c r="B102" s="34" t="s">
        <v>416</v>
      </c>
      <c r="C102" s="58">
        <v>0</v>
      </c>
      <c r="D102" s="34"/>
      <c r="E102" s="34"/>
      <c r="F102" s="34"/>
      <c r="G102" s="34"/>
      <c r="H102" s="34"/>
    </row>
    <row r="103" spans="1:8" x14ac:dyDescent="0.3">
      <c r="A103" s="57">
        <v>1290</v>
      </c>
      <c r="B103" s="34" t="s">
        <v>417</v>
      </c>
      <c r="C103" s="45">
        <v>16697850.98</v>
      </c>
      <c r="D103" s="34"/>
      <c r="E103" s="34"/>
      <c r="F103" s="34"/>
      <c r="G103" s="34"/>
      <c r="H103" s="34"/>
    </row>
    <row r="104" spans="1:8" x14ac:dyDescent="0.3">
      <c r="A104" s="57">
        <v>1291</v>
      </c>
      <c r="B104" s="34" t="s">
        <v>418</v>
      </c>
      <c r="C104" s="45">
        <v>0</v>
      </c>
      <c r="D104" s="34"/>
      <c r="E104" s="34"/>
      <c r="F104" s="34"/>
      <c r="G104" s="34"/>
      <c r="H104" s="34"/>
    </row>
    <row r="105" spans="1:8" x14ac:dyDescent="0.3">
      <c r="A105" s="57">
        <v>1292</v>
      </c>
      <c r="B105" s="34" t="s">
        <v>419</v>
      </c>
      <c r="C105" s="45">
        <v>0</v>
      </c>
      <c r="D105" s="34"/>
      <c r="E105" s="34"/>
      <c r="F105" s="34"/>
      <c r="G105" s="34"/>
      <c r="H105" s="34"/>
    </row>
    <row r="106" spans="1:8" x14ac:dyDescent="0.3">
      <c r="A106" s="57">
        <v>1293</v>
      </c>
      <c r="B106" s="34" t="s">
        <v>420</v>
      </c>
      <c r="C106" s="45">
        <v>16697850.98</v>
      </c>
      <c r="D106" s="34" t="s">
        <v>421</v>
      </c>
      <c r="E106" s="34"/>
      <c r="F106" s="34"/>
      <c r="G106" s="34"/>
      <c r="H106" s="34"/>
    </row>
    <row r="107" spans="1:8" x14ac:dyDescent="0.3">
      <c r="A107" s="34"/>
      <c r="B107" s="34"/>
      <c r="C107" s="34"/>
      <c r="D107" s="34"/>
      <c r="E107" s="34"/>
      <c r="F107" s="34"/>
      <c r="G107" s="34"/>
      <c r="H107" s="34"/>
    </row>
    <row r="108" spans="1:8" x14ac:dyDescent="0.3">
      <c r="A108" s="32" t="s">
        <v>422</v>
      </c>
      <c r="B108" s="32"/>
      <c r="C108" s="32"/>
      <c r="D108" s="32"/>
      <c r="E108" s="32"/>
      <c r="F108" s="32"/>
      <c r="G108" s="32"/>
      <c r="H108" s="32"/>
    </row>
    <row r="109" spans="1:8" x14ac:dyDescent="0.3">
      <c r="A109" s="36" t="s">
        <v>106</v>
      </c>
      <c r="B109" s="36" t="s">
        <v>107</v>
      </c>
      <c r="C109" s="36" t="s">
        <v>108</v>
      </c>
      <c r="D109" s="36" t="s">
        <v>322</v>
      </c>
      <c r="E109" s="36" t="s">
        <v>323</v>
      </c>
      <c r="F109" s="36" t="s">
        <v>324</v>
      </c>
      <c r="G109" s="36" t="s">
        <v>423</v>
      </c>
      <c r="H109" s="36" t="s">
        <v>424</v>
      </c>
    </row>
    <row r="110" spans="1:8" x14ac:dyDescent="0.3">
      <c r="A110" s="57">
        <v>2110</v>
      </c>
      <c r="B110" s="34" t="s">
        <v>425</v>
      </c>
      <c r="C110" s="58">
        <v>8729893.2800000012</v>
      </c>
      <c r="D110" s="58">
        <v>8588050.4900000002</v>
      </c>
      <c r="E110" s="58">
        <v>0</v>
      </c>
      <c r="F110" s="58">
        <v>0</v>
      </c>
      <c r="G110" s="58">
        <v>141842.79</v>
      </c>
      <c r="H110" s="34"/>
    </row>
    <row r="111" spans="1:8" x14ac:dyDescent="0.3">
      <c r="A111" s="57">
        <v>2111</v>
      </c>
      <c r="B111" s="34" t="s">
        <v>426</v>
      </c>
      <c r="C111" s="58">
        <v>18847.169999999998</v>
      </c>
      <c r="D111" s="58">
        <v>18847.169999999998</v>
      </c>
      <c r="E111" s="58">
        <v>0</v>
      </c>
      <c r="F111" s="58">
        <v>0</v>
      </c>
      <c r="G111" s="58">
        <v>0</v>
      </c>
      <c r="H111" s="34" t="s">
        <v>427</v>
      </c>
    </row>
    <row r="112" spans="1:8" x14ac:dyDescent="0.3">
      <c r="A112" s="57">
        <v>2112</v>
      </c>
      <c r="B112" s="34" t="s">
        <v>428</v>
      </c>
      <c r="C112" s="58">
        <v>1123840.06</v>
      </c>
      <c r="D112" s="58">
        <v>1123840.06</v>
      </c>
      <c r="E112" s="58">
        <v>0</v>
      </c>
      <c r="F112" s="58">
        <v>0</v>
      </c>
      <c r="G112" s="58">
        <v>0</v>
      </c>
      <c r="H112" s="34"/>
    </row>
    <row r="113" spans="1:8" x14ac:dyDescent="0.3">
      <c r="A113" s="57">
        <v>2113</v>
      </c>
      <c r="B113" s="34" t="s">
        <v>429</v>
      </c>
      <c r="C113" s="58">
        <v>0</v>
      </c>
      <c r="D113" s="58">
        <v>0</v>
      </c>
      <c r="E113" s="58">
        <v>0</v>
      </c>
      <c r="F113" s="58">
        <v>0</v>
      </c>
      <c r="G113" s="58">
        <v>0</v>
      </c>
      <c r="H113" s="34"/>
    </row>
    <row r="114" spans="1:8" x14ac:dyDescent="0.3">
      <c r="A114" s="57">
        <v>2114</v>
      </c>
      <c r="B114" s="34" t="s">
        <v>430</v>
      </c>
      <c r="C114" s="58">
        <v>0</v>
      </c>
      <c r="D114" s="58">
        <v>0</v>
      </c>
      <c r="E114" s="58">
        <v>0</v>
      </c>
      <c r="F114" s="58">
        <v>0</v>
      </c>
      <c r="G114" s="58">
        <v>0</v>
      </c>
      <c r="H114" s="34"/>
    </row>
    <row r="115" spans="1:8" x14ac:dyDescent="0.3">
      <c r="A115" s="57">
        <v>2115</v>
      </c>
      <c r="B115" s="34" t="s">
        <v>431</v>
      </c>
      <c r="C115" s="58">
        <v>0</v>
      </c>
      <c r="D115" s="58">
        <v>0</v>
      </c>
      <c r="E115" s="58">
        <v>0</v>
      </c>
      <c r="F115" s="58">
        <v>0</v>
      </c>
      <c r="G115" s="58">
        <v>0</v>
      </c>
      <c r="H115" s="34" t="s">
        <v>427</v>
      </c>
    </row>
    <row r="116" spans="1:8" x14ac:dyDescent="0.3">
      <c r="A116" s="57">
        <v>2116</v>
      </c>
      <c r="B116" s="34" t="s">
        <v>432</v>
      </c>
      <c r="C116" s="58">
        <v>0</v>
      </c>
      <c r="D116" s="58">
        <v>0</v>
      </c>
      <c r="E116" s="58">
        <v>0</v>
      </c>
      <c r="F116" s="58">
        <v>0</v>
      </c>
      <c r="G116" s="58">
        <v>0</v>
      </c>
      <c r="H116" s="34" t="s">
        <v>427</v>
      </c>
    </row>
    <row r="117" spans="1:8" x14ac:dyDescent="0.3">
      <c r="A117" s="57">
        <v>2117</v>
      </c>
      <c r="B117" s="34" t="s">
        <v>433</v>
      </c>
      <c r="C117" s="58">
        <v>7326198.1500000004</v>
      </c>
      <c r="D117" s="58">
        <v>7326198.1500000004</v>
      </c>
      <c r="E117" s="58">
        <v>0</v>
      </c>
      <c r="F117" s="58">
        <v>0</v>
      </c>
      <c r="G117" s="58">
        <v>0</v>
      </c>
      <c r="H117" s="34" t="s">
        <v>427</v>
      </c>
    </row>
    <row r="118" spans="1:8" x14ac:dyDescent="0.3">
      <c r="A118" s="57">
        <v>2118</v>
      </c>
      <c r="B118" s="34" t="s">
        <v>434</v>
      </c>
      <c r="C118" s="58">
        <v>0</v>
      </c>
      <c r="D118" s="58">
        <v>0</v>
      </c>
      <c r="E118" s="58">
        <v>0</v>
      </c>
      <c r="F118" s="58">
        <v>0</v>
      </c>
      <c r="G118" s="58">
        <v>0</v>
      </c>
      <c r="H118" s="34"/>
    </row>
    <row r="119" spans="1:8" x14ac:dyDescent="0.3">
      <c r="A119" s="57">
        <v>2119</v>
      </c>
      <c r="B119" s="34" t="s">
        <v>435</v>
      </c>
      <c r="C119" s="58">
        <v>261007.9</v>
      </c>
      <c r="D119" s="58">
        <v>119165.10999999999</v>
      </c>
      <c r="E119" s="58">
        <v>0</v>
      </c>
      <c r="F119" s="58">
        <v>0</v>
      </c>
      <c r="G119" s="58">
        <v>141842.79</v>
      </c>
      <c r="H119" s="34" t="s">
        <v>427</v>
      </c>
    </row>
    <row r="120" spans="1:8" x14ac:dyDescent="0.3">
      <c r="A120" s="57">
        <v>2120</v>
      </c>
      <c r="B120" s="34" t="s">
        <v>436</v>
      </c>
      <c r="C120" s="58">
        <v>0</v>
      </c>
      <c r="D120" s="58">
        <v>0</v>
      </c>
      <c r="E120" s="58">
        <v>0</v>
      </c>
      <c r="F120" s="58">
        <v>0</v>
      </c>
      <c r="G120" s="58">
        <v>0</v>
      </c>
      <c r="H120" s="34"/>
    </row>
    <row r="121" spans="1:8" x14ac:dyDescent="0.3">
      <c r="A121" s="57">
        <v>2121</v>
      </c>
      <c r="B121" s="34" t="s">
        <v>437</v>
      </c>
      <c r="C121" s="58">
        <v>0</v>
      </c>
      <c r="D121" s="58">
        <v>0</v>
      </c>
      <c r="E121" s="58">
        <v>0</v>
      </c>
      <c r="F121" s="58">
        <v>0</v>
      </c>
      <c r="G121" s="58">
        <v>0</v>
      </c>
      <c r="H121" s="34"/>
    </row>
    <row r="122" spans="1:8" x14ac:dyDescent="0.3">
      <c r="A122" s="57">
        <v>2122</v>
      </c>
      <c r="B122" s="34" t="s">
        <v>438</v>
      </c>
      <c r="C122" s="58">
        <v>0</v>
      </c>
      <c r="D122" s="58">
        <v>0</v>
      </c>
      <c r="E122" s="58">
        <v>0</v>
      </c>
      <c r="F122" s="58">
        <v>0</v>
      </c>
      <c r="G122" s="58">
        <v>0</v>
      </c>
      <c r="H122" s="34"/>
    </row>
    <row r="123" spans="1:8" x14ac:dyDescent="0.3">
      <c r="A123" s="57">
        <v>2129</v>
      </c>
      <c r="B123" s="34" t="s">
        <v>439</v>
      </c>
      <c r="C123" s="58">
        <v>0</v>
      </c>
      <c r="D123" s="58">
        <v>0</v>
      </c>
      <c r="E123" s="58">
        <v>0</v>
      </c>
      <c r="F123" s="58">
        <v>0</v>
      </c>
      <c r="G123" s="58">
        <v>0</v>
      </c>
      <c r="H123" s="34"/>
    </row>
    <row r="124" spans="1:8" x14ac:dyDescent="0.3">
      <c r="A124" s="34"/>
      <c r="B124" s="34"/>
      <c r="C124" s="34"/>
      <c r="D124" s="34"/>
      <c r="E124" s="34"/>
      <c r="F124" s="34"/>
      <c r="G124" s="34"/>
      <c r="H124" s="34"/>
    </row>
    <row r="125" spans="1:8" x14ac:dyDescent="0.3">
      <c r="A125" s="32" t="s">
        <v>440</v>
      </c>
      <c r="B125" s="32"/>
      <c r="C125" s="32"/>
      <c r="D125" s="32"/>
      <c r="E125" s="32"/>
      <c r="F125" s="32"/>
      <c r="G125" s="32"/>
      <c r="H125" s="32"/>
    </row>
    <row r="126" spans="1:8" x14ac:dyDescent="0.3">
      <c r="A126" s="36" t="s">
        <v>106</v>
      </c>
      <c r="B126" s="36" t="s">
        <v>107</v>
      </c>
      <c r="C126" s="36" t="s">
        <v>108</v>
      </c>
      <c r="D126" s="36" t="s">
        <v>441</v>
      </c>
      <c r="E126" s="36" t="s">
        <v>326</v>
      </c>
      <c r="F126" s="36"/>
      <c r="G126" s="36"/>
      <c r="H126" s="36"/>
    </row>
    <row r="127" spans="1:8" x14ac:dyDescent="0.3">
      <c r="A127" s="57">
        <v>2160</v>
      </c>
      <c r="B127" s="34" t="s">
        <v>442</v>
      </c>
      <c r="C127" s="58">
        <v>0</v>
      </c>
      <c r="D127" s="34"/>
      <c r="E127" s="34"/>
      <c r="F127" s="34"/>
      <c r="G127" s="34"/>
      <c r="H127" s="34"/>
    </row>
    <row r="128" spans="1:8" x14ac:dyDescent="0.3">
      <c r="A128" s="57">
        <v>2161</v>
      </c>
      <c r="B128" s="34" t="s">
        <v>443</v>
      </c>
      <c r="C128" s="58">
        <v>0</v>
      </c>
      <c r="D128" s="34"/>
      <c r="E128" s="34"/>
      <c r="F128" s="34"/>
      <c r="G128" s="34"/>
      <c r="H128" s="34"/>
    </row>
    <row r="129" spans="1:5" x14ac:dyDescent="0.3">
      <c r="A129" s="57">
        <v>2162</v>
      </c>
      <c r="B129" s="34" t="s">
        <v>444</v>
      </c>
      <c r="C129" s="58">
        <v>0</v>
      </c>
      <c r="D129" s="34"/>
      <c r="E129" s="34"/>
    </row>
    <row r="130" spans="1:5" x14ac:dyDescent="0.3">
      <c r="A130" s="57">
        <v>2163</v>
      </c>
      <c r="B130" s="34" t="s">
        <v>445</v>
      </c>
      <c r="C130" s="58">
        <v>0</v>
      </c>
      <c r="D130" s="34"/>
      <c r="E130" s="34"/>
    </row>
    <row r="131" spans="1:5" x14ac:dyDescent="0.3">
      <c r="A131" s="57">
        <v>2164</v>
      </c>
      <c r="B131" s="34" t="s">
        <v>446</v>
      </c>
      <c r="C131" s="58">
        <v>0</v>
      </c>
      <c r="D131" s="34"/>
      <c r="E131" s="34"/>
    </row>
    <row r="132" spans="1:5" x14ac:dyDescent="0.3">
      <c r="A132" s="57">
        <v>2165</v>
      </c>
      <c r="B132" s="34" t="s">
        <v>447</v>
      </c>
      <c r="C132" s="58">
        <v>0</v>
      </c>
      <c r="D132" s="34"/>
      <c r="E132" s="34"/>
    </row>
    <row r="133" spans="1:5" x14ac:dyDescent="0.3">
      <c r="A133" s="57">
        <v>2166</v>
      </c>
      <c r="B133" s="34" t="s">
        <v>448</v>
      </c>
      <c r="C133" s="58">
        <v>0</v>
      </c>
      <c r="D133" s="34"/>
      <c r="E133" s="34"/>
    </row>
    <row r="134" spans="1:5" x14ac:dyDescent="0.3">
      <c r="A134" s="57">
        <v>2250</v>
      </c>
      <c r="B134" s="34" t="s">
        <v>449</v>
      </c>
      <c r="C134" s="58">
        <v>0</v>
      </c>
      <c r="D134" s="34"/>
      <c r="E134" s="34"/>
    </row>
    <row r="135" spans="1:5" x14ac:dyDescent="0.3">
      <c r="A135" s="57">
        <v>2251</v>
      </c>
      <c r="B135" s="34" t="s">
        <v>450</v>
      </c>
      <c r="C135" s="58">
        <v>0</v>
      </c>
      <c r="D135" s="34"/>
      <c r="E135" s="34"/>
    </row>
    <row r="136" spans="1:5" x14ac:dyDescent="0.3">
      <c r="A136" s="57">
        <v>2252</v>
      </c>
      <c r="B136" s="34" t="s">
        <v>451</v>
      </c>
      <c r="C136" s="58">
        <v>0</v>
      </c>
      <c r="D136" s="34"/>
      <c r="E136" s="34"/>
    </row>
    <row r="137" spans="1:5" x14ac:dyDescent="0.3">
      <c r="A137" s="57">
        <v>2253</v>
      </c>
      <c r="B137" s="34" t="s">
        <v>452</v>
      </c>
      <c r="C137" s="58">
        <v>0</v>
      </c>
      <c r="D137" s="34"/>
      <c r="E137" s="34"/>
    </row>
    <row r="138" spans="1:5" x14ac:dyDescent="0.3">
      <c r="A138" s="57">
        <v>2254</v>
      </c>
      <c r="B138" s="34" t="s">
        <v>453</v>
      </c>
      <c r="C138" s="58">
        <v>0</v>
      </c>
      <c r="D138" s="34"/>
      <c r="E138" s="34"/>
    </row>
    <row r="139" spans="1:5" x14ac:dyDescent="0.3">
      <c r="A139" s="57">
        <v>2255</v>
      </c>
      <c r="B139" s="34" t="s">
        <v>454</v>
      </c>
      <c r="C139" s="58">
        <v>0</v>
      </c>
      <c r="D139" s="34"/>
      <c r="E139" s="34"/>
    </row>
    <row r="140" spans="1:5" x14ac:dyDescent="0.3">
      <c r="A140" s="57">
        <v>2256</v>
      </c>
      <c r="B140" s="34" t="s">
        <v>455</v>
      </c>
      <c r="C140" s="58">
        <v>0</v>
      </c>
      <c r="D140" s="34"/>
      <c r="E140" s="34"/>
    </row>
    <row r="141" spans="1:5" x14ac:dyDescent="0.3">
      <c r="A141" s="34"/>
      <c r="B141" s="34"/>
      <c r="C141" s="34"/>
      <c r="D141" s="34"/>
      <c r="E141" s="34"/>
    </row>
    <row r="142" spans="1:5" x14ac:dyDescent="0.3">
      <c r="A142" s="32" t="s">
        <v>456</v>
      </c>
      <c r="B142" s="32"/>
      <c r="C142" s="32"/>
      <c r="D142" s="32"/>
      <c r="E142" s="32"/>
    </row>
    <row r="143" spans="1:5" x14ac:dyDescent="0.3">
      <c r="A143" s="69" t="s">
        <v>106</v>
      </c>
      <c r="B143" s="69" t="s">
        <v>107</v>
      </c>
      <c r="C143" s="69" t="s">
        <v>108</v>
      </c>
      <c r="D143" s="36" t="s">
        <v>441</v>
      </c>
      <c r="E143" s="36" t="s">
        <v>326</v>
      </c>
    </row>
    <row r="144" spans="1:5" x14ac:dyDescent="0.3">
      <c r="A144" s="57">
        <v>2150</v>
      </c>
      <c r="B144" s="34" t="s">
        <v>457</v>
      </c>
      <c r="C144" s="58">
        <v>0</v>
      </c>
      <c r="D144" s="34"/>
      <c r="E144" s="34"/>
    </row>
    <row r="145" spans="1:5" x14ac:dyDescent="0.3">
      <c r="A145" s="57">
        <v>2151</v>
      </c>
      <c r="B145" s="34" t="s">
        <v>458</v>
      </c>
      <c r="C145" s="58">
        <v>0</v>
      </c>
      <c r="D145" s="34"/>
      <c r="E145" s="34"/>
    </row>
    <row r="146" spans="1:5" x14ac:dyDescent="0.3">
      <c r="A146" s="57">
        <v>2152</v>
      </c>
      <c r="B146" s="34" t="s">
        <v>459</v>
      </c>
      <c r="C146" s="58">
        <v>0</v>
      </c>
      <c r="D146" s="34"/>
      <c r="E146" s="34"/>
    </row>
    <row r="147" spans="1:5" x14ac:dyDescent="0.3">
      <c r="A147" s="57">
        <v>2159</v>
      </c>
      <c r="B147" s="34" t="s">
        <v>460</v>
      </c>
      <c r="C147" s="58">
        <v>0</v>
      </c>
      <c r="D147" s="34"/>
      <c r="E147" s="34"/>
    </row>
    <row r="148" spans="1:5" x14ac:dyDescent="0.3">
      <c r="A148" s="57">
        <v>2240</v>
      </c>
      <c r="B148" s="34" t="s">
        <v>461</v>
      </c>
      <c r="C148" s="58">
        <v>0</v>
      </c>
      <c r="D148" s="34"/>
      <c r="E148" s="34"/>
    </row>
    <row r="149" spans="1:5" x14ac:dyDescent="0.3">
      <c r="A149" s="57">
        <v>2241</v>
      </c>
      <c r="B149" s="34" t="s">
        <v>462</v>
      </c>
      <c r="C149" s="58">
        <v>0</v>
      </c>
      <c r="D149" s="34"/>
      <c r="E149" s="34"/>
    </row>
    <row r="150" spans="1:5" x14ac:dyDescent="0.3">
      <c r="A150" s="57">
        <v>2242</v>
      </c>
      <c r="B150" s="34" t="s">
        <v>463</v>
      </c>
      <c r="C150" s="58">
        <v>0</v>
      </c>
      <c r="D150" s="34"/>
      <c r="E150" s="34"/>
    </row>
    <row r="151" spans="1:5" x14ac:dyDescent="0.3">
      <c r="A151" s="57">
        <v>2249</v>
      </c>
      <c r="B151" s="34" t="s">
        <v>464</v>
      </c>
      <c r="C151" s="58">
        <v>0</v>
      </c>
      <c r="D151" s="34"/>
      <c r="E151" s="34"/>
    </row>
    <row r="152" spans="1:5" x14ac:dyDescent="0.3">
      <c r="A152" s="57"/>
      <c r="B152" s="34"/>
      <c r="C152" s="58"/>
      <c r="D152" s="34"/>
      <c r="E152" s="34"/>
    </row>
    <row r="153" spans="1:5" x14ac:dyDescent="0.3">
      <c r="A153" s="32" t="s">
        <v>465</v>
      </c>
      <c r="B153" s="32"/>
      <c r="C153" s="32"/>
      <c r="D153" s="32"/>
      <c r="E153" s="32"/>
    </row>
    <row r="154" spans="1:5" x14ac:dyDescent="0.3">
      <c r="A154" s="69" t="s">
        <v>106</v>
      </c>
      <c r="B154" s="69" t="s">
        <v>107</v>
      </c>
      <c r="C154" s="69" t="s">
        <v>108</v>
      </c>
      <c r="D154" s="36" t="s">
        <v>441</v>
      </c>
      <c r="E154" s="36" t="s">
        <v>326</v>
      </c>
    </row>
    <row r="155" spans="1:5" x14ac:dyDescent="0.3">
      <c r="A155" s="57">
        <v>2170</v>
      </c>
      <c r="B155" s="34" t="s">
        <v>466</v>
      </c>
      <c r="C155" s="58">
        <v>392296.95</v>
      </c>
      <c r="D155" s="34"/>
      <c r="E155" s="34"/>
    </row>
    <row r="156" spans="1:5" x14ac:dyDescent="0.3">
      <c r="A156" s="57">
        <v>2171</v>
      </c>
      <c r="B156" s="34" t="s">
        <v>467</v>
      </c>
      <c r="C156" s="58">
        <v>392296.95</v>
      </c>
      <c r="D156" s="34"/>
      <c r="E156" s="34"/>
    </row>
    <row r="157" spans="1:5" x14ac:dyDescent="0.3">
      <c r="A157" s="57">
        <v>2172</v>
      </c>
      <c r="B157" s="34" t="s">
        <v>468</v>
      </c>
      <c r="C157" s="58">
        <v>0</v>
      </c>
      <c r="D157" s="34"/>
      <c r="E157" s="34"/>
    </row>
    <row r="158" spans="1:5" x14ac:dyDescent="0.3">
      <c r="A158" s="57">
        <v>2179</v>
      </c>
      <c r="B158" s="34" t="s">
        <v>469</v>
      </c>
      <c r="C158" s="58">
        <v>0</v>
      </c>
      <c r="D158" s="34"/>
      <c r="E158" s="34"/>
    </row>
    <row r="159" spans="1:5" x14ac:dyDescent="0.3">
      <c r="A159" s="57">
        <v>2260</v>
      </c>
      <c r="B159" s="34" t="s">
        <v>470</v>
      </c>
      <c r="C159" s="58">
        <v>0</v>
      </c>
      <c r="D159" s="34"/>
      <c r="E159" s="34"/>
    </row>
    <row r="160" spans="1:5" x14ac:dyDescent="0.3">
      <c r="A160" s="57">
        <v>2261</v>
      </c>
      <c r="B160" s="34" t="s">
        <v>471</v>
      </c>
      <c r="C160" s="58">
        <v>0</v>
      </c>
      <c r="D160" s="34"/>
      <c r="E160" s="34"/>
    </row>
    <row r="161" spans="1:5" x14ac:dyDescent="0.3">
      <c r="A161" s="57">
        <v>2262</v>
      </c>
      <c r="B161" s="34" t="s">
        <v>472</v>
      </c>
      <c r="C161" s="58">
        <v>0</v>
      </c>
      <c r="D161" s="34"/>
      <c r="E161" s="34"/>
    </row>
    <row r="162" spans="1:5" x14ac:dyDescent="0.3">
      <c r="A162" s="57">
        <v>2263</v>
      </c>
      <c r="B162" s="34" t="s">
        <v>473</v>
      </c>
      <c r="C162" s="58">
        <v>0</v>
      </c>
      <c r="D162" s="34"/>
      <c r="E162" s="34"/>
    </row>
    <row r="163" spans="1:5" x14ac:dyDescent="0.3">
      <c r="A163" s="57">
        <v>2269</v>
      </c>
      <c r="B163" s="34" t="s">
        <v>474</v>
      </c>
      <c r="C163" s="58">
        <v>0</v>
      </c>
      <c r="D163" s="34"/>
      <c r="E163" s="34"/>
    </row>
    <row r="164" spans="1:5" x14ac:dyDescent="0.3">
      <c r="A164" s="34"/>
      <c r="B164" s="34"/>
      <c r="C164" s="34"/>
      <c r="D164" s="34"/>
      <c r="E164" s="34"/>
    </row>
    <row r="165" spans="1:5" x14ac:dyDescent="0.3">
      <c r="A165" s="32" t="s">
        <v>475</v>
      </c>
      <c r="B165" s="32"/>
      <c r="C165" s="32"/>
      <c r="D165" s="32"/>
      <c r="E165" s="32"/>
    </row>
    <row r="166" spans="1:5" x14ac:dyDescent="0.3">
      <c r="A166" s="69" t="s">
        <v>106</v>
      </c>
      <c r="B166" s="69" t="s">
        <v>107</v>
      </c>
      <c r="C166" s="69" t="s">
        <v>108</v>
      </c>
      <c r="D166" s="36" t="s">
        <v>441</v>
      </c>
      <c r="E166" s="36" t="s">
        <v>326</v>
      </c>
    </row>
    <row r="167" spans="1:5" x14ac:dyDescent="0.3">
      <c r="A167" s="57">
        <v>2190</v>
      </c>
      <c r="B167" s="34" t="s">
        <v>476</v>
      </c>
      <c r="C167" s="58">
        <v>0</v>
      </c>
      <c r="D167" s="34"/>
      <c r="E167" s="34"/>
    </row>
    <row r="168" spans="1:5" x14ac:dyDescent="0.3">
      <c r="A168" s="57">
        <v>2191</v>
      </c>
      <c r="B168" s="34" t="s">
        <v>477</v>
      </c>
      <c r="C168" s="58">
        <v>0</v>
      </c>
      <c r="D168" s="34"/>
      <c r="E168" s="34"/>
    </row>
    <row r="169" spans="1:5" x14ac:dyDescent="0.3">
      <c r="A169" s="57">
        <v>2192</v>
      </c>
      <c r="B169" s="34" t="s">
        <v>478</v>
      </c>
      <c r="C169" s="58">
        <v>0</v>
      </c>
      <c r="D169" s="34"/>
      <c r="E169" s="34"/>
    </row>
    <row r="170" spans="1:5" x14ac:dyDescent="0.3">
      <c r="A170" s="57">
        <v>2199</v>
      </c>
      <c r="B170" s="34" t="s">
        <v>479</v>
      </c>
      <c r="C170" s="58">
        <v>0</v>
      </c>
      <c r="D170" s="34"/>
      <c r="E170" s="34"/>
    </row>
    <row r="171" spans="1:5" x14ac:dyDescent="0.3">
      <c r="A171" s="34"/>
      <c r="B171" s="34"/>
      <c r="C171" s="34"/>
      <c r="D171" s="34"/>
      <c r="E171" s="34"/>
    </row>
    <row r="172" spans="1:5" x14ac:dyDescent="0.3">
      <c r="A172" s="34"/>
      <c r="B172" s="34"/>
      <c r="C172" s="34"/>
      <c r="D172" s="34"/>
      <c r="E172" s="34"/>
    </row>
    <row r="173" spans="1:5" x14ac:dyDescent="0.3">
      <c r="A173" s="34"/>
      <c r="B173" s="34" t="s">
        <v>310</v>
      </c>
      <c r="C173" s="34"/>
      <c r="D173" s="34"/>
      <c r="E173" s="34"/>
    </row>
  </sheetData>
  <mergeCells count="4">
    <mergeCell ref="A1:F1"/>
    <mergeCell ref="A2:F2"/>
    <mergeCell ref="A3:F3"/>
    <mergeCell ref="A4:F4"/>
  </mergeCells>
  <pageMargins left="0.23622047244094491" right="0.23622047244094491" top="0.31496062992125984" bottom="0.9055118110236221" header="0.31496062992125984" footer="0.70866141732283472"/>
  <pageSetup scale="80" fitToHeight="0"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E31"/>
  <sheetViews>
    <sheetView view="pageBreakPreview" zoomScale="60" zoomScaleNormal="100" workbookViewId="0">
      <selection activeCell="E2" sqref="E2"/>
    </sheetView>
  </sheetViews>
  <sheetFormatPr baseColWidth="10" defaultColWidth="14.44140625" defaultRowHeight="15" customHeight="1" x14ac:dyDescent="0.3"/>
  <cols>
    <col min="1" max="1" width="10" style="29" customWidth="1"/>
    <col min="2" max="2" width="48.33203125" style="29" customWidth="1"/>
    <col min="3" max="3" width="22.6640625" style="29" customWidth="1"/>
    <col min="4" max="5" width="16.6640625" style="29" customWidth="1"/>
    <col min="6" max="26" width="9.33203125" style="29" customWidth="1"/>
    <col min="27" max="16384" width="14.44140625" style="29"/>
  </cols>
  <sheetData>
    <row r="1" spans="1:5" ht="11.25" customHeight="1" x14ac:dyDescent="0.3">
      <c r="A1" s="488" t="s">
        <v>2109</v>
      </c>
      <c r="B1" s="501"/>
      <c r="C1" s="501"/>
      <c r="D1" s="70" t="s">
        <v>99</v>
      </c>
      <c r="E1" s="71">
        <v>2025</v>
      </c>
    </row>
    <row r="2" spans="1:5" ht="11.25" customHeight="1" x14ac:dyDescent="0.3">
      <c r="A2" s="488" t="s">
        <v>480</v>
      </c>
      <c r="B2" s="501"/>
      <c r="C2" s="501"/>
      <c r="D2" s="70" t="s">
        <v>101</v>
      </c>
      <c r="E2" s="71" t="s">
        <v>648</v>
      </c>
    </row>
    <row r="3" spans="1:5" ht="11.25" customHeight="1" x14ac:dyDescent="0.3">
      <c r="A3" s="488" t="s">
        <v>655</v>
      </c>
      <c r="B3" s="501"/>
      <c r="C3" s="501"/>
      <c r="D3" s="70" t="s">
        <v>102</v>
      </c>
      <c r="E3" s="71" t="s">
        <v>651</v>
      </c>
    </row>
    <row r="4" spans="1:5" ht="11.25" customHeight="1" x14ac:dyDescent="0.3">
      <c r="A4" s="488" t="s">
        <v>103</v>
      </c>
      <c r="B4" s="501"/>
      <c r="C4" s="501"/>
      <c r="D4" s="70"/>
      <c r="E4" s="71"/>
    </row>
    <row r="5" spans="1:5" ht="9.75" customHeight="1" x14ac:dyDescent="0.3">
      <c r="A5" s="31" t="s">
        <v>104</v>
      </c>
      <c r="B5" s="32"/>
      <c r="C5" s="32"/>
      <c r="D5" s="32"/>
      <c r="E5" s="32"/>
    </row>
    <row r="6" spans="1:5" ht="9.75" customHeight="1" x14ac:dyDescent="0.3">
      <c r="A6" s="34"/>
      <c r="B6" s="34"/>
      <c r="C6" s="34"/>
      <c r="D6" s="34"/>
      <c r="E6" s="34"/>
    </row>
    <row r="7" spans="1:5" ht="9.75" customHeight="1" x14ac:dyDescent="0.3">
      <c r="A7" s="32" t="s">
        <v>481</v>
      </c>
      <c r="B7" s="32"/>
      <c r="C7" s="32"/>
      <c r="D7" s="32"/>
      <c r="E7" s="32"/>
    </row>
    <row r="8" spans="1:5" ht="9.75" customHeight="1" x14ac:dyDescent="0.3">
      <c r="A8" s="36" t="s">
        <v>106</v>
      </c>
      <c r="B8" s="36" t="s">
        <v>107</v>
      </c>
      <c r="C8" s="36" t="s">
        <v>108</v>
      </c>
      <c r="D8" s="36" t="s">
        <v>313</v>
      </c>
      <c r="E8" s="36" t="s">
        <v>441</v>
      </c>
    </row>
    <row r="9" spans="1:5" ht="9.75" customHeight="1" x14ac:dyDescent="0.3">
      <c r="A9" s="57">
        <v>3110</v>
      </c>
      <c r="B9" s="34" t="s">
        <v>163</v>
      </c>
      <c r="C9" s="208">
        <v>-367549.83</v>
      </c>
      <c r="D9" s="34"/>
      <c r="E9" s="34"/>
    </row>
    <row r="10" spans="1:5" ht="9.75" customHeight="1" x14ac:dyDescent="0.3">
      <c r="A10" s="57">
        <v>3120</v>
      </c>
      <c r="B10" s="34" t="s">
        <v>482</v>
      </c>
      <c r="C10" s="208">
        <v>0</v>
      </c>
      <c r="D10" s="34"/>
      <c r="E10" s="34"/>
    </row>
    <row r="11" spans="1:5" ht="9.75" customHeight="1" x14ac:dyDescent="0.3">
      <c r="A11" s="57">
        <v>3130</v>
      </c>
      <c r="B11" s="34" t="s">
        <v>485</v>
      </c>
      <c r="C11" s="208">
        <v>0</v>
      </c>
      <c r="D11" s="34"/>
      <c r="E11" s="34"/>
    </row>
    <row r="12" spans="1:5" ht="9.75" customHeight="1" x14ac:dyDescent="0.3">
      <c r="A12" s="34"/>
      <c r="B12" s="34"/>
      <c r="C12" s="34"/>
      <c r="D12" s="34"/>
      <c r="E12" s="34"/>
    </row>
    <row r="13" spans="1:5" ht="9.75" customHeight="1" x14ac:dyDescent="0.3">
      <c r="A13" s="32" t="s">
        <v>486</v>
      </c>
      <c r="B13" s="32"/>
      <c r="C13" s="32"/>
      <c r="D13" s="32"/>
      <c r="E13" s="32"/>
    </row>
    <row r="14" spans="1:5" ht="9.75" customHeight="1" x14ac:dyDescent="0.3">
      <c r="A14" s="36" t="s">
        <v>106</v>
      </c>
      <c r="B14" s="36" t="s">
        <v>107</v>
      </c>
      <c r="C14" s="36" t="s">
        <v>108</v>
      </c>
      <c r="D14" s="36" t="s">
        <v>487</v>
      </c>
      <c r="E14" s="36"/>
    </row>
    <row r="15" spans="1:5" ht="9.75" customHeight="1" x14ac:dyDescent="0.3">
      <c r="A15" s="57">
        <v>3210</v>
      </c>
      <c r="B15" s="34" t="s">
        <v>488</v>
      </c>
      <c r="C15" s="58">
        <v>-22280.11</v>
      </c>
      <c r="D15" s="34"/>
      <c r="E15" s="34"/>
    </row>
    <row r="16" spans="1:5" ht="9.75" customHeight="1" x14ac:dyDescent="0.3">
      <c r="A16" s="57">
        <v>3220</v>
      </c>
      <c r="B16" s="34" t="s">
        <v>489</v>
      </c>
      <c r="C16" s="58">
        <v>389829.94</v>
      </c>
      <c r="D16" s="34"/>
      <c r="E16" s="34"/>
    </row>
    <row r="17" spans="1:4" ht="9.75" customHeight="1" x14ac:dyDescent="0.3">
      <c r="A17" s="57">
        <v>3230</v>
      </c>
      <c r="B17" s="34" t="s">
        <v>490</v>
      </c>
      <c r="C17" s="208">
        <v>0</v>
      </c>
      <c r="D17" s="34"/>
    </row>
    <row r="18" spans="1:4" ht="9.75" customHeight="1" x14ac:dyDescent="0.3">
      <c r="A18" s="57">
        <v>3231</v>
      </c>
      <c r="B18" s="34" t="s">
        <v>491</v>
      </c>
      <c r="C18" s="208">
        <v>0</v>
      </c>
      <c r="D18" s="34"/>
    </row>
    <row r="19" spans="1:4" ht="9.75" customHeight="1" x14ac:dyDescent="0.3">
      <c r="A19" s="57">
        <v>3232</v>
      </c>
      <c r="B19" s="34" t="s">
        <v>493</v>
      </c>
      <c r="C19" s="208">
        <v>0</v>
      </c>
      <c r="D19" s="34"/>
    </row>
    <row r="20" spans="1:4" ht="9.75" customHeight="1" x14ac:dyDescent="0.3">
      <c r="A20" s="57">
        <v>3233</v>
      </c>
      <c r="B20" s="34" t="s">
        <v>494</v>
      </c>
      <c r="C20" s="208">
        <v>0</v>
      </c>
      <c r="D20" s="34"/>
    </row>
    <row r="21" spans="1:4" ht="9.75" customHeight="1" x14ac:dyDescent="0.3">
      <c r="A21" s="57">
        <v>3239</v>
      </c>
      <c r="B21" s="34" t="s">
        <v>495</v>
      </c>
      <c r="C21" s="208">
        <v>0</v>
      </c>
      <c r="D21" s="34"/>
    </row>
    <row r="22" spans="1:4" ht="9.75" customHeight="1" x14ac:dyDescent="0.3">
      <c r="A22" s="57">
        <v>3240</v>
      </c>
      <c r="B22" s="34" t="s">
        <v>496</v>
      </c>
      <c r="C22" s="208">
        <v>0</v>
      </c>
      <c r="D22" s="34"/>
    </row>
    <row r="23" spans="1:4" ht="9.75" customHeight="1" x14ac:dyDescent="0.3">
      <c r="A23" s="57">
        <v>3241</v>
      </c>
      <c r="B23" s="34" t="s">
        <v>497</v>
      </c>
      <c r="C23" s="208">
        <v>0</v>
      </c>
      <c r="D23" s="34"/>
    </row>
    <row r="24" spans="1:4" ht="9.75" customHeight="1" x14ac:dyDescent="0.3">
      <c r="A24" s="57">
        <v>3242</v>
      </c>
      <c r="B24" s="34" t="s">
        <v>498</v>
      </c>
      <c r="C24" s="208">
        <v>0</v>
      </c>
      <c r="D24" s="34"/>
    </row>
    <row r="25" spans="1:4" ht="9.75" customHeight="1" x14ac:dyDescent="0.3">
      <c r="A25" s="57">
        <v>3243</v>
      </c>
      <c r="B25" s="34" t="s">
        <v>499</v>
      </c>
      <c r="C25" s="208">
        <v>0</v>
      </c>
      <c r="D25" s="34"/>
    </row>
    <row r="26" spans="1:4" ht="9.75" customHeight="1" x14ac:dyDescent="0.3">
      <c r="A26" s="57">
        <v>3250</v>
      </c>
      <c r="B26" s="34" t="s">
        <v>500</v>
      </c>
      <c r="C26" s="208">
        <v>0</v>
      </c>
      <c r="D26" s="34"/>
    </row>
    <row r="27" spans="1:4" ht="9.75" customHeight="1" x14ac:dyDescent="0.3">
      <c r="A27" s="57">
        <v>3251</v>
      </c>
      <c r="B27" s="34" t="s">
        <v>501</v>
      </c>
      <c r="C27" s="208">
        <v>0</v>
      </c>
      <c r="D27" s="34"/>
    </row>
    <row r="28" spans="1:4" ht="9.75" customHeight="1" x14ac:dyDescent="0.3">
      <c r="A28" s="57">
        <v>3252</v>
      </c>
      <c r="B28" s="34" t="s">
        <v>502</v>
      </c>
      <c r="C28" s="208">
        <v>0</v>
      </c>
      <c r="D28" s="34"/>
    </row>
    <row r="29" spans="1:4" ht="9.75" customHeight="1" x14ac:dyDescent="0.3">
      <c r="A29" s="57">
        <v>3253</v>
      </c>
      <c r="B29" s="34" t="s">
        <v>503</v>
      </c>
      <c r="C29" s="58">
        <v>0</v>
      </c>
      <c r="D29" s="34"/>
    </row>
    <row r="30" spans="1:4" ht="9.75" customHeight="1" x14ac:dyDescent="0.3">
      <c r="A30" s="34"/>
      <c r="B30" s="34"/>
      <c r="C30" s="34"/>
      <c r="D30" s="34"/>
    </row>
    <row r="31" spans="1:4" ht="9.75" customHeight="1" x14ac:dyDescent="0.3">
      <c r="A31" s="34"/>
      <c r="B31" s="34" t="s">
        <v>310</v>
      </c>
      <c r="C31" s="34"/>
      <c r="D31" s="34"/>
    </row>
  </sheetData>
  <mergeCells count="4">
    <mergeCell ref="A1:C1"/>
    <mergeCell ref="A2:C2"/>
    <mergeCell ref="A3:C3"/>
    <mergeCell ref="A4:C4"/>
  </mergeCells>
  <pageMargins left="0.7" right="0.7" top="0.75" bottom="0.75" header="0" footer="0"/>
  <pageSetup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1:E142"/>
  <sheetViews>
    <sheetView view="pageBreakPreview" zoomScale="60" zoomScaleNormal="100" workbookViewId="0">
      <selection activeCell="E3" sqref="E3"/>
    </sheetView>
  </sheetViews>
  <sheetFormatPr baseColWidth="10" defaultColWidth="14.44140625" defaultRowHeight="15" customHeight="1" x14ac:dyDescent="0.3"/>
  <cols>
    <col min="1" max="1" width="10" style="29" customWidth="1"/>
    <col min="2" max="2" width="63.44140625" style="29" customWidth="1"/>
    <col min="3" max="3" width="15.33203125" style="29" customWidth="1"/>
    <col min="4" max="4" width="16.44140625" style="29" customWidth="1"/>
    <col min="5" max="5" width="19.33203125" style="29" customWidth="1"/>
    <col min="6" max="26" width="9.33203125" style="29" customWidth="1"/>
    <col min="27" max="16384" width="14.44140625" style="29"/>
  </cols>
  <sheetData>
    <row r="1" spans="1:5" ht="11.25" customHeight="1" x14ac:dyDescent="0.3">
      <c r="A1" s="488" t="s">
        <v>2109</v>
      </c>
      <c r="B1" s="501"/>
      <c r="C1" s="501"/>
      <c r="D1" s="70" t="s">
        <v>99</v>
      </c>
      <c r="E1" s="71">
        <v>2025</v>
      </c>
    </row>
    <row r="2" spans="1:5" ht="11.25" customHeight="1" x14ac:dyDescent="0.3">
      <c r="A2" s="488" t="s">
        <v>504</v>
      </c>
      <c r="B2" s="501"/>
      <c r="C2" s="501"/>
      <c r="D2" s="70" t="s">
        <v>101</v>
      </c>
      <c r="E2" s="71" t="s">
        <v>648</v>
      </c>
    </row>
    <row r="3" spans="1:5" ht="11.25" customHeight="1" x14ac:dyDescent="0.3">
      <c r="A3" s="488" t="s">
        <v>655</v>
      </c>
      <c r="B3" s="501"/>
      <c r="C3" s="501"/>
      <c r="D3" s="70" t="s">
        <v>102</v>
      </c>
      <c r="E3" s="71" t="s">
        <v>651</v>
      </c>
    </row>
    <row r="4" spans="1:5" ht="11.25" customHeight="1" x14ac:dyDescent="0.3">
      <c r="A4" s="488" t="s">
        <v>103</v>
      </c>
      <c r="B4" s="501"/>
      <c r="C4" s="501"/>
      <c r="D4" s="70"/>
      <c r="E4" s="71"/>
    </row>
    <row r="5" spans="1:5" ht="9.75" customHeight="1" x14ac:dyDescent="0.3">
      <c r="A5" s="31" t="s">
        <v>104</v>
      </c>
      <c r="B5" s="32"/>
      <c r="C5" s="32"/>
      <c r="D5" s="32"/>
      <c r="E5" s="32"/>
    </row>
    <row r="6" spans="1:5" ht="9.75" customHeight="1" x14ac:dyDescent="0.3">
      <c r="A6" s="34"/>
      <c r="B6" s="34"/>
      <c r="C6" s="34"/>
      <c r="D6" s="34"/>
      <c r="E6" s="34"/>
    </row>
    <row r="7" spans="1:5" ht="9.75" customHeight="1" x14ac:dyDescent="0.3">
      <c r="A7" s="32" t="s">
        <v>505</v>
      </c>
      <c r="B7" s="32"/>
      <c r="C7" s="32"/>
      <c r="D7" s="32"/>
      <c r="E7" s="34"/>
    </row>
    <row r="8" spans="1:5" ht="9.75" customHeight="1" x14ac:dyDescent="0.3">
      <c r="A8" s="36" t="s">
        <v>106</v>
      </c>
      <c r="B8" s="36" t="s">
        <v>107</v>
      </c>
      <c r="C8" s="37">
        <v>2025</v>
      </c>
      <c r="D8" s="37">
        <v>2024</v>
      </c>
      <c r="E8" s="34"/>
    </row>
    <row r="9" spans="1:5" ht="9.75" customHeight="1" x14ac:dyDescent="0.3">
      <c r="A9" s="57">
        <v>1111</v>
      </c>
      <c r="B9" s="34" t="s">
        <v>506</v>
      </c>
      <c r="C9" s="58">
        <v>0</v>
      </c>
      <c r="D9" s="58">
        <v>0</v>
      </c>
      <c r="E9" s="34"/>
    </row>
    <row r="10" spans="1:5" ht="9.75" customHeight="1" x14ac:dyDescent="0.3">
      <c r="A10" s="57">
        <v>1112</v>
      </c>
      <c r="B10" s="34" t="s">
        <v>507</v>
      </c>
      <c r="C10" s="58">
        <v>0</v>
      </c>
      <c r="D10" s="58">
        <v>0</v>
      </c>
      <c r="E10" s="34"/>
    </row>
    <row r="11" spans="1:5" ht="9.75" customHeight="1" x14ac:dyDescent="0.3">
      <c r="A11" s="57">
        <v>1113</v>
      </c>
      <c r="B11" s="34" t="s">
        <v>508</v>
      </c>
      <c r="C11" s="58">
        <v>0</v>
      </c>
      <c r="D11" s="58">
        <v>0</v>
      </c>
      <c r="E11" s="34"/>
    </row>
    <row r="12" spans="1:5" ht="9.75" customHeight="1" x14ac:dyDescent="0.3">
      <c r="A12" s="57">
        <v>1114</v>
      </c>
      <c r="B12" s="34" t="s">
        <v>314</v>
      </c>
      <c r="C12" s="58">
        <v>0</v>
      </c>
      <c r="D12" s="58">
        <v>367378.38</v>
      </c>
      <c r="E12" s="34"/>
    </row>
    <row r="13" spans="1:5" ht="9.75" customHeight="1" x14ac:dyDescent="0.3">
      <c r="A13" s="57">
        <v>1115</v>
      </c>
      <c r="B13" s="34" t="s">
        <v>315</v>
      </c>
      <c r="C13" s="58">
        <v>0</v>
      </c>
      <c r="D13" s="58">
        <v>0</v>
      </c>
      <c r="E13" s="34"/>
    </row>
    <row r="14" spans="1:5" ht="9.75" customHeight="1" x14ac:dyDescent="0.3">
      <c r="A14" s="57">
        <v>1116</v>
      </c>
      <c r="B14" s="34" t="s">
        <v>509</v>
      </c>
      <c r="C14" s="58">
        <v>0</v>
      </c>
      <c r="D14" s="58">
        <v>0</v>
      </c>
      <c r="E14" s="34"/>
    </row>
    <row r="15" spans="1:5" ht="9.75" customHeight="1" x14ac:dyDescent="0.3">
      <c r="A15" s="57">
        <v>1119</v>
      </c>
      <c r="B15" s="34" t="s">
        <v>510</v>
      </c>
      <c r="C15" s="58">
        <v>0</v>
      </c>
      <c r="D15" s="58">
        <v>0</v>
      </c>
      <c r="E15" s="34"/>
    </row>
    <row r="16" spans="1:5" ht="9.75" customHeight="1" x14ac:dyDescent="0.3">
      <c r="A16" s="72">
        <v>1110</v>
      </c>
      <c r="B16" s="73" t="s">
        <v>511</v>
      </c>
      <c r="C16" s="209">
        <f>+SUM(C9:C15)</f>
        <v>0</v>
      </c>
      <c r="D16" s="209">
        <f>+SUM(D9:D15)</f>
        <v>367378.38</v>
      </c>
      <c r="E16" s="34"/>
    </row>
    <row r="19" spans="1:4" ht="9.75" customHeight="1" x14ac:dyDescent="0.3">
      <c r="A19" s="32" t="s">
        <v>512</v>
      </c>
      <c r="B19" s="32"/>
      <c r="C19" s="32"/>
      <c r="D19" s="32"/>
    </row>
    <row r="20" spans="1:4" ht="9.75" customHeight="1" x14ac:dyDescent="0.3">
      <c r="A20" s="36" t="s">
        <v>106</v>
      </c>
      <c r="B20" s="36" t="s">
        <v>107</v>
      </c>
      <c r="C20" s="37">
        <v>2025</v>
      </c>
      <c r="D20" s="37">
        <v>2024</v>
      </c>
    </row>
    <row r="21" spans="1:4" ht="9.75" customHeight="1" x14ac:dyDescent="0.3">
      <c r="A21" s="72">
        <v>1230</v>
      </c>
      <c r="B21" s="75" t="s">
        <v>368</v>
      </c>
      <c r="C21" s="74">
        <v>0</v>
      </c>
      <c r="D21" s="74">
        <v>0</v>
      </c>
    </row>
    <row r="22" spans="1:4" ht="9.75" customHeight="1" x14ac:dyDescent="0.3">
      <c r="A22" s="57">
        <v>1231</v>
      </c>
      <c r="B22" s="34" t="s">
        <v>369</v>
      </c>
      <c r="C22" s="58">
        <v>0</v>
      </c>
      <c r="D22" s="58">
        <v>0</v>
      </c>
    </row>
    <row r="23" spans="1:4" ht="9.75" customHeight="1" x14ac:dyDescent="0.3">
      <c r="A23" s="57">
        <v>1232</v>
      </c>
      <c r="B23" s="34" t="s">
        <v>370</v>
      </c>
      <c r="C23" s="58">
        <v>0</v>
      </c>
      <c r="D23" s="58">
        <v>0</v>
      </c>
    </row>
    <row r="24" spans="1:4" ht="9.75" customHeight="1" x14ac:dyDescent="0.3">
      <c r="A24" s="57">
        <v>1233</v>
      </c>
      <c r="B24" s="34" t="s">
        <v>371</v>
      </c>
      <c r="C24" s="58">
        <v>0</v>
      </c>
      <c r="D24" s="58">
        <v>0</v>
      </c>
    </row>
    <row r="25" spans="1:4" ht="9.75" customHeight="1" x14ac:dyDescent="0.3">
      <c r="A25" s="57">
        <v>1234</v>
      </c>
      <c r="B25" s="34" t="s">
        <v>374</v>
      </c>
      <c r="C25" s="58">
        <v>0</v>
      </c>
      <c r="D25" s="58">
        <v>0</v>
      </c>
    </row>
    <row r="26" spans="1:4" ht="9.75" customHeight="1" x14ac:dyDescent="0.3">
      <c r="A26" s="57">
        <v>1235</v>
      </c>
      <c r="B26" s="34" t="s">
        <v>375</v>
      </c>
      <c r="C26" s="58">
        <v>0</v>
      </c>
      <c r="D26" s="58">
        <v>0</v>
      </c>
    </row>
    <row r="27" spans="1:4" ht="9.75" customHeight="1" x14ac:dyDescent="0.3">
      <c r="A27" s="57">
        <v>1236</v>
      </c>
      <c r="B27" s="34" t="s">
        <v>376</v>
      </c>
      <c r="C27" s="58">
        <v>0</v>
      </c>
      <c r="D27" s="58">
        <v>0</v>
      </c>
    </row>
    <row r="28" spans="1:4" ht="9.75" customHeight="1" x14ac:dyDescent="0.3">
      <c r="A28" s="57">
        <v>1239</v>
      </c>
      <c r="B28" s="34" t="s">
        <v>377</v>
      </c>
      <c r="C28" s="58">
        <v>0</v>
      </c>
      <c r="D28" s="58">
        <v>0</v>
      </c>
    </row>
    <row r="29" spans="1:4" ht="9.75" customHeight="1" x14ac:dyDescent="0.3">
      <c r="A29" s="72">
        <v>1240</v>
      </c>
      <c r="B29" s="75" t="s">
        <v>378</v>
      </c>
      <c r="C29" s="74">
        <v>0</v>
      </c>
      <c r="D29" s="210">
        <f>+SUM(D30:D37)</f>
        <v>0</v>
      </c>
    </row>
    <row r="30" spans="1:4" ht="9.75" customHeight="1" x14ac:dyDescent="0.3">
      <c r="A30" s="57">
        <v>1241</v>
      </c>
      <c r="B30" s="34" t="s">
        <v>379</v>
      </c>
      <c r="C30" s="58">
        <v>0</v>
      </c>
      <c r="D30" s="58">
        <v>0</v>
      </c>
    </row>
    <row r="31" spans="1:4" ht="9.75" customHeight="1" x14ac:dyDescent="0.3">
      <c r="A31" s="57">
        <v>1242</v>
      </c>
      <c r="B31" s="34" t="s">
        <v>380</v>
      </c>
      <c r="C31" s="58">
        <v>0</v>
      </c>
      <c r="D31" s="58">
        <v>0</v>
      </c>
    </row>
    <row r="32" spans="1:4" ht="9.75" customHeight="1" x14ac:dyDescent="0.3">
      <c r="A32" s="57">
        <v>1243</v>
      </c>
      <c r="B32" s="34" t="s">
        <v>381</v>
      </c>
      <c r="C32" s="58">
        <v>0</v>
      </c>
      <c r="D32" s="58">
        <v>0</v>
      </c>
    </row>
    <row r="33" spans="1:4" ht="9.75" customHeight="1" x14ac:dyDescent="0.3">
      <c r="A33" s="57">
        <v>1244</v>
      </c>
      <c r="B33" s="34" t="s">
        <v>382</v>
      </c>
      <c r="C33" s="58">
        <v>0</v>
      </c>
      <c r="D33" s="58">
        <v>0</v>
      </c>
    </row>
    <row r="34" spans="1:4" ht="9.75" customHeight="1" x14ac:dyDescent="0.3">
      <c r="A34" s="57">
        <v>1245</v>
      </c>
      <c r="B34" s="34" t="s">
        <v>384</v>
      </c>
      <c r="C34" s="58">
        <v>0</v>
      </c>
      <c r="D34" s="58">
        <v>0</v>
      </c>
    </row>
    <row r="35" spans="1:4" ht="9.75" customHeight="1" x14ac:dyDescent="0.3">
      <c r="A35" s="57">
        <v>1246</v>
      </c>
      <c r="B35" s="34" t="s">
        <v>385</v>
      </c>
      <c r="C35" s="58">
        <v>0</v>
      </c>
      <c r="D35" s="58">
        <v>0</v>
      </c>
    </row>
    <row r="36" spans="1:4" ht="9.75" customHeight="1" x14ac:dyDescent="0.3">
      <c r="A36" s="57">
        <v>1247</v>
      </c>
      <c r="B36" s="34" t="s">
        <v>386</v>
      </c>
      <c r="C36" s="58">
        <v>0</v>
      </c>
      <c r="D36" s="58">
        <v>0</v>
      </c>
    </row>
    <row r="37" spans="1:4" ht="9.75" customHeight="1" x14ac:dyDescent="0.3">
      <c r="A37" s="57">
        <v>1248</v>
      </c>
      <c r="B37" s="34" t="s">
        <v>387</v>
      </c>
      <c r="C37" s="58">
        <v>0</v>
      </c>
      <c r="D37" s="58">
        <v>0</v>
      </c>
    </row>
    <row r="38" spans="1:4" ht="9.75" customHeight="1" x14ac:dyDescent="0.3">
      <c r="A38" s="72">
        <v>1250</v>
      </c>
      <c r="B38" s="75" t="s">
        <v>393</v>
      </c>
      <c r="C38" s="74">
        <v>0</v>
      </c>
      <c r="D38" s="74">
        <v>0</v>
      </c>
    </row>
    <row r="39" spans="1:4" ht="9.75" customHeight="1" x14ac:dyDescent="0.3">
      <c r="A39" s="57">
        <v>1251</v>
      </c>
      <c r="B39" s="34" t="s">
        <v>394</v>
      </c>
      <c r="C39" s="58">
        <v>0</v>
      </c>
      <c r="D39" s="58">
        <v>0</v>
      </c>
    </row>
    <row r="40" spans="1:4" ht="9.75" customHeight="1" x14ac:dyDescent="0.3">
      <c r="A40" s="57">
        <v>1252</v>
      </c>
      <c r="B40" s="34" t="s">
        <v>396</v>
      </c>
      <c r="C40" s="58">
        <v>0</v>
      </c>
      <c r="D40" s="58">
        <v>0</v>
      </c>
    </row>
    <row r="41" spans="1:4" ht="9.75" customHeight="1" x14ac:dyDescent="0.3">
      <c r="A41" s="57">
        <v>1253</v>
      </c>
      <c r="B41" s="34" t="s">
        <v>397</v>
      </c>
      <c r="C41" s="58">
        <v>0</v>
      </c>
      <c r="D41" s="58">
        <v>0</v>
      </c>
    </row>
    <row r="42" spans="1:4" ht="9.75" customHeight="1" x14ac:dyDescent="0.3">
      <c r="A42" s="57">
        <v>1254</v>
      </c>
      <c r="B42" s="34" t="s">
        <v>398</v>
      </c>
      <c r="C42" s="58">
        <v>0</v>
      </c>
      <c r="D42" s="58">
        <v>0</v>
      </c>
    </row>
    <row r="43" spans="1:4" ht="9.75" customHeight="1" x14ac:dyDescent="0.3">
      <c r="A43" s="57">
        <v>1259</v>
      </c>
      <c r="B43" s="34" t="s">
        <v>399</v>
      </c>
      <c r="C43" s="58">
        <v>0</v>
      </c>
      <c r="D43" s="58">
        <v>0</v>
      </c>
    </row>
    <row r="44" spans="1:4" ht="9.75" customHeight="1" x14ac:dyDescent="0.3">
      <c r="A44" s="57"/>
      <c r="B44" s="73" t="s">
        <v>513</v>
      </c>
      <c r="C44" s="74">
        <f t="shared" ref="C44" si="0">C21+C29+C38</f>
        <v>0</v>
      </c>
      <c r="D44" s="74">
        <f>D21+D29+D38</f>
        <v>0</v>
      </c>
    </row>
    <row r="45" spans="1:4" ht="9.75" customHeight="1" x14ac:dyDescent="0.3">
      <c r="A45" s="34"/>
      <c r="B45" s="34"/>
      <c r="C45" s="34"/>
      <c r="D45" s="34"/>
    </row>
    <row r="46" spans="1:4" ht="9.75" customHeight="1" x14ac:dyDescent="0.3">
      <c r="A46" s="32" t="s">
        <v>514</v>
      </c>
      <c r="B46" s="32"/>
      <c r="C46" s="32"/>
      <c r="D46" s="32"/>
    </row>
    <row r="47" spans="1:4" ht="9.75" customHeight="1" x14ac:dyDescent="0.3">
      <c r="A47" s="36" t="s">
        <v>106</v>
      </c>
      <c r="B47" s="36" t="s">
        <v>107</v>
      </c>
      <c r="C47" s="37">
        <v>2025</v>
      </c>
      <c r="D47" s="37">
        <v>2024</v>
      </c>
    </row>
    <row r="48" spans="1:4" ht="11.25" customHeight="1" x14ac:dyDescent="0.3">
      <c r="A48" s="72">
        <v>3210</v>
      </c>
      <c r="B48" s="75" t="s">
        <v>515</v>
      </c>
      <c r="C48" s="74">
        <v>-22280.11</v>
      </c>
      <c r="D48" s="74">
        <v>-35636.07</v>
      </c>
    </row>
    <row r="49" spans="1:4" ht="11.25" customHeight="1" x14ac:dyDescent="0.3">
      <c r="A49" s="57"/>
      <c r="B49" s="73" t="s">
        <v>516</v>
      </c>
      <c r="C49" s="210">
        <f>+C50+C62+C90+C93</f>
        <v>22451.56</v>
      </c>
      <c r="D49" s="210">
        <f>+D50+D62+D90+D93</f>
        <v>45143.17</v>
      </c>
    </row>
    <row r="50" spans="1:4" ht="11.25" customHeight="1" x14ac:dyDescent="0.3">
      <c r="A50" s="72">
        <v>5400</v>
      </c>
      <c r="B50" s="75" t="s">
        <v>265</v>
      </c>
      <c r="C50" s="74">
        <v>0</v>
      </c>
      <c r="D50" s="74">
        <v>0</v>
      </c>
    </row>
    <row r="51" spans="1:4" ht="11.25" customHeight="1" x14ac:dyDescent="0.3">
      <c r="A51" s="57">
        <v>5410</v>
      </c>
      <c r="B51" s="34" t="s">
        <v>517</v>
      </c>
      <c r="C51" s="58">
        <v>0</v>
      </c>
      <c r="D51" s="58">
        <v>0</v>
      </c>
    </row>
    <row r="52" spans="1:4" ht="11.25" customHeight="1" x14ac:dyDescent="0.3">
      <c r="A52" s="57">
        <v>5411</v>
      </c>
      <c r="B52" s="34" t="s">
        <v>267</v>
      </c>
      <c r="C52" s="58">
        <v>0</v>
      </c>
      <c r="D52" s="58">
        <v>0</v>
      </c>
    </row>
    <row r="53" spans="1:4" ht="11.25" customHeight="1" x14ac:dyDescent="0.3">
      <c r="A53" s="57">
        <v>5420</v>
      </c>
      <c r="B53" s="34" t="s">
        <v>518</v>
      </c>
      <c r="C53" s="58">
        <v>0</v>
      </c>
      <c r="D53" s="58">
        <v>0</v>
      </c>
    </row>
    <row r="54" spans="1:4" ht="11.25" customHeight="1" x14ac:dyDescent="0.3">
      <c r="A54" s="57">
        <v>5421</v>
      </c>
      <c r="B54" s="34" t="s">
        <v>270</v>
      </c>
      <c r="C54" s="58">
        <v>0</v>
      </c>
      <c r="D54" s="58">
        <v>0</v>
      </c>
    </row>
    <row r="55" spans="1:4" ht="11.25" customHeight="1" x14ac:dyDescent="0.3">
      <c r="A55" s="57">
        <v>5430</v>
      </c>
      <c r="B55" s="34" t="s">
        <v>519</v>
      </c>
      <c r="C55" s="58">
        <v>0</v>
      </c>
      <c r="D55" s="58">
        <v>0</v>
      </c>
    </row>
    <row r="56" spans="1:4" ht="11.25" customHeight="1" x14ac:dyDescent="0.3">
      <c r="A56" s="57">
        <v>5431</v>
      </c>
      <c r="B56" s="34" t="s">
        <v>273</v>
      </c>
      <c r="C56" s="58">
        <v>0</v>
      </c>
      <c r="D56" s="58">
        <v>0</v>
      </c>
    </row>
    <row r="57" spans="1:4" ht="11.25" customHeight="1" x14ac:dyDescent="0.3">
      <c r="A57" s="57">
        <v>5440</v>
      </c>
      <c r="B57" s="34" t="s">
        <v>520</v>
      </c>
      <c r="C57" s="58">
        <v>0</v>
      </c>
      <c r="D57" s="58">
        <v>0</v>
      </c>
    </row>
    <row r="58" spans="1:4" ht="11.25" customHeight="1" x14ac:dyDescent="0.3">
      <c r="A58" s="57">
        <v>5441</v>
      </c>
      <c r="B58" s="34" t="s">
        <v>520</v>
      </c>
      <c r="C58" s="58">
        <v>0</v>
      </c>
      <c r="D58" s="58">
        <v>0</v>
      </c>
    </row>
    <row r="59" spans="1:4" ht="11.25" customHeight="1" x14ac:dyDescent="0.3">
      <c r="A59" s="57">
        <v>5450</v>
      </c>
      <c r="B59" s="34" t="s">
        <v>521</v>
      </c>
      <c r="C59" s="58">
        <v>0</v>
      </c>
      <c r="D59" s="58">
        <v>0</v>
      </c>
    </row>
    <row r="60" spans="1:4" ht="11.25" customHeight="1" x14ac:dyDescent="0.3">
      <c r="A60" s="57">
        <v>5451</v>
      </c>
      <c r="B60" s="34" t="s">
        <v>277</v>
      </c>
      <c r="C60" s="58">
        <v>0</v>
      </c>
      <c r="D60" s="58">
        <v>0</v>
      </c>
    </row>
    <row r="61" spans="1:4" ht="11.25" customHeight="1" x14ac:dyDescent="0.3">
      <c r="A61" s="57">
        <v>5452</v>
      </c>
      <c r="B61" s="34" t="s">
        <v>278</v>
      </c>
      <c r="C61" s="58">
        <v>0</v>
      </c>
      <c r="D61" s="58">
        <v>0</v>
      </c>
    </row>
    <row r="62" spans="1:4" ht="11.25" customHeight="1" x14ac:dyDescent="0.3">
      <c r="A62" s="72">
        <v>5500</v>
      </c>
      <c r="B62" s="75" t="s">
        <v>279</v>
      </c>
      <c r="C62" s="210">
        <f>+C63+C72+C75+C81+C90</f>
        <v>22451.56</v>
      </c>
      <c r="D62" s="210">
        <f>+D63+D72+D75+D81+D90</f>
        <v>45143.17</v>
      </c>
    </row>
    <row r="63" spans="1:4" ht="11.25" customHeight="1" x14ac:dyDescent="0.3">
      <c r="A63" s="72">
        <v>5510</v>
      </c>
      <c r="B63" s="75" t="s">
        <v>280</v>
      </c>
      <c r="C63" s="210">
        <f>+SUM(C64:C71)</f>
        <v>22451.56</v>
      </c>
      <c r="D63" s="210">
        <f>+SUM(D64:D71)</f>
        <v>45143.17</v>
      </c>
    </row>
    <row r="64" spans="1:4" ht="11.25" customHeight="1" x14ac:dyDescent="0.3">
      <c r="A64" s="57">
        <v>5511</v>
      </c>
      <c r="B64" s="34" t="s">
        <v>281</v>
      </c>
      <c r="C64" s="58">
        <v>0</v>
      </c>
      <c r="D64" s="58">
        <v>0</v>
      </c>
    </row>
    <row r="65" spans="1:4" ht="11.25" customHeight="1" x14ac:dyDescent="0.3">
      <c r="A65" s="57">
        <v>5512</v>
      </c>
      <c r="B65" s="34" t="s">
        <v>282</v>
      </c>
      <c r="C65" s="58">
        <v>0</v>
      </c>
      <c r="D65" s="58">
        <v>0</v>
      </c>
    </row>
    <row r="66" spans="1:4" ht="11.25" customHeight="1" x14ac:dyDescent="0.3">
      <c r="A66" s="57">
        <v>5513</v>
      </c>
      <c r="B66" s="34" t="s">
        <v>283</v>
      </c>
      <c r="C66" s="58">
        <v>0</v>
      </c>
      <c r="D66" s="58">
        <v>0</v>
      </c>
    </row>
    <row r="67" spans="1:4" ht="11.25" customHeight="1" x14ac:dyDescent="0.3">
      <c r="A67" s="57">
        <v>5514</v>
      </c>
      <c r="B67" s="34" t="s">
        <v>284</v>
      </c>
      <c r="C67" s="58">
        <v>0</v>
      </c>
      <c r="D67" s="58">
        <v>0</v>
      </c>
    </row>
    <row r="68" spans="1:4" ht="11.25" customHeight="1" x14ac:dyDescent="0.3">
      <c r="A68" s="57">
        <v>5515</v>
      </c>
      <c r="B68" s="34" t="s">
        <v>285</v>
      </c>
      <c r="C68" s="58">
        <v>22451.56</v>
      </c>
      <c r="D68" s="58">
        <v>45143.17</v>
      </c>
    </row>
    <row r="69" spans="1:4" ht="11.25" customHeight="1" x14ac:dyDescent="0.3">
      <c r="A69" s="57">
        <v>5516</v>
      </c>
      <c r="B69" s="34" t="s">
        <v>286</v>
      </c>
      <c r="C69" s="58">
        <v>0</v>
      </c>
      <c r="D69" s="58">
        <v>0</v>
      </c>
    </row>
    <row r="70" spans="1:4" ht="11.25" customHeight="1" x14ac:dyDescent="0.3">
      <c r="A70" s="57">
        <v>5517</v>
      </c>
      <c r="B70" s="34" t="s">
        <v>287</v>
      </c>
      <c r="C70" s="58">
        <v>0</v>
      </c>
      <c r="D70" s="58">
        <v>0</v>
      </c>
    </row>
    <row r="71" spans="1:4" ht="11.25" customHeight="1" x14ac:dyDescent="0.3">
      <c r="A71" s="57">
        <v>5518</v>
      </c>
      <c r="B71" s="34" t="s">
        <v>288</v>
      </c>
      <c r="C71" s="58">
        <v>0</v>
      </c>
      <c r="D71" s="58">
        <v>0</v>
      </c>
    </row>
    <row r="72" spans="1:4" ht="11.25" customHeight="1" x14ac:dyDescent="0.3">
      <c r="A72" s="72">
        <v>5520</v>
      </c>
      <c r="B72" s="75" t="s">
        <v>289</v>
      </c>
      <c r="C72" s="74">
        <v>0</v>
      </c>
      <c r="D72" s="74">
        <v>0</v>
      </c>
    </row>
    <row r="73" spans="1:4" ht="11.25" customHeight="1" x14ac:dyDescent="0.3">
      <c r="A73" s="57">
        <v>5521</v>
      </c>
      <c r="B73" s="34" t="s">
        <v>290</v>
      </c>
      <c r="C73" s="58">
        <v>0</v>
      </c>
      <c r="D73" s="58">
        <v>0</v>
      </c>
    </row>
    <row r="74" spans="1:4" ht="11.25" customHeight="1" x14ac:dyDescent="0.3">
      <c r="A74" s="57">
        <v>5522</v>
      </c>
      <c r="B74" s="34" t="s">
        <v>291</v>
      </c>
      <c r="C74" s="58">
        <v>0</v>
      </c>
      <c r="D74" s="58">
        <v>0</v>
      </c>
    </row>
    <row r="75" spans="1:4" ht="11.25" customHeight="1" x14ac:dyDescent="0.3">
      <c r="A75" s="72">
        <v>5530</v>
      </c>
      <c r="B75" s="75" t="s">
        <v>292</v>
      </c>
      <c r="C75" s="74">
        <v>0</v>
      </c>
      <c r="D75" s="74">
        <v>0</v>
      </c>
    </row>
    <row r="76" spans="1:4" ht="11.25" customHeight="1" x14ac:dyDescent="0.3">
      <c r="A76" s="57">
        <v>5531</v>
      </c>
      <c r="B76" s="34" t="s">
        <v>293</v>
      </c>
      <c r="C76" s="58">
        <v>0</v>
      </c>
      <c r="D76" s="58">
        <v>0</v>
      </c>
    </row>
    <row r="77" spans="1:4" ht="11.25" customHeight="1" x14ac:dyDescent="0.3">
      <c r="A77" s="57">
        <v>5532</v>
      </c>
      <c r="B77" s="34" t="s">
        <v>294</v>
      </c>
      <c r="C77" s="58">
        <v>0</v>
      </c>
      <c r="D77" s="58">
        <v>0</v>
      </c>
    </row>
    <row r="78" spans="1:4" ht="11.25" customHeight="1" x14ac:dyDescent="0.3">
      <c r="A78" s="57">
        <v>5533</v>
      </c>
      <c r="B78" s="34" t="s">
        <v>295</v>
      </c>
      <c r="C78" s="58">
        <v>0</v>
      </c>
      <c r="D78" s="58">
        <v>0</v>
      </c>
    </row>
    <row r="79" spans="1:4" ht="11.25" customHeight="1" x14ac:dyDescent="0.3">
      <c r="A79" s="57">
        <v>5534</v>
      </c>
      <c r="B79" s="34" t="s">
        <v>296</v>
      </c>
      <c r="C79" s="58">
        <v>0</v>
      </c>
      <c r="D79" s="58">
        <v>0</v>
      </c>
    </row>
    <row r="80" spans="1:4" ht="11.25" customHeight="1" x14ac:dyDescent="0.3">
      <c r="A80" s="57">
        <v>5535</v>
      </c>
      <c r="B80" s="34" t="s">
        <v>297</v>
      </c>
      <c r="C80" s="58">
        <v>0</v>
      </c>
      <c r="D80" s="58">
        <v>0</v>
      </c>
    </row>
    <row r="81" spans="1:4" ht="11.25" customHeight="1" x14ac:dyDescent="0.3">
      <c r="A81" s="72">
        <v>5590</v>
      </c>
      <c r="B81" s="75" t="s">
        <v>298</v>
      </c>
      <c r="C81" s="74">
        <v>0</v>
      </c>
      <c r="D81" s="74">
        <v>0</v>
      </c>
    </row>
    <row r="82" spans="1:4" ht="11.25" customHeight="1" x14ac:dyDescent="0.3">
      <c r="A82" s="57">
        <v>5591</v>
      </c>
      <c r="B82" s="34" t="s">
        <v>299</v>
      </c>
      <c r="C82" s="58">
        <v>0</v>
      </c>
      <c r="D82" s="58">
        <v>0</v>
      </c>
    </row>
    <row r="83" spans="1:4" ht="11.25" customHeight="1" x14ac:dyDescent="0.3">
      <c r="A83" s="57">
        <v>5592</v>
      </c>
      <c r="B83" s="34" t="s">
        <v>300</v>
      </c>
      <c r="C83" s="58">
        <v>0</v>
      </c>
      <c r="D83" s="58">
        <v>0</v>
      </c>
    </row>
    <row r="84" spans="1:4" ht="11.25" customHeight="1" x14ac:dyDescent="0.3">
      <c r="A84" s="57">
        <v>5593</v>
      </c>
      <c r="B84" s="34" t="s">
        <v>301</v>
      </c>
      <c r="C84" s="58">
        <v>0</v>
      </c>
      <c r="D84" s="58">
        <v>0</v>
      </c>
    </row>
    <row r="85" spans="1:4" ht="11.25" customHeight="1" x14ac:dyDescent="0.3">
      <c r="A85" s="57">
        <v>5594</v>
      </c>
      <c r="B85" s="34" t="s">
        <v>522</v>
      </c>
      <c r="C85" s="58">
        <v>0</v>
      </c>
      <c r="D85" s="58">
        <v>0</v>
      </c>
    </row>
    <row r="86" spans="1:4" ht="11.25" customHeight="1" x14ac:dyDescent="0.3">
      <c r="A86" s="57">
        <v>5595</v>
      </c>
      <c r="B86" s="34" t="s">
        <v>303</v>
      </c>
      <c r="C86" s="58">
        <v>0</v>
      </c>
      <c r="D86" s="58">
        <v>0</v>
      </c>
    </row>
    <row r="87" spans="1:4" ht="11.25" customHeight="1" x14ac:dyDescent="0.3">
      <c r="A87" s="57">
        <v>5596</v>
      </c>
      <c r="B87" s="34" t="s">
        <v>188</v>
      </c>
      <c r="C87" s="58">
        <v>0</v>
      </c>
      <c r="D87" s="58">
        <v>0</v>
      </c>
    </row>
    <row r="88" spans="1:4" ht="11.25" customHeight="1" x14ac:dyDescent="0.3">
      <c r="A88" s="57">
        <v>5597</v>
      </c>
      <c r="B88" s="34" t="s">
        <v>304</v>
      </c>
      <c r="C88" s="58">
        <v>0</v>
      </c>
      <c r="D88" s="58">
        <v>0</v>
      </c>
    </row>
    <row r="89" spans="1:4" ht="11.25" customHeight="1" x14ac:dyDescent="0.3">
      <c r="A89" s="57">
        <v>5599</v>
      </c>
      <c r="B89" s="34" t="s">
        <v>306</v>
      </c>
      <c r="C89" s="58">
        <v>0</v>
      </c>
      <c r="D89" s="58">
        <v>0</v>
      </c>
    </row>
    <row r="90" spans="1:4" ht="11.25" customHeight="1" x14ac:dyDescent="0.3">
      <c r="A90" s="72">
        <v>5600</v>
      </c>
      <c r="B90" s="75" t="s">
        <v>307</v>
      </c>
      <c r="C90" s="74">
        <v>0</v>
      </c>
      <c r="D90" s="74">
        <v>0</v>
      </c>
    </row>
    <row r="91" spans="1:4" ht="11.25" customHeight="1" x14ac:dyDescent="0.3">
      <c r="A91" s="72">
        <v>5610</v>
      </c>
      <c r="B91" s="75" t="s">
        <v>308</v>
      </c>
      <c r="C91" s="74">
        <v>0</v>
      </c>
      <c r="D91" s="74">
        <v>0</v>
      </c>
    </row>
    <row r="92" spans="1:4" ht="11.25" customHeight="1" x14ac:dyDescent="0.3">
      <c r="A92" s="57">
        <v>5611</v>
      </c>
      <c r="B92" s="34" t="s">
        <v>309</v>
      </c>
      <c r="C92" s="58">
        <v>0</v>
      </c>
      <c r="D92" s="58">
        <v>0</v>
      </c>
    </row>
    <row r="93" spans="1:4" ht="11.25" customHeight="1" x14ac:dyDescent="0.3">
      <c r="A93" s="72">
        <v>2110</v>
      </c>
      <c r="B93" s="76" t="s">
        <v>523</v>
      </c>
      <c r="C93" s="74">
        <v>0</v>
      </c>
      <c r="D93" s="74">
        <v>0</v>
      </c>
    </row>
    <row r="94" spans="1:4" ht="11.25" customHeight="1" x14ac:dyDescent="0.3">
      <c r="A94" s="57">
        <v>2111</v>
      </c>
      <c r="B94" s="34" t="s">
        <v>524</v>
      </c>
      <c r="C94" s="58">
        <v>0</v>
      </c>
      <c r="D94" s="58">
        <v>0</v>
      </c>
    </row>
    <row r="95" spans="1:4" ht="11.25" customHeight="1" x14ac:dyDescent="0.3">
      <c r="A95" s="57">
        <v>2112</v>
      </c>
      <c r="B95" s="34" t="s">
        <v>525</v>
      </c>
      <c r="C95" s="58">
        <v>0</v>
      </c>
      <c r="D95" s="58">
        <v>0</v>
      </c>
    </row>
    <row r="96" spans="1:4" ht="11.25" customHeight="1" x14ac:dyDescent="0.3">
      <c r="A96" s="57">
        <v>2112</v>
      </c>
      <c r="B96" s="34" t="s">
        <v>526</v>
      </c>
      <c r="C96" s="58">
        <v>0</v>
      </c>
      <c r="D96" s="58">
        <v>0</v>
      </c>
    </row>
    <row r="97" spans="1:4" ht="11.25" customHeight="1" x14ac:dyDescent="0.3">
      <c r="A97" s="57">
        <v>2115</v>
      </c>
      <c r="B97" s="34" t="s">
        <v>527</v>
      </c>
      <c r="C97" s="58">
        <v>0</v>
      </c>
      <c r="D97" s="58">
        <v>0</v>
      </c>
    </row>
    <row r="98" spans="1:4" ht="11.25" customHeight="1" x14ac:dyDescent="0.3">
      <c r="A98" s="57">
        <v>2114</v>
      </c>
      <c r="B98" s="34" t="s">
        <v>528</v>
      </c>
      <c r="C98" s="58">
        <v>0</v>
      </c>
      <c r="D98" s="58">
        <v>0</v>
      </c>
    </row>
    <row r="99" spans="1:4" ht="11.25" customHeight="1" x14ac:dyDescent="0.3">
      <c r="A99" s="72">
        <v>5120</v>
      </c>
      <c r="B99" s="76" t="s">
        <v>351</v>
      </c>
      <c r="C99" s="74">
        <v>0</v>
      </c>
      <c r="D99" s="74">
        <v>0</v>
      </c>
    </row>
    <row r="100" spans="1:4" ht="11.25" customHeight="1" x14ac:dyDescent="0.3">
      <c r="A100" s="57">
        <v>5120</v>
      </c>
      <c r="B100" s="44" t="s">
        <v>351</v>
      </c>
      <c r="C100" s="58">
        <v>0</v>
      </c>
      <c r="D100" s="58">
        <v>0</v>
      </c>
    </row>
    <row r="101" spans="1:4" ht="9.75" customHeight="1" x14ac:dyDescent="0.3">
      <c r="A101" s="57"/>
      <c r="B101" s="73" t="s">
        <v>529</v>
      </c>
      <c r="C101" s="74">
        <v>0</v>
      </c>
      <c r="D101" s="74">
        <v>0</v>
      </c>
    </row>
    <row r="102" spans="1:4" ht="9.75" customHeight="1" x14ac:dyDescent="0.3">
      <c r="A102" s="72">
        <v>4300</v>
      </c>
      <c r="B102" s="73" t="s">
        <v>78</v>
      </c>
      <c r="C102" s="58">
        <v>0</v>
      </c>
      <c r="D102" s="58">
        <v>0</v>
      </c>
    </row>
    <row r="103" spans="1:4" ht="9.75" customHeight="1" x14ac:dyDescent="0.3">
      <c r="A103" s="72">
        <v>4310</v>
      </c>
      <c r="B103" s="73" t="s">
        <v>173</v>
      </c>
      <c r="C103" s="74">
        <v>0</v>
      </c>
      <c r="D103" s="74">
        <v>0</v>
      </c>
    </row>
    <row r="104" spans="1:4" ht="9.75" customHeight="1" x14ac:dyDescent="0.3">
      <c r="A104" s="57">
        <v>4311</v>
      </c>
      <c r="B104" s="77" t="s">
        <v>174</v>
      </c>
      <c r="C104" s="58">
        <v>0</v>
      </c>
      <c r="D104" s="58">
        <v>0</v>
      </c>
    </row>
    <row r="105" spans="1:4" ht="9.75" customHeight="1" x14ac:dyDescent="0.3">
      <c r="A105" s="57">
        <v>4319</v>
      </c>
      <c r="B105" s="77" t="s">
        <v>175</v>
      </c>
      <c r="C105" s="58">
        <v>0</v>
      </c>
      <c r="D105" s="58">
        <v>0</v>
      </c>
    </row>
    <row r="106" spans="1:4" ht="9.75" customHeight="1" x14ac:dyDescent="0.3">
      <c r="A106" s="72">
        <v>4320</v>
      </c>
      <c r="B106" s="73" t="s">
        <v>176</v>
      </c>
      <c r="C106" s="74">
        <v>0</v>
      </c>
      <c r="D106" s="74">
        <v>0</v>
      </c>
    </row>
    <row r="107" spans="1:4" ht="9.75" customHeight="1" x14ac:dyDescent="0.3">
      <c r="A107" s="57">
        <v>4321</v>
      </c>
      <c r="B107" s="77" t="s">
        <v>177</v>
      </c>
      <c r="C107" s="58">
        <v>0</v>
      </c>
      <c r="D107" s="58">
        <v>0</v>
      </c>
    </row>
    <row r="108" spans="1:4" ht="9.75" customHeight="1" x14ac:dyDescent="0.3">
      <c r="A108" s="57">
        <v>4322</v>
      </c>
      <c r="B108" s="77" t="s">
        <v>178</v>
      </c>
      <c r="C108" s="58">
        <v>0</v>
      </c>
      <c r="D108" s="58">
        <v>0</v>
      </c>
    </row>
    <row r="109" spans="1:4" ht="9.75" customHeight="1" x14ac:dyDescent="0.3">
      <c r="A109" s="57">
        <v>4323</v>
      </c>
      <c r="B109" s="77" t="s">
        <v>179</v>
      </c>
      <c r="C109" s="58">
        <v>0</v>
      </c>
      <c r="D109" s="58">
        <v>0</v>
      </c>
    </row>
    <row r="110" spans="1:4" ht="9.75" customHeight="1" x14ac:dyDescent="0.3">
      <c r="A110" s="57">
        <v>4324</v>
      </c>
      <c r="B110" s="77" t="s">
        <v>180</v>
      </c>
      <c r="C110" s="58">
        <v>0</v>
      </c>
      <c r="D110" s="58">
        <v>0</v>
      </c>
    </row>
    <row r="111" spans="1:4" ht="9.75" customHeight="1" x14ac:dyDescent="0.3">
      <c r="A111" s="57">
        <v>4325</v>
      </c>
      <c r="B111" s="77" t="s">
        <v>181</v>
      </c>
      <c r="C111" s="58">
        <v>0</v>
      </c>
      <c r="D111" s="58">
        <v>0</v>
      </c>
    </row>
    <row r="112" spans="1:4" ht="9.75" customHeight="1" x14ac:dyDescent="0.3">
      <c r="A112" s="72">
        <v>4330</v>
      </c>
      <c r="B112" s="73" t="s">
        <v>182</v>
      </c>
      <c r="C112" s="74">
        <v>0</v>
      </c>
      <c r="D112" s="74">
        <v>0</v>
      </c>
    </row>
    <row r="113" spans="1:4" ht="9.75" customHeight="1" x14ac:dyDescent="0.3">
      <c r="A113" s="57">
        <v>4331</v>
      </c>
      <c r="B113" s="77" t="s">
        <v>182</v>
      </c>
      <c r="C113" s="58">
        <v>0</v>
      </c>
      <c r="D113" s="58">
        <v>0</v>
      </c>
    </row>
    <row r="114" spans="1:4" ht="9.75" customHeight="1" x14ac:dyDescent="0.3">
      <c r="A114" s="72">
        <v>4340</v>
      </c>
      <c r="B114" s="73" t="s">
        <v>183</v>
      </c>
      <c r="C114" s="74">
        <v>0</v>
      </c>
      <c r="D114" s="74">
        <v>0</v>
      </c>
    </row>
    <row r="115" spans="1:4" ht="9.75" customHeight="1" x14ac:dyDescent="0.3">
      <c r="A115" s="57">
        <v>4341</v>
      </c>
      <c r="B115" s="77" t="s">
        <v>183</v>
      </c>
      <c r="C115" s="58">
        <v>0</v>
      </c>
      <c r="D115" s="58">
        <v>0</v>
      </c>
    </row>
    <row r="116" spans="1:4" ht="9.75" customHeight="1" x14ac:dyDescent="0.3">
      <c r="A116" s="72">
        <v>4390</v>
      </c>
      <c r="B116" s="73" t="s">
        <v>184</v>
      </c>
      <c r="C116" s="74">
        <v>0</v>
      </c>
      <c r="D116" s="74">
        <v>0</v>
      </c>
    </row>
    <row r="117" spans="1:4" ht="9.75" customHeight="1" x14ac:dyDescent="0.3">
      <c r="A117" s="57">
        <v>4392</v>
      </c>
      <c r="B117" s="77" t="s">
        <v>185</v>
      </c>
      <c r="C117" s="58">
        <v>0</v>
      </c>
      <c r="D117" s="58">
        <v>0</v>
      </c>
    </row>
    <row r="118" spans="1:4" ht="9.75" customHeight="1" x14ac:dyDescent="0.3">
      <c r="A118" s="57">
        <v>4393</v>
      </c>
      <c r="B118" s="77" t="s">
        <v>186</v>
      </c>
      <c r="C118" s="58">
        <v>0</v>
      </c>
      <c r="D118" s="58">
        <v>0</v>
      </c>
    </row>
    <row r="119" spans="1:4" ht="9.75" customHeight="1" x14ac:dyDescent="0.3">
      <c r="A119" s="57">
        <v>4394</v>
      </c>
      <c r="B119" s="77" t="s">
        <v>187</v>
      </c>
      <c r="C119" s="58">
        <v>0</v>
      </c>
      <c r="D119" s="58">
        <v>0</v>
      </c>
    </row>
    <row r="120" spans="1:4" ht="9.75" customHeight="1" x14ac:dyDescent="0.3">
      <c r="A120" s="57">
        <v>4395</v>
      </c>
      <c r="B120" s="77" t="s">
        <v>188</v>
      </c>
      <c r="C120" s="58">
        <v>0</v>
      </c>
      <c r="D120" s="58">
        <v>0</v>
      </c>
    </row>
    <row r="121" spans="1:4" ht="9.75" customHeight="1" x14ac:dyDescent="0.3">
      <c r="A121" s="57">
        <v>4396</v>
      </c>
      <c r="B121" s="77" t="s">
        <v>189</v>
      </c>
      <c r="C121" s="58">
        <v>0</v>
      </c>
      <c r="D121" s="58">
        <v>0</v>
      </c>
    </row>
    <row r="122" spans="1:4" ht="9.75" customHeight="1" x14ac:dyDescent="0.3">
      <c r="A122" s="57">
        <v>4397</v>
      </c>
      <c r="B122" s="77" t="s">
        <v>190</v>
      </c>
      <c r="C122" s="58">
        <v>0</v>
      </c>
      <c r="D122" s="58">
        <v>0</v>
      </c>
    </row>
    <row r="123" spans="1:4" ht="9.75" customHeight="1" x14ac:dyDescent="0.3">
      <c r="A123" s="57">
        <v>4399</v>
      </c>
      <c r="B123" s="77" t="s">
        <v>184</v>
      </c>
      <c r="C123" s="58">
        <v>0</v>
      </c>
      <c r="D123" s="58">
        <v>0</v>
      </c>
    </row>
    <row r="124" spans="1:4" ht="11.25" customHeight="1" x14ac:dyDescent="0.3">
      <c r="A124" s="72">
        <v>1120</v>
      </c>
      <c r="B124" s="76" t="s">
        <v>530</v>
      </c>
      <c r="C124" s="74">
        <v>0</v>
      </c>
      <c r="D124" s="74">
        <v>0</v>
      </c>
    </row>
    <row r="125" spans="1:4" ht="11.25" customHeight="1" x14ac:dyDescent="0.3">
      <c r="A125" s="57">
        <v>1124</v>
      </c>
      <c r="B125" s="44" t="s">
        <v>531</v>
      </c>
      <c r="C125" s="58">
        <v>0</v>
      </c>
      <c r="D125" s="58">
        <v>0</v>
      </c>
    </row>
    <row r="126" spans="1:4" ht="11.25" customHeight="1" x14ac:dyDescent="0.3">
      <c r="A126" s="57">
        <v>1124</v>
      </c>
      <c r="B126" s="44" t="s">
        <v>532</v>
      </c>
      <c r="C126" s="58">
        <v>0</v>
      </c>
      <c r="D126" s="58">
        <v>0</v>
      </c>
    </row>
    <row r="127" spans="1:4" ht="11.25" customHeight="1" x14ac:dyDescent="0.3">
      <c r="A127" s="57">
        <v>1124</v>
      </c>
      <c r="B127" s="44" t="s">
        <v>533</v>
      </c>
      <c r="C127" s="58">
        <v>0</v>
      </c>
      <c r="D127" s="58">
        <v>0</v>
      </c>
    </row>
    <row r="128" spans="1:4" ht="11.25" customHeight="1" x14ac:dyDescent="0.3">
      <c r="A128" s="57">
        <v>1124</v>
      </c>
      <c r="B128" s="44" t="s">
        <v>534</v>
      </c>
      <c r="C128" s="58">
        <v>0</v>
      </c>
      <c r="D128" s="58">
        <v>0</v>
      </c>
    </row>
    <row r="129" spans="1:4" ht="11.25" customHeight="1" x14ac:dyDescent="0.3">
      <c r="A129" s="57">
        <v>1124</v>
      </c>
      <c r="B129" s="44" t="s">
        <v>535</v>
      </c>
      <c r="C129" s="58">
        <v>0</v>
      </c>
      <c r="D129" s="58">
        <v>0</v>
      </c>
    </row>
    <row r="130" spans="1:4" ht="11.25" customHeight="1" x14ac:dyDescent="0.3">
      <c r="A130" s="57">
        <v>1124</v>
      </c>
      <c r="B130" s="44" t="s">
        <v>536</v>
      </c>
      <c r="C130" s="58">
        <v>0</v>
      </c>
      <c r="D130" s="58">
        <v>0</v>
      </c>
    </row>
    <row r="131" spans="1:4" ht="11.25" customHeight="1" x14ac:dyDescent="0.3">
      <c r="A131" s="57">
        <v>1122</v>
      </c>
      <c r="B131" s="44" t="s">
        <v>537</v>
      </c>
      <c r="C131" s="58">
        <v>0</v>
      </c>
      <c r="D131" s="58">
        <v>0</v>
      </c>
    </row>
    <row r="132" spans="1:4" ht="11.25" customHeight="1" x14ac:dyDescent="0.3">
      <c r="A132" s="57">
        <v>1122</v>
      </c>
      <c r="B132" s="44" t="s">
        <v>538</v>
      </c>
      <c r="C132" s="58">
        <v>0</v>
      </c>
      <c r="D132" s="58">
        <v>0</v>
      </c>
    </row>
    <row r="133" spans="1:4" ht="11.25" customHeight="1" x14ac:dyDescent="0.3">
      <c r="A133" s="57">
        <v>1122</v>
      </c>
      <c r="B133" s="44" t="s">
        <v>539</v>
      </c>
      <c r="C133" s="58">
        <v>0</v>
      </c>
      <c r="D133" s="58">
        <v>0</v>
      </c>
    </row>
    <row r="134" spans="1:4" ht="11.25" customHeight="1" x14ac:dyDescent="0.3">
      <c r="A134" s="72">
        <v>5120</v>
      </c>
      <c r="B134" s="76" t="s">
        <v>351</v>
      </c>
      <c r="C134" s="74">
        <v>0</v>
      </c>
      <c r="D134" s="74">
        <v>0</v>
      </c>
    </row>
    <row r="135" spans="1:4" ht="11.25" customHeight="1" x14ac:dyDescent="0.3">
      <c r="A135" s="57">
        <v>5120</v>
      </c>
      <c r="B135" s="44" t="s">
        <v>351</v>
      </c>
      <c r="C135" s="58">
        <v>0</v>
      </c>
      <c r="D135" s="58">
        <v>0</v>
      </c>
    </row>
    <row r="136" spans="1:4" ht="11.25" customHeight="1" x14ac:dyDescent="0.3">
      <c r="A136" s="72">
        <v>4150</v>
      </c>
      <c r="B136" s="76" t="s">
        <v>137</v>
      </c>
      <c r="C136" s="74">
        <v>0</v>
      </c>
      <c r="D136" s="74">
        <v>0</v>
      </c>
    </row>
    <row r="137" spans="1:4" ht="11.25" customHeight="1" x14ac:dyDescent="0.3">
      <c r="A137" s="57">
        <v>4151</v>
      </c>
      <c r="B137" s="44" t="s">
        <v>540</v>
      </c>
      <c r="C137" s="58">
        <v>0</v>
      </c>
      <c r="D137" s="58">
        <v>0</v>
      </c>
    </row>
    <row r="138" spans="1:4" ht="11.25" customHeight="1" x14ac:dyDescent="0.3">
      <c r="A138" s="57"/>
      <c r="B138" s="78" t="s">
        <v>541</v>
      </c>
      <c r="C138" s="74">
        <f>C48+C49-C101</f>
        <v>171.45000000000073</v>
      </c>
      <c r="D138" s="74">
        <f>D48+D49-D101</f>
        <v>9507.0999999999985</v>
      </c>
    </row>
    <row r="139" spans="1:4" ht="9" customHeight="1" x14ac:dyDescent="0.3">
      <c r="A139" s="34"/>
      <c r="B139" s="34"/>
      <c r="C139" s="34"/>
      <c r="D139" s="34"/>
    </row>
    <row r="140" spans="1:4" ht="9.75" customHeight="1" x14ac:dyDescent="0.3">
      <c r="A140" s="34"/>
      <c r="B140" s="34" t="s">
        <v>310</v>
      </c>
      <c r="C140" s="34"/>
      <c r="D140" s="34"/>
    </row>
    <row r="142" spans="1:4" ht="15" customHeight="1" x14ac:dyDescent="0.3">
      <c r="C142" s="104"/>
    </row>
  </sheetData>
  <mergeCells count="4">
    <mergeCell ref="A1:C1"/>
    <mergeCell ref="A2:C2"/>
    <mergeCell ref="A3:C3"/>
    <mergeCell ref="A4:C4"/>
  </mergeCells>
  <pageMargins left="0.7" right="0.7" top="0.75" bottom="0.75" header="0" footer="0"/>
  <pageSetup scale="72" fitToHeight="0" orientation="portrait" r:id="rId1"/>
  <rowBreaks count="1" manualBreakCount="1">
    <brk id="80" man="1"/>
  </row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C23"/>
  <sheetViews>
    <sheetView view="pageBreakPreview" zoomScale="60" zoomScaleNormal="100" workbookViewId="0">
      <selection sqref="A1:C1"/>
    </sheetView>
  </sheetViews>
  <sheetFormatPr baseColWidth="10" defaultColWidth="14.44140625" defaultRowHeight="15" customHeight="1" x14ac:dyDescent="0.3"/>
  <cols>
    <col min="1" max="1" width="4" style="29" customWidth="1"/>
    <col min="2" max="2" width="63.33203125" style="29" customWidth="1"/>
    <col min="3" max="3" width="17.6640625" style="29" customWidth="1"/>
    <col min="4" max="26" width="11.44140625" style="29" customWidth="1"/>
    <col min="27" max="16384" width="14.44140625" style="29"/>
  </cols>
  <sheetData>
    <row r="1" spans="1:3" ht="11.25" customHeight="1" x14ac:dyDescent="0.3">
      <c r="A1" s="515" t="s">
        <v>2109</v>
      </c>
      <c r="B1" s="516"/>
      <c r="C1" s="517"/>
    </row>
    <row r="2" spans="1:3" ht="11.25" customHeight="1" x14ac:dyDescent="0.3">
      <c r="A2" s="518" t="s">
        <v>581</v>
      </c>
      <c r="B2" s="501"/>
      <c r="C2" s="519"/>
    </row>
    <row r="3" spans="1:3" ht="11.25" customHeight="1" x14ac:dyDescent="0.3">
      <c r="A3" s="518" t="s">
        <v>655</v>
      </c>
      <c r="B3" s="501"/>
      <c r="C3" s="519"/>
    </row>
    <row r="4" spans="1:3" ht="9.75" customHeight="1" x14ac:dyDescent="0.3">
      <c r="A4" s="520" t="s">
        <v>543</v>
      </c>
      <c r="B4" s="521"/>
      <c r="C4" s="522"/>
    </row>
    <row r="5" spans="1:3" ht="9.75" customHeight="1" x14ac:dyDescent="0.3">
      <c r="A5" s="523" t="s">
        <v>544</v>
      </c>
      <c r="B5" s="524"/>
      <c r="C5" s="132">
        <v>2025</v>
      </c>
    </row>
    <row r="6" spans="1:3" ht="9.75" customHeight="1" x14ac:dyDescent="0.3">
      <c r="A6" s="102" t="s">
        <v>582</v>
      </c>
      <c r="B6" s="102"/>
      <c r="C6" s="103">
        <v>0</v>
      </c>
    </row>
    <row r="7" spans="1:3" ht="7.5" customHeight="1" x14ac:dyDescent="0.3">
      <c r="A7" s="44"/>
      <c r="B7" s="84"/>
      <c r="C7" s="106"/>
    </row>
    <row r="8" spans="1:3" ht="9.75" customHeight="1" x14ac:dyDescent="0.3">
      <c r="A8" s="86" t="s">
        <v>583</v>
      </c>
      <c r="B8" s="86"/>
      <c r="C8" s="88">
        <f>SUM(C9:C14)</f>
        <v>171.45</v>
      </c>
    </row>
    <row r="9" spans="1:3" ht="9.75" customHeight="1" x14ac:dyDescent="0.3">
      <c r="A9" s="107" t="s">
        <v>584</v>
      </c>
      <c r="B9" s="108" t="s">
        <v>173</v>
      </c>
      <c r="C9" s="109">
        <v>171.45</v>
      </c>
    </row>
    <row r="10" spans="1:3" ht="9.75" customHeight="1" x14ac:dyDescent="0.3">
      <c r="A10" s="110" t="s">
        <v>585</v>
      </c>
      <c r="B10" s="111" t="s">
        <v>586</v>
      </c>
      <c r="C10" s="109">
        <v>0</v>
      </c>
    </row>
    <row r="11" spans="1:3" ht="9.75" customHeight="1" x14ac:dyDescent="0.3">
      <c r="A11" s="110" t="s">
        <v>587</v>
      </c>
      <c r="B11" s="111" t="s">
        <v>182</v>
      </c>
      <c r="C11" s="109">
        <v>0</v>
      </c>
    </row>
    <row r="12" spans="1:3" ht="9.75" customHeight="1" x14ac:dyDescent="0.3">
      <c r="A12" s="110" t="s">
        <v>588</v>
      </c>
      <c r="B12" s="111" t="s">
        <v>183</v>
      </c>
      <c r="C12" s="109">
        <v>0</v>
      </c>
    </row>
    <row r="13" spans="1:3" ht="9.75" customHeight="1" x14ac:dyDescent="0.3">
      <c r="A13" s="110" t="s">
        <v>589</v>
      </c>
      <c r="B13" s="111" t="s">
        <v>184</v>
      </c>
      <c r="C13" s="109">
        <v>0</v>
      </c>
    </row>
    <row r="14" spans="1:3" ht="9.75" customHeight="1" x14ac:dyDescent="0.3">
      <c r="A14" s="112" t="s">
        <v>590</v>
      </c>
      <c r="B14" s="113" t="s">
        <v>591</v>
      </c>
      <c r="C14" s="109">
        <v>0</v>
      </c>
    </row>
    <row r="15" spans="1:3" ht="7.5" customHeight="1" x14ac:dyDescent="0.3">
      <c r="A15" s="44"/>
      <c r="B15" s="114"/>
      <c r="C15" s="115"/>
    </row>
    <row r="16" spans="1:3" ht="9.75" customHeight="1" x14ac:dyDescent="0.3">
      <c r="A16" s="86" t="s">
        <v>592</v>
      </c>
      <c r="B16" s="84"/>
      <c r="C16" s="88">
        <f>SUM(C17:C19)</f>
        <v>0</v>
      </c>
    </row>
    <row r="17" spans="1:3" ht="9.75" customHeight="1" x14ac:dyDescent="0.3">
      <c r="A17" s="116">
        <v>3.1</v>
      </c>
      <c r="B17" s="111" t="s">
        <v>593</v>
      </c>
      <c r="C17" s="109">
        <v>0</v>
      </c>
    </row>
    <row r="18" spans="1:3" ht="9.75" customHeight="1" x14ac:dyDescent="0.3">
      <c r="A18" s="117">
        <v>3.2</v>
      </c>
      <c r="B18" s="111" t="s">
        <v>594</v>
      </c>
      <c r="C18" s="109">
        <v>0</v>
      </c>
    </row>
    <row r="19" spans="1:3" ht="9.75" customHeight="1" x14ac:dyDescent="0.3">
      <c r="A19" s="117">
        <v>3.3</v>
      </c>
      <c r="B19" s="113" t="s">
        <v>595</v>
      </c>
      <c r="C19" s="118">
        <v>0</v>
      </c>
    </row>
    <row r="20" spans="1:3" ht="7.5" customHeight="1" x14ac:dyDescent="0.3">
      <c r="A20" s="44"/>
      <c r="B20" s="113"/>
      <c r="C20" s="119"/>
    </row>
    <row r="21" spans="1:3" ht="9.75" customHeight="1" x14ac:dyDescent="0.3">
      <c r="A21" s="120" t="s">
        <v>596</v>
      </c>
      <c r="B21" s="120"/>
      <c r="C21" s="103">
        <f>C6+C8-C16</f>
        <v>171.45</v>
      </c>
    </row>
    <row r="22" spans="1:3" ht="9.75" customHeight="1" x14ac:dyDescent="0.3">
      <c r="A22" s="44"/>
      <c r="B22" s="44"/>
      <c r="C22" s="44"/>
    </row>
    <row r="23" spans="1:3" ht="9.75" customHeight="1" x14ac:dyDescent="0.3">
      <c r="A23" s="44"/>
      <c r="B23" s="34" t="s">
        <v>310</v>
      </c>
      <c r="C23" s="44"/>
    </row>
  </sheetData>
  <mergeCells count="5">
    <mergeCell ref="A1:C1"/>
    <mergeCell ref="A2:C2"/>
    <mergeCell ref="A3:C3"/>
    <mergeCell ref="A4:C4"/>
    <mergeCell ref="A5:B5"/>
  </mergeCells>
  <pageMargins left="0.7" right="0.7" top="0.75" bottom="0.75" header="0" footer="0"/>
  <pageSetup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1:C42"/>
  <sheetViews>
    <sheetView view="pageBreakPreview" zoomScale="60" zoomScaleNormal="100" workbookViewId="0">
      <selection sqref="A1:C1"/>
    </sheetView>
  </sheetViews>
  <sheetFormatPr baseColWidth="10" defaultColWidth="14.44140625" defaultRowHeight="15" customHeight="1" x14ac:dyDescent="0.3"/>
  <cols>
    <col min="1" max="1" width="3.6640625" style="29" customWidth="1"/>
    <col min="2" max="2" width="62.33203125" style="29" customWidth="1"/>
    <col min="3" max="3" width="17.6640625" style="29" customWidth="1"/>
    <col min="4" max="26" width="11.44140625" style="29" customWidth="1"/>
    <col min="27" max="16384" width="14.44140625" style="29"/>
  </cols>
  <sheetData>
    <row r="1" spans="1:3" ht="11.25" customHeight="1" x14ac:dyDescent="0.3">
      <c r="A1" s="525" t="s">
        <v>2109</v>
      </c>
      <c r="B1" s="516"/>
      <c r="C1" s="517"/>
    </row>
    <row r="2" spans="1:3" ht="11.25" customHeight="1" x14ac:dyDescent="0.3">
      <c r="A2" s="526" t="s">
        <v>542</v>
      </c>
      <c r="B2" s="501"/>
      <c r="C2" s="519"/>
    </row>
    <row r="3" spans="1:3" ht="11.25" customHeight="1" x14ac:dyDescent="0.3">
      <c r="A3" s="526" t="s">
        <v>655</v>
      </c>
      <c r="B3" s="501"/>
      <c r="C3" s="519"/>
    </row>
    <row r="4" spans="1:3" ht="9.75" customHeight="1" x14ac:dyDescent="0.3">
      <c r="A4" s="520" t="s">
        <v>543</v>
      </c>
      <c r="B4" s="521"/>
      <c r="C4" s="522"/>
    </row>
    <row r="5" spans="1:3" ht="11.25" customHeight="1" x14ac:dyDescent="0.3">
      <c r="A5" s="523" t="s">
        <v>544</v>
      </c>
      <c r="B5" s="524"/>
      <c r="C5" s="132">
        <v>2025</v>
      </c>
    </row>
    <row r="6" spans="1:3" ht="9.75" customHeight="1" x14ac:dyDescent="0.3">
      <c r="A6" s="133" t="s">
        <v>545</v>
      </c>
      <c r="B6" s="102"/>
      <c r="C6" s="134">
        <v>0</v>
      </c>
    </row>
    <row r="7" spans="1:3" ht="7.5" customHeight="1" x14ac:dyDescent="0.3">
      <c r="A7" s="83"/>
      <c r="B7" s="84"/>
      <c r="C7" s="85"/>
    </row>
    <row r="8" spans="1:3" ht="9.75" customHeight="1" x14ac:dyDescent="0.3">
      <c r="A8" s="86" t="s">
        <v>546</v>
      </c>
      <c r="B8" s="87"/>
      <c r="C8" s="88">
        <f>SUM(C9:C29)</f>
        <v>0</v>
      </c>
    </row>
    <row r="9" spans="1:3" ht="9.75" customHeight="1" x14ac:dyDescent="0.3">
      <c r="A9" s="89">
        <v>2.1</v>
      </c>
      <c r="B9" s="90" t="s">
        <v>206</v>
      </c>
      <c r="C9" s="91">
        <v>0</v>
      </c>
    </row>
    <row r="10" spans="1:3" ht="9.75" customHeight="1" x14ac:dyDescent="0.3">
      <c r="A10" s="89">
        <v>2.2000000000000002</v>
      </c>
      <c r="B10" s="90" t="s">
        <v>203</v>
      </c>
      <c r="C10" s="91">
        <v>0</v>
      </c>
    </row>
    <row r="11" spans="1:3" ht="9.75" customHeight="1" x14ac:dyDescent="0.3">
      <c r="A11" s="92">
        <v>2.2999999999999998</v>
      </c>
      <c r="B11" s="93" t="s">
        <v>379</v>
      </c>
      <c r="C11" s="91">
        <v>0</v>
      </c>
    </row>
    <row r="12" spans="1:3" ht="9.75" customHeight="1" x14ac:dyDescent="0.3">
      <c r="A12" s="92">
        <v>2.4</v>
      </c>
      <c r="B12" s="93" t="s">
        <v>380</v>
      </c>
      <c r="C12" s="91">
        <v>0</v>
      </c>
    </row>
    <row r="13" spans="1:3" ht="9.75" customHeight="1" x14ac:dyDescent="0.3">
      <c r="A13" s="92">
        <v>2.5</v>
      </c>
      <c r="B13" s="93" t="s">
        <v>381</v>
      </c>
      <c r="C13" s="91">
        <v>0</v>
      </c>
    </row>
    <row r="14" spans="1:3" ht="9.75" customHeight="1" x14ac:dyDescent="0.3">
      <c r="A14" s="92">
        <v>2.6</v>
      </c>
      <c r="B14" s="93" t="s">
        <v>382</v>
      </c>
      <c r="C14" s="91">
        <v>0</v>
      </c>
    </row>
    <row r="15" spans="1:3" ht="9.75" customHeight="1" x14ac:dyDescent="0.3">
      <c r="A15" s="92">
        <v>2.7</v>
      </c>
      <c r="B15" s="93" t="s">
        <v>384</v>
      </c>
      <c r="C15" s="91">
        <v>0</v>
      </c>
    </row>
    <row r="16" spans="1:3" ht="9.75" customHeight="1" x14ac:dyDescent="0.3">
      <c r="A16" s="92">
        <v>2.8</v>
      </c>
      <c r="B16" s="93" t="s">
        <v>385</v>
      </c>
      <c r="C16" s="91">
        <v>0</v>
      </c>
    </row>
    <row r="17" spans="1:3" ht="9.75" customHeight="1" x14ac:dyDescent="0.3">
      <c r="A17" s="92">
        <v>2.9</v>
      </c>
      <c r="B17" s="93" t="s">
        <v>387</v>
      </c>
      <c r="C17" s="91">
        <v>0</v>
      </c>
    </row>
    <row r="18" spans="1:3" ht="9.75" customHeight="1" x14ac:dyDescent="0.3">
      <c r="A18" s="92" t="s">
        <v>547</v>
      </c>
      <c r="B18" s="93" t="s">
        <v>548</v>
      </c>
      <c r="C18" s="91">
        <v>0</v>
      </c>
    </row>
    <row r="19" spans="1:3" ht="9.75" customHeight="1" x14ac:dyDescent="0.3">
      <c r="A19" s="92" t="s">
        <v>549</v>
      </c>
      <c r="B19" s="93" t="s">
        <v>393</v>
      </c>
      <c r="C19" s="91">
        <v>0</v>
      </c>
    </row>
    <row r="20" spans="1:3" ht="9.75" customHeight="1" x14ac:dyDescent="0.3">
      <c r="A20" s="92" t="s">
        <v>550</v>
      </c>
      <c r="B20" s="93" t="s">
        <v>551</v>
      </c>
      <c r="C20" s="91">
        <v>0</v>
      </c>
    </row>
    <row r="21" spans="1:3" ht="9.75" customHeight="1" x14ac:dyDescent="0.3">
      <c r="A21" s="92" t="s">
        <v>552</v>
      </c>
      <c r="B21" s="93" t="s">
        <v>553</v>
      </c>
      <c r="C21" s="91">
        <v>0</v>
      </c>
    </row>
    <row r="22" spans="1:3" ht="9.75" customHeight="1" x14ac:dyDescent="0.3">
      <c r="A22" s="92" t="s">
        <v>554</v>
      </c>
      <c r="B22" s="93" t="s">
        <v>555</v>
      </c>
      <c r="C22" s="91">
        <v>0</v>
      </c>
    </row>
    <row r="23" spans="1:3" ht="9.75" customHeight="1" x14ac:dyDescent="0.3">
      <c r="A23" s="92" t="s">
        <v>556</v>
      </c>
      <c r="B23" s="93" t="s">
        <v>557</v>
      </c>
      <c r="C23" s="91">
        <v>0</v>
      </c>
    </row>
    <row r="24" spans="1:3" ht="9.75" customHeight="1" x14ac:dyDescent="0.3">
      <c r="A24" s="92" t="s">
        <v>558</v>
      </c>
      <c r="B24" s="93" t="s">
        <v>559</v>
      </c>
      <c r="C24" s="91">
        <v>0</v>
      </c>
    </row>
    <row r="25" spans="1:3" ht="9.75" customHeight="1" x14ac:dyDescent="0.3">
      <c r="A25" s="92" t="s">
        <v>560</v>
      </c>
      <c r="B25" s="93" t="s">
        <v>561</v>
      </c>
      <c r="C25" s="91">
        <v>0</v>
      </c>
    </row>
    <row r="26" spans="1:3" ht="9.75" customHeight="1" x14ac:dyDescent="0.3">
      <c r="A26" s="92" t="s">
        <v>562</v>
      </c>
      <c r="B26" s="93" t="s">
        <v>563</v>
      </c>
      <c r="C26" s="91">
        <v>0</v>
      </c>
    </row>
    <row r="27" spans="1:3" ht="9.75" customHeight="1" x14ac:dyDescent="0.3">
      <c r="A27" s="92" t="s">
        <v>564</v>
      </c>
      <c r="B27" s="93" t="s">
        <v>565</v>
      </c>
      <c r="C27" s="91">
        <v>0</v>
      </c>
    </row>
    <row r="28" spans="1:3" ht="9.75" customHeight="1" x14ac:dyDescent="0.3">
      <c r="A28" s="92" t="s">
        <v>566</v>
      </c>
      <c r="B28" s="93" t="s">
        <v>567</v>
      </c>
      <c r="C28" s="91">
        <v>0</v>
      </c>
    </row>
    <row r="29" spans="1:3" ht="9.75" customHeight="1" x14ac:dyDescent="0.3">
      <c r="A29" s="92" t="s">
        <v>568</v>
      </c>
      <c r="B29" s="90" t="s">
        <v>569</v>
      </c>
      <c r="C29" s="91">
        <v>0</v>
      </c>
    </row>
    <row r="30" spans="1:3" ht="7.5" customHeight="1" x14ac:dyDescent="0.3">
      <c r="A30" s="83"/>
      <c r="B30" s="94"/>
      <c r="C30" s="95"/>
    </row>
    <row r="31" spans="1:3" ht="9.75" customHeight="1" x14ac:dyDescent="0.3">
      <c r="A31" s="96" t="s">
        <v>570</v>
      </c>
      <c r="B31" s="97"/>
      <c r="C31" s="98">
        <f>SUM(C32:C38)</f>
        <v>22451.56</v>
      </c>
    </row>
    <row r="32" spans="1:3" ht="9.75" customHeight="1" x14ac:dyDescent="0.3">
      <c r="A32" s="92" t="s">
        <v>571</v>
      </c>
      <c r="B32" s="93" t="s">
        <v>280</v>
      </c>
      <c r="C32" s="91">
        <v>22451.56</v>
      </c>
    </row>
    <row r="33" spans="1:3" ht="9.75" customHeight="1" x14ac:dyDescent="0.3">
      <c r="A33" s="92" t="s">
        <v>572</v>
      </c>
      <c r="B33" s="93" t="s">
        <v>289</v>
      </c>
      <c r="C33" s="91">
        <v>0</v>
      </c>
    </row>
    <row r="34" spans="1:3" ht="9.75" customHeight="1" x14ac:dyDescent="0.3">
      <c r="A34" s="92" t="s">
        <v>573</v>
      </c>
      <c r="B34" s="93" t="s">
        <v>292</v>
      </c>
      <c r="C34" s="91">
        <v>0</v>
      </c>
    </row>
    <row r="35" spans="1:3" ht="9.75" customHeight="1" x14ac:dyDescent="0.3">
      <c r="A35" s="92" t="s">
        <v>574</v>
      </c>
      <c r="B35" s="93" t="s">
        <v>298</v>
      </c>
      <c r="C35" s="91">
        <v>0</v>
      </c>
    </row>
    <row r="36" spans="1:3" ht="9.75" customHeight="1" x14ac:dyDescent="0.3">
      <c r="A36" s="92" t="s">
        <v>575</v>
      </c>
      <c r="B36" s="93" t="s">
        <v>308</v>
      </c>
      <c r="C36" s="91">
        <v>0</v>
      </c>
    </row>
    <row r="37" spans="1:3" ht="9.75" customHeight="1" x14ac:dyDescent="0.3">
      <c r="A37" s="92" t="s">
        <v>576</v>
      </c>
      <c r="B37" s="93" t="s">
        <v>577</v>
      </c>
      <c r="C37" s="91">
        <v>0</v>
      </c>
    </row>
    <row r="38" spans="1:3" ht="9.75" customHeight="1" x14ac:dyDescent="0.3">
      <c r="A38" s="92" t="s">
        <v>578</v>
      </c>
      <c r="B38" s="90" t="s">
        <v>579</v>
      </c>
      <c r="C38" s="135">
        <v>0</v>
      </c>
    </row>
    <row r="39" spans="1:3" ht="7.5" customHeight="1" x14ac:dyDescent="0.3">
      <c r="A39" s="83"/>
      <c r="B39" s="99"/>
      <c r="C39" s="100"/>
    </row>
    <row r="40" spans="1:3" ht="9.75" customHeight="1" x14ac:dyDescent="0.3">
      <c r="A40" s="101" t="s">
        <v>580</v>
      </c>
      <c r="B40" s="102"/>
      <c r="C40" s="103">
        <f>C6-C8+C31</f>
        <v>22451.56</v>
      </c>
    </row>
    <row r="41" spans="1:3" ht="9.75" customHeight="1" x14ac:dyDescent="0.3">
      <c r="A41" s="44"/>
      <c r="B41" s="44"/>
      <c r="C41" s="44"/>
    </row>
    <row r="42" spans="1:3" ht="9.75" customHeight="1" x14ac:dyDescent="0.3">
      <c r="A42" s="44"/>
      <c r="B42" s="34" t="s">
        <v>310</v>
      </c>
      <c r="C42" s="44"/>
    </row>
  </sheetData>
  <mergeCells count="5">
    <mergeCell ref="A1:C1"/>
    <mergeCell ref="A2:C2"/>
    <mergeCell ref="A3:C3"/>
    <mergeCell ref="A4:C4"/>
    <mergeCell ref="A5:B5"/>
  </mergeCells>
  <pageMargins left="0.7" right="0.7" top="0.75" bottom="0.75" header="0" footer="0"/>
  <pageSetup fitToHeight="0"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1:J59"/>
  <sheetViews>
    <sheetView view="pageBreakPreview" zoomScale="60" zoomScaleNormal="100" workbookViewId="0">
      <selection sqref="A1:F1"/>
    </sheetView>
  </sheetViews>
  <sheetFormatPr baseColWidth="10" defaultColWidth="14.44140625" defaultRowHeight="15" customHeight="1" x14ac:dyDescent="0.2"/>
  <cols>
    <col min="1" max="1" width="12.6640625" style="44" customWidth="1"/>
    <col min="2" max="2" width="72.33203125" style="44" customWidth="1"/>
    <col min="3" max="7" width="15.6640625" style="44" customWidth="1"/>
    <col min="8" max="8" width="11.6640625" style="44" customWidth="1"/>
    <col min="9" max="9" width="13.44140625" style="44" customWidth="1"/>
    <col min="10" max="10" width="13.33203125" style="44" customWidth="1"/>
    <col min="11" max="26" width="9.33203125" style="44" customWidth="1"/>
    <col min="27" max="16384" width="14.44140625" style="44"/>
  </cols>
  <sheetData>
    <row r="1" spans="1:10" ht="11.25" customHeight="1" x14ac:dyDescent="0.2">
      <c r="A1" s="488" t="s">
        <v>2109</v>
      </c>
      <c r="B1" s="489"/>
      <c r="C1" s="489"/>
      <c r="D1" s="489"/>
      <c r="E1" s="489"/>
      <c r="F1" s="489"/>
      <c r="G1" s="70" t="s">
        <v>99</v>
      </c>
      <c r="H1" s="71">
        <v>2025</v>
      </c>
      <c r="I1" s="34"/>
      <c r="J1" s="34"/>
    </row>
    <row r="2" spans="1:10" ht="11.25" customHeight="1" x14ac:dyDescent="0.2">
      <c r="A2" s="488" t="s">
        <v>597</v>
      </c>
      <c r="B2" s="489"/>
      <c r="C2" s="489"/>
      <c r="D2" s="489"/>
      <c r="E2" s="489"/>
      <c r="F2" s="489"/>
      <c r="G2" s="70" t="s">
        <v>101</v>
      </c>
      <c r="H2" s="71" t="s">
        <v>648</v>
      </c>
      <c r="I2" s="34"/>
      <c r="J2" s="34"/>
    </row>
    <row r="3" spans="1:10" ht="11.25" customHeight="1" x14ac:dyDescent="0.2">
      <c r="A3" s="488" t="s">
        <v>655</v>
      </c>
      <c r="B3" s="489"/>
      <c r="C3" s="489"/>
      <c r="D3" s="489"/>
      <c r="E3" s="489"/>
      <c r="F3" s="489"/>
      <c r="G3" s="70" t="s">
        <v>102</v>
      </c>
      <c r="H3" s="71" t="s">
        <v>651</v>
      </c>
      <c r="I3" s="34"/>
      <c r="J3" s="34"/>
    </row>
    <row r="4" spans="1:10" ht="11.25" customHeight="1" x14ac:dyDescent="0.2">
      <c r="A4" s="488" t="s">
        <v>103</v>
      </c>
      <c r="B4" s="489"/>
      <c r="C4" s="489"/>
      <c r="D4" s="489"/>
      <c r="E4" s="489"/>
      <c r="F4" s="489"/>
      <c r="G4" s="70"/>
      <c r="H4" s="71"/>
      <c r="I4" s="34"/>
      <c r="J4" s="34"/>
    </row>
    <row r="5" spans="1:10" ht="9.75" customHeight="1" x14ac:dyDescent="0.2">
      <c r="A5" s="31" t="s">
        <v>104</v>
      </c>
      <c r="B5" s="32"/>
      <c r="C5" s="32"/>
      <c r="D5" s="32"/>
      <c r="E5" s="32"/>
      <c r="F5" s="32"/>
      <c r="G5" s="32"/>
      <c r="H5" s="32"/>
      <c r="I5" s="34"/>
      <c r="J5" s="34"/>
    </row>
    <row r="6" spans="1:10" ht="9.75" customHeight="1" x14ac:dyDescent="0.2">
      <c r="A6" s="34"/>
      <c r="B6" s="34"/>
      <c r="C6" s="34"/>
      <c r="D6" s="34"/>
      <c r="E6" s="34"/>
      <c r="F6" s="34"/>
      <c r="G6" s="34"/>
      <c r="H6" s="34"/>
      <c r="I6" s="34"/>
      <c r="J6" s="34"/>
    </row>
    <row r="7" spans="1:10" ht="9.75" customHeight="1" x14ac:dyDescent="0.2">
      <c r="A7" s="34"/>
      <c r="B7" s="34"/>
      <c r="C7" s="34"/>
      <c r="D7" s="34"/>
      <c r="E7" s="34"/>
      <c r="F7" s="34"/>
      <c r="G7" s="34"/>
      <c r="H7" s="34"/>
      <c r="I7" s="34"/>
      <c r="J7" s="34"/>
    </row>
    <row r="8" spans="1:10" ht="24.75" customHeight="1" x14ac:dyDescent="0.2">
      <c r="A8" s="122" t="s">
        <v>106</v>
      </c>
      <c r="B8" s="122" t="s">
        <v>544</v>
      </c>
      <c r="C8" s="123" t="s">
        <v>598</v>
      </c>
      <c r="D8" s="123" t="s">
        <v>599</v>
      </c>
      <c r="E8" s="123" t="s">
        <v>600</v>
      </c>
      <c r="F8" s="123" t="s">
        <v>601</v>
      </c>
      <c r="G8" s="123" t="s">
        <v>602</v>
      </c>
      <c r="H8" s="123" t="s">
        <v>603</v>
      </c>
      <c r="I8" s="123" t="s">
        <v>604</v>
      </c>
      <c r="J8" s="123" t="s">
        <v>605</v>
      </c>
    </row>
    <row r="9" spans="1:10" ht="9.75" customHeight="1" x14ac:dyDescent="0.2">
      <c r="A9" s="72">
        <v>7000</v>
      </c>
      <c r="B9" s="73" t="s">
        <v>606</v>
      </c>
      <c r="C9" s="75"/>
      <c r="D9" s="75"/>
      <c r="E9" s="75"/>
      <c r="F9" s="75"/>
      <c r="G9" s="75"/>
      <c r="H9" s="75"/>
      <c r="I9" s="75"/>
      <c r="J9" s="75"/>
    </row>
    <row r="10" spans="1:10" ht="9.75" customHeight="1" x14ac:dyDescent="0.2">
      <c r="A10" s="34">
        <v>7110</v>
      </c>
      <c r="B10" s="77" t="s">
        <v>602</v>
      </c>
      <c r="C10" s="58">
        <v>0</v>
      </c>
      <c r="D10" s="58">
        <v>0</v>
      </c>
      <c r="E10" s="58">
        <v>0</v>
      </c>
      <c r="F10" s="58">
        <v>0</v>
      </c>
      <c r="G10" s="34"/>
      <c r="H10" s="34"/>
      <c r="I10" s="34"/>
      <c r="J10" s="34"/>
    </row>
    <row r="11" spans="1:10" ht="9.75" customHeight="1" x14ac:dyDescent="0.2">
      <c r="A11" s="34">
        <v>7120</v>
      </c>
      <c r="B11" s="77" t="s">
        <v>607</v>
      </c>
      <c r="C11" s="58">
        <v>0</v>
      </c>
      <c r="D11" s="58">
        <v>0</v>
      </c>
      <c r="E11" s="58">
        <v>0</v>
      </c>
      <c r="F11" s="58">
        <v>0</v>
      </c>
      <c r="G11" s="34"/>
      <c r="H11" s="34"/>
      <c r="I11" s="34"/>
      <c r="J11" s="34"/>
    </row>
    <row r="12" spans="1:10" ht="9.75" customHeight="1" x14ac:dyDescent="0.2">
      <c r="A12" s="34">
        <v>7130</v>
      </c>
      <c r="B12" s="77" t="s">
        <v>608</v>
      </c>
      <c r="C12" s="58">
        <v>0</v>
      </c>
      <c r="D12" s="58">
        <v>0</v>
      </c>
      <c r="E12" s="58">
        <v>0</v>
      </c>
      <c r="F12" s="58">
        <v>0</v>
      </c>
      <c r="G12" s="34"/>
      <c r="H12" s="34"/>
      <c r="I12" s="34"/>
      <c r="J12" s="34"/>
    </row>
    <row r="13" spans="1:10" ht="9.75" customHeight="1" x14ac:dyDescent="0.2">
      <c r="A13" s="34">
        <v>7140</v>
      </c>
      <c r="B13" s="77" t="s">
        <v>609</v>
      </c>
      <c r="C13" s="58">
        <v>0</v>
      </c>
      <c r="D13" s="58">
        <v>0</v>
      </c>
      <c r="E13" s="58">
        <v>0</v>
      </c>
      <c r="F13" s="58">
        <v>0</v>
      </c>
      <c r="G13" s="34"/>
      <c r="H13" s="34"/>
      <c r="I13" s="34"/>
      <c r="J13" s="34"/>
    </row>
    <row r="14" spans="1:10" ht="9.75" customHeight="1" x14ac:dyDescent="0.2">
      <c r="A14" s="34">
        <v>7150</v>
      </c>
      <c r="B14" s="77" t="s">
        <v>610</v>
      </c>
      <c r="C14" s="58">
        <v>0</v>
      </c>
      <c r="D14" s="58">
        <v>0</v>
      </c>
      <c r="E14" s="58">
        <v>0</v>
      </c>
      <c r="F14" s="58">
        <v>0</v>
      </c>
      <c r="G14" s="34"/>
      <c r="H14" s="34"/>
      <c r="I14" s="34"/>
      <c r="J14" s="34"/>
    </row>
    <row r="15" spans="1:10" ht="9.75" customHeight="1" x14ac:dyDescent="0.2">
      <c r="A15" s="34">
        <v>7160</v>
      </c>
      <c r="B15" s="77" t="s">
        <v>611</v>
      </c>
      <c r="C15" s="58">
        <v>0</v>
      </c>
      <c r="D15" s="58">
        <v>0</v>
      </c>
      <c r="E15" s="58">
        <v>0</v>
      </c>
      <c r="F15" s="58">
        <v>0</v>
      </c>
      <c r="G15" s="34"/>
      <c r="H15" s="34"/>
      <c r="I15" s="34"/>
      <c r="J15" s="34"/>
    </row>
    <row r="16" spans="1:10" ht="9.75" customHeight="1" x14ac:dyDescent="0.2">
      <c r="A16" s="34">
        <v>7210</v>
      </c>
      <c r="B16" s="77" t="s">
        <v>612</v>
      </c>
      <c r="C16" s="58">
        <v>0</v>
      </c>
      <c r="D16" s="58">
        <v>0</v>
      </c>
      <c r="E16" s="58">
        <v>0</v>
      </c>
      <c r="F16" s="58">
        <v>0</v>
      </c>
      <c r="G16" s="34"/>
      <c r="H16" s="34"/>
      <c r="I16" s="34"/>
      <c r="J16" s="34"/>
    </row>
    <row r="17" spans="1:10" ht="9.75" customHeight="1" x14ac:dyDescent="0.2">
      <c r="A17" s="34">
        <v>7220</v>
      </c>
      <c r="B17" s="77" t="s">
        <v>613</v>
      </c>
      <c r="C17" s="58">
        <v>0</v>
      </c>
      <c r="D17" s="58">
        <v>0</v>
      </c>
      <c r="E17" s="58">
        <v>0</v>
      </c>
      <c r="F17" s="58">
        <v>0</v>
      </c>
      <c r="G17" s="34"/>
      <c r="H17" s="34"/>
      <c r="I17" s="34"/>
      <c r="J17" s="34"/>
    </row>
    <row r="18" spans="1:10" ht="9.75" customHeight="1" x14ac:dyDescent="0.2">
      <c r="A18" s="34">
        <v>7230</v>
      </c>
      <c r="B18" s="77" t="s">
        <v>614</v>
      </c>
      <c r="C18" s="58">
        <v>0</v>
      </c>
      <c r="D18" s="58">
        <v>0</v>
      </c>
      <c r="E18" s="58">
        <v>0</v>
      </c>
      <c r="F18" s="58">
        <v>0</v>
      </c>
      <c r="G18" s="34"/>
      <c r="H18" s="34"/>
      <c r="I18" s="34"/>
      <c r="J18" s="34"/>
    </row>
    <row r="19" spans="1:10" ht="9.75" customHeight="1" x14ac:dyDescent="0.2">
      <c r="A19" s="34">
        <v>7240</v>
      </c>
      <c r="B19" s="77" t="s">
        <v>615</v>
      </c>
      <c r="C19" s="58">
        <v>0</v>
      </c>
      <c r="D19" s="58">
        <v>0</v>
      </c>
      <c r="E19" s="58">
        <v>0</v>
      </c>
      <c r="F19" s="58">
        <v>0</v>
      </c>
      <c r="G19" s="34"/>
      <c r="H19" s="34"/>
      <c r="I19" s="34"/>
      <c r="J19" s="34"/>
    </row>
    <row r="20" spans="1:10" ht="9.75" customHeight="1" x14ac:dyDescent="0.2">
      <c r="A20" s="34">
        <v>7250</v>
      </c>
      <c r="B20" s="77" t="s">
        <v>616</v>
      </c>
      <c r="C20" s="58">
        <v>0</v>
      </c>
      <c r="D20" s="58">
        <v>0</v>
      </c>
      <c r="E20" s="58">
        <v>0</v>
      </c>
      <c r="F20" s="58">
        <v>0</v>
      </c>
      <c r="G20" s="34"/>
      <c r="H20" s="34"/>
      <c r="I20" s="34"/>
      <c r="J20" s="34"/>
    </row>
    <row r="21" spans="1:10" ht="9.75" customHeight="1" x14ac:dyDescent="0.2">
      <c r="A21" s="34">
        <v>7260</v>
      </c>
      <c r="B21" s="77" t="s">
        <v>617</v>
      </c>
      <c r="C21" s="58">
        <v>0</v>
      </c>
      <c r="D21" s="58">
        <v>0</v>
      </c>
      <c r="E21" s="58">
        <v>0</v>
      </c>
      <c r="F21" s="58">
        <v>0</v>
      </c>
      <c r="G21" s="34"/>
      <c r="H21" s="34"/>
      <c r="I21" s="34"/>
      <c r="J21" s="34"/>
    </row>
    <row r="22" spans="1:10" ht="9.75" customHeight="1" x14ac:dyDescent="0.2">
      <c r="A22" s="34">
        <v>7310</v>
      </c>
      <c r="B22" s="77" t="s">
        <v>618</v>
      </c>
      <c r="C22" s="58">
        <v>0</v>
      </c>
      <c r="D22" s="58">
        <v>0</v>
      </c>
      <c r="E22" s="58">
        <v>0</v>
      </c>
      <c r="F22" s="58">
        <v>0</v>
      </c>
      <c r="G22" s="34"/>
      <c r="H22" s="34"/>
      <c r="I22" s="34"/>
      <c r="J22" s="34"/>
    </row>
    <row r="23" spans="1:10" ht="9.75" customHeight="1" x14ac:dyDescent="0.2">
      <c r="A23" s="34">
        <v>7320</v>
      </c>
      <c r="B23" s="77" t="s">
        <v>619</v>
      </c>
      <c r="C23" s="58">
        <v>0</v>
      </c>
      <c r="D23" s="58">
        <v>0</v>
      </c>
      <c r="E23" s="58">
        <v>0</v>
      </c>
      <c r="F23" s="58">
        <v>0</v>
      </c>
      <c r="G23" s="34"/>
      <c r="H23" s="34"/>
      <c r="I23" s="34"/>
      <c r="J23" s="34"/>
    </row>
    <row r="24" spans="1:10" ht="9.75" customHeight="1" x14ac:dyDescent="0.2">
      <c r="A24" s="34">
        <v>7330</v>
      </c>
      <c r="B24" s="77" t="s">
        <v>620</v>
      </c>
      <c r="C24" s="58">
        <v>0</v>
      </c>
      <c r="D24" s="58">
        <v>0</v>
      </c>
      <c r="E24" s="58">
        <v>0</v>
      </c>
      <c r="F24" s="58">
        <v>0</v>
      </c>
      <c r="G24" s="34"/>
      <c r="H24" s="34"/>
      <c r="I24" s="34"/>
      <c r="J24" s="34"/>
    </row>
    <row r="25" spans="1:10" ht="9.75" customHeight="1" x14ac:dyDescent="0.2">
      <c r="A25" s="34">
        <v>7340</v>
      </c>
      <c r="B25" s="77" t="s">
        <v>621</v>
      </c>
      <c r="C25" s="58">
        <v>0</v>
      </c>
      <c r="D25" s="58">
        <v>0</v>
      </c>
      <c r="E25" s="58">
        <v>0</v>
      </c>
      <c r="F25" s="58">
        <v>0</v>
      </c>
      <c r="G25" s="34"/>
      <c r="H25" s="34"/>
      <c r="I25" s="34"/>
      <c r="J25" s="34"/>
    </row>
    <row r="26" spans="1:10" ht="9.75" customHeight="1" x14ac:dyDescent="0.2">
      <c r="A26" s="34">
        <v>7350</v>
      </c>
      <c r="B26" s="77" t="s">
        <v>622</v>
      </c>
      <c r="C26" s="58">
        <v>0</v>
      </c>
      <c r="D26" s="58">
        <v>0</v>
      </c>
      <c r="E26" s="58">
        <v>0</v>
      </c>
      <c r="F26" s="58">
        <v>0</v>
      </c>
      <c r="G26" s="34"/>
      <c r="H26" s="34"/>
      <c r="I26" s="34"/>
      <c r="J26" s="34"/>
    </row>
    <row r="27" spans="1:10" ht="9.75" customHeight="1" x14ac:dyDescent="0.2">
      <c r="A27" s="34">
        <v>7360</v>
      </c>
      <c r="B27" s="77" t="s">
        <v>623</v>
      </c>
      <c r="C27" s="58">
        <v>0</v>
      </c>
      <c r="D27" s="58">
        <v>0</v>
      </c>
      <c r="E27" s="58">
        <v>0</v>
      </c>
      <c r="F27" s="58">
        <v>0</v>
      </c>
      <c r="G27" s="34"/>
      <c r="H27" s="34"/>
      <c r="I27" s="34"/>
      <c r="J27" s="34"/>
    </row>
    <row r="28" spans="1:10" ht="9.75" customHeight="1" x14ac:dyDescent="0.2">
      <c r="A28" s="34">
        <v>7410</v>
      </c>
      <c r="B28" s="77" t="s">
        <v>624</v>
      </c>
      <c r="C28" s="58">
        <v>0</v>
      </c>
      <c r="D28" s="58">
        <v>0</v>
      </c>
      <c r="E28" s="58">
        <v>0</v>
      </c>
      <c r="F28" s="58">
        <v>0</v>
      </c>
      <c r="G28" s="34"/>
      <c r="H28" s="34"/>
      <c r="I28" s="34"/>
      <c r="J28" s="34"/>
    </row>
    <row r="29" spans="1:10" ht="9.75" customHeight="1" x14ac:dyDescent="0.2">
      <c r="A29" s="34">
        <v>7420</v>
      </c>
      <c r="B29" s="77" t="s">
        <v>625</v>
      </c>
      <c r="C29" s="58">
        <v>0</v>
      </c>
      <c r="D29" s="58">
        <v>0</v>
      </c>
      <c r="E29" s="58">
        <v>0</v>
      </c>
      <c r="F29" s="58">
        <v>0</v>
      </c>
      <c r="G29" s="34"/>
      <c r="H29" s="34"/>
      <c r="I29" s="34"/>
      <c r="J29" s="34"/>
    </row>
    <row r="30" spans="1:10" ht="9.75" customHeight="1" x14ac:dyDescent="0.2">
      <c r="A30" s="34">
        <v>7510</v>
      </c>
      <c r="B30" s="77" t="s">
        <v>626</v>
      </c>
      <c r="C30" s="58">
        <v>0</v>
      </c>
      <c r="D30" s="58">
        <v>0</v>
      </c>
      <c r="E30" s="58">
        <v>0</v>
      </c>
      <c r="F30" s="58">
        <v>0</v>
      </c>
      <c r="G30" s="34"/>
      <c r="H30" s="34"/>
      <c r="I30" s="34"/>
      <c r="J30" s="34"/>
    </row>
    <row r="31" spans="1:10" ht="9.75" customHeight="1" x14ac:dyDescent="0.2">
      <c r="A31" s="34">
        <v>7520</v>
      </c>
      <c r="B31" s="77" t="s">
        <v>627</v>
      </c>
      <c r="C31" s="58">
        <v>0</v>
      </c>
      <c r="D31" s="58">
        <v>0</v>
      </c>
      <c r="E31" s="58">
        <v>0</v>
      </c>
      <c r="F31" s="58">
        <v>0</v>
      </c>
      <c r="G31" s="34"/>
      <c r="H31" s="34"/>
      <c r="I31" s="34"/>
      <c r="J31" s="34"/>
    </row>
    <row r="32" spans="1:10" ht="9.75" customHeight="1" x14ac:dyDescent="0.2">
      <c r="A32" s="34">
        <v>7610</v>
      </c>
      <c r="B32" s="77" t="s">
        <v>628</v>
      </c>
      <c r="C32" s="58">
        <v>0</v>
      </c>
      <c r="D32" s="58">
        <v>0</v>
      </c>
      <c r="E32" s="58">
        <v>0</v>
      </c>
      <c r="F32" s="58">
        <v>0</v>
      </c>
      <c r="G32" s="34"/>
      <c r="H32" s="34"/>
      <c r="I32" s="34"/>
      <c r="J32" s="34"/>
    </row>
    <row r="33" spans="1:10" ht="9.75" customHeight="1" x14ac:dyDescent="0.2">
      <c r="A33" s="34">
        <v>7620</v>
      </c>
      <c r="B33" s="77" t="s">
        <v>629</v>
      </c>
      <c r="C33" s="58">
        <v>0</v>
      </c>
      <c r="D33" s="58">
        <v>0</v>
      </c>
      <c r="E33" s="58">
        <v>0</v>
      </c>
      <c r="F33" s="58">
        <v>0</v>
      </c>
      <c r="G33" s="34"/>
      <c r="H33" s="34"/>
      <c r="I33" s="34"/>
      <c r="J33" s="34"/>
    </row>
    <row r="34" spans="1:10" ht="9.75" customHeight="1" x14ac:dyDescent="0.2">
      <c r="A34" s="34">
        <v>7630</v>
      </c>
      <c r="B34" s="77" t="s">
        <v>630</v>
      </c>
      <c r="C34" s="58">
        <v>0</v>
      </c>
      <c r="D34" s="58">
        <v>0</v>
      </c>
      <c r="E34" s="58">
        <v>0</v>
      </c>
      <c r="F34" s="58">
        <v>0</v>
      </c>
      <c r="G34" s="34"/>
      <c r="H34" s="34"/>
      <c r="I34" s="34"/>
      <c r="J34" s="34"/>
    </row>
    <row r="35" spans="1:10" ht="9.75" customHeight="1" x14ac:dyDescent="0.2">
      <c r="A35" s="34">
        <v>7640</v>
      </c>
      <c r="B35" s="77" t="s">
        <v>631</v>
      </c>
      <c r="C35" s="58">
        <v>0</v>
      </c>
      <c r="D35" s="58">
        <v>0</v>
      </c>
      <c r="E35" s="58">
        <v>0</v>
      </c>
      <c r="F35" s="58">
        <v>0</v>
      </c>
      <c r="G35" s="34"/>
      <c r="H35" s="34"/>
      <c r="I35" s="34"/>
      <c r="J35" s="34"/>
    </row>
    <row r="36" spans="1:10" ht="9.75" customHeight="1" x14ac:dyDescent="0.2">
      <c r="A36" s="34"/>
      <c r="B36" s="34"/>
      <c r="C36" s="58"/>
      <c r="D36" s="58"/>
      <c r="E36" s="58"/>
      <c r="F36" s="58"/>
      <c r="G36" s="34"/>
      <c r="H36" s="34"/>
      <c r="I36" s="34"/>
      <c r="J36" s="34"/>
    </row>
    <row r="37" spans="1:10" ht="9.75" customHeight="1" x14ac:dyDescent="0.2">
      <c r="A37" s="72">
        <v>8000</v>
      </c>
      <c r="B37" s="73" t="s">
        <v>632</v>
      </c>
      <c r="C37" s="75"/>
      <c r="D37" s="75"/>
      <c r="E37" s="75"/>
      <c r="F37" s="75"/>
      <c r="G37" s="75"/>
      <c r="H37" s="75"/>
      <c r="I37" s="75"/>
      <c r="J37" s="75"/>
    </row>
    <row r="38" spans="1:10" ht="9.75" customHeight="1" thickBot="1" x14ac:dyDescent="0.25">
      <c r="A38" s="34"/>
      <c r="B38" s="34"/>
      <c r="C38" s="34"/>
      <c r="D38" s="34"/>
      <c r="E38" s="34"/>
      <c r="F38" s="34"/>
      <c r="G38" s="34"/>
      <c r="H38" s="34"/>
      <c r="I38" s="34"/>
      <c r="J38" s="34"/>
    </row>
    <row r="39" spans="1:10" ht="9.75" customHeight="1" x14ac:dyDescent="0.2">
      <c r="A39" s="34"/>
      <c r="B39" s="490" t="s">
        <v>633</v>
      </c>
      <c r="C39" s="491"/>
      <c r="D39" s="34"/>
      <c r="E39" s="34"/>
      <c r="F39" s="34"/>
      <c r="G39" s="34"/>
      <c r="H39" s="34"/>
      <c r="I39" s="34"/>
      <c r="J39" s="34"/>
    </row>
    <row r="40" spans="1:10" ht="9.75" customHeight="1" x14ac:dyDescent="0.2">
      <c r="A40" s="34"/>
      <c r="B40" s="124" t="s">
        <v>544</v>
      </c>
      <c r="C40" s="125">
        <v>2025</v>
      </c>
      <c r="D40" s="34"/>
      <c r="E40" s="34"/>
      <c r="F40" s="34"/>
      <c r="G40" s="34"/>
      <c r="H40" s="34"/>
      <c r="I40" s="34"/>
      <c r="J40" s="34"/>
    </row>
    <row r="41" spans="1:10" ht="9.75" customHeight="1" x14ac:dyDescent="0.2">
      <c r="A41" s="34">
        <v>8110</v>
      </c>
      <c r="B41" s="126" t="s">
        <v>634</v>
      </c>
      <c r="C41" s="127">
        <v>0</v>
      </c>
      <c r="D41" s="34"/>
      <c r="E41" s="34"/>
      <c r="F41" s="34"/>
      <c r="G41" s="34"/>
      <c r="H41" s="34"/>
      <c r="I41" s="34"/>
      <c r="J41" s="34"/>
    </row>
    <row r="42" spans="1:10" ht="9.75" customHeight="1" x14ac:dyDescent="0.2">
      <c r="A42" s="34">
        <v>8120</v>
      </c>
      <c r="B42" s="126" t="s">
        <v>635</v>
      </c>
      <c r="C42" s="127">
        <v>0</v>
      </c>
      <c r="D42" s="34"/>
      <c r="E42" s="34"/>
      <c r="F42" s="34"/>
      <c r="G42" s="34"/>
      <c r="H42" s="34"/>
      <c r="I42" s="34"/>
      <c r="J42" s="34"/>
    </row>
    <row r="43" spans="1:10" ht="9.75" customHeight="1" x14ac:dyDescent="0.2">
      <c r="A43" s="34">
        <v>8130</v>
      </c>
      <c r="B43" s="126" t="s">
        <v>636</v>
      </c>
      <c r="C43" s="127">
        <v>0</v>
      </c>
      <c r="D43" s="34"/>
      <c r="E43" s="34"/>
      <c r="F43" s="34"/>
      <c r="G43" s="34"/>
      <c r="H43" s="34"/>
      <c r="I43" s="34"/>
      <c r="J43" s="34"/>
    </row>
    <row r="44" spans="1:10" ht="9.75" customHeight="1" x14ac:dyDescent="0.2">
      <c r="A44" s="34">
        <v>8140</v>
      </c>
      <c r="B44" s="126" t="s">
        <v>637</v>
      </c>
      <c r="C44" s="127">
        <v>0</v>
      </c>
      <c r="D44" s="34"/>
      <c r="E44" s="34"/>
      <c r="F44" s="34"/>
      <c r="G44" s="34"/>
      <c r="H44" s="34"/>
      <c r="I44" s="34"/>
      <c r="J44" s="34"/>
    </row>
    <row r="45" spans="1:10" ht="9.75" customHeight="1" thickBot="1" x14ac:dyDescent="0.25">
      <c r="A45" s="34">
        <v>8150</v>
      </c>
      <c r="B45" s="128" t="s">
        <v>638</v>
      </c>
      <c r="C45" s="129">
        <v>0</v>
      </c>
      <c r="D45" s="34"/>
      <c r="E45" s="34"/>
      <c r="F45" s="34"/>
      <c r="G45" s="34"/>
      <c r="H45" s="34"/>
      <c r="I45" s="34"/>
      <c r="J45" s="34"/>
    </row>
    <row r="46" spans="1:10" ht="9.75" customHeight="1" x14ac:dyDescent="0.2">
      <c r="A46" s="34"/>
      <c r="B46" s="34"/>
      <c r="C46" s="34"/>
      <c r="D46" s="34"/>
      <c r="E46" s="34"/>
      <c r="F46" s="34"/>
      <c r="G46" s="34"/>
      <c r="H46" s="34"/>
      <c r="I46" s="34"/>
      <c r="J46" s="34"/>
    </row>
    <row r="47" spans="1:10" ht="9.75" customHeight="1" thickBot="1" x14ac:dyDescent="0.25">
      <c r="A47" s="34"/>
      <c r="B47" s="34"/>
      <c r="C47" s="34"/>
      <c r="D47" s="34"/>
      <c r="E47" s="34"/>
      <c r="F47" s="34"/>
      <c r="G47" s="34"/>
      <c r="H47" s="34"/>
      <c r="I47" s="34"/>
      <c r="J47" s="34"/>
    </row>
    <row r="48" spans="1:10" ht="9.75" customHeight="1" x14ac:dyDescent="0.2">
      <c r="A48" s="34"/>
      <c r="B48" s="490" t="s">
        <v>639</v>
      </c>
      <c r="C48" s="491"/>
      <c r="D48" s="34"/>
      <c r="E48" s="34"/>
      <c r="F48" s="34"/>
      <c r="G48" s="34"/>
      <c r="H48" s="34"/>
      <c r="I48" s="34"/>
      <c r="J48" s="34"/>
    </row>
    <row r="49" spans="1:3" ht="9.75" customHeight="1" x14ac:dyDescent="0.2">
      <c r="A49" s="34"/>
      <c r="B49" s="124" t="s">
        <v>544</v>
      </c>
      <c r="C49" s="125">
        <v>2025</v>
      </c>
    </row>
    <row r="50" spans="1:3" ht="9.75" customHeight="1" x14ac:dyDescent="0.2">
      <c r="A50" s="34">
        <v>8210</v>
      </c>
      <c r="B50" s="126" t="s">
        <v>640</v>
      </c>
      <c r="C50" s="127">
        <v>0</v>
      </c>
    </row>
    <row r="51" spans="1:3" ht="9.75" customHeight="1" x14ac:dyDescent="0.2">
      <c r="A51" s="34">
        <v>8220</v>
      </c>
      <c r="B51" s="126" t="s">
        <v>641</v>
      </c>
      <c r="C51" s="127">
        <v>0</v>
      </c>
    </row>
    <row r="52" spans="1:3" ht="9.75" customHeight="1" x14ac:dyDescent="0.2">
      <c r="A52" s="34">
        <v>8230</v>
      </c>
      <c r="B52" s="126" t="s">
        <v>642</v>
      </c>
      <c r="C52" s="127">
        <v>0</v>
      </c>
    </row>
    <row r="53" spans="1:3" ht="9.75" customHeight="1" x14ac:dyDescent="0.2">
      <c r="A53" s="34">
        <v>8240</v>
      </c>
      <c r="B53" s="126" t="s">
        <v>643</v>
      </c>
      <c r="C53" s="127">
        <v>0</v>
      </c>
    </row>
    <row r="54" spans="1:3" ht="9.75" customHeight="1" x14ac:dyDescent="0.2">
      <c r="A54" s="34">
        <v>8250</v>
      </c>
      <c r="B54" s="126" t="s">
        <v>644</v>
      </c>
      <c r="C54" s="127">
        <v>0</v>
      </c>
    </row>
    <row r="55" spans="1:3" ht="9.75" customHeight="1" x14ac:dyDescent="0.2">
      <c r="A55" s="34">
        <v>8260</v>
      </c>
      <c r="B55" s="126" t="s">
        <v>645</v>
      </c>
      <c r="C55" s="127">
        <v>0</v>
      </c>
    </row>
    <row r="56" spans="1:3" ht="9.75" customHeight="1" thickBot="1" x14ac:dyDescent="0.25">
      <c r="A56" s="34">
        <v>8270</v>
      </c>
      <c r="B56" s="128" t="s">
        <v>646</v>
      </c>
      <c r="C56" s="129">
        <v>0</v>
      </c>
    </row>
    <row r="57" spans="1:3" ht="9.75" customHeight="1" x14ac:dyDescent="0.2">
      <c r="A57" s="34"/>
      <c r="B57" s="34"/>
      <c r="C57" s="34"/>
    </row>
    <row r="58" spans="1:3" ht="9.75" customHeight="1" x14ac:dyDescent="0.2">
      <c r="A58" s="34"/>
      <c r="B58" s="34"/>
      <c r="C58" s="34"/>
    </row>
    <row r="59" spans="1:3" ht="9.75" customHeight="1" x14ac:dyDescent="0.2">
      <c r="A59" s="34"/>
      <c r="B59" s="34" t="s">
        <v>310</v>
      </c>
      <c r="C59" s="34"/>
    </row>
  </sheetData>
  <mergeCells count="6">
    <mergeCell ref="B48:C48"/>
    <mergeCell ref="A1:F1"/>
    <mergeCell ref="A2:F2"/>
    <mergeCell ref="A3:F3"/>
    <mergeCell ref="A4:F4"/>
    <mergeCell ref="B39:C39"/>
  </mergeCells>
  <pageMargins left="0.7" right="0.7" top="0.75" bottom="0.75" header="0" footer="0"/>
  <pageSetup scale="60" fitToHeight="0"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E214"/>
  <sheetViews>
    <sheetView view="pageBreakPreview" zoomScale="60" zoomScaleNormal="100" workbookViewId="0">
      <selection activeCell="D1" sqref="D1"/>
    </sheetView>
  </sheetViews>
  <sheetFormatPr baseColWidth="10" defaultColWidth="14.44140625" defaultRowHeight="15" customHeight="1" x14ac:dyDescent="0.3"/>
  <cols>
    <col min="1" max="1" width="10" style="29" customWidth="1"/>
    <col min="2" max="2" width="72.88671875" style="29" customWidth="1"/>
    <col min="3" max="3" width="15.88671875" style="29" customWidth="1"/>
    <col min="4" max="4" width="11.109375" style="29" customWidth="1"/>
    <col min="5" max="5" width="14" style="29" customWidth="1"/>
    <col min="6" max="26" width="9.109375" style="29" customWidth="1"/>
    <col min="27" max="16384" width="14.44140625" style="29"/>
  </cols>
  <sheetData>
    <row r="1" spans="1:5" ht="11.25" customHeight="1" x14ac:dyDescent="0.3">
      <c r="A1" s="488" t="s">
        <v>13</v>
      </c>
      <c r="B1" s="501"/>
      <c r="C1" s="501"/>
      <c r="D1" s="130" t="s">
        <v>99</v>
      </c>
      <c r="E1" s="71">
        <v>2025</v>
      </c>
    </row>
    <row r="2" spans="1:5" ht="11.25" customHeight="1" x14ac:dyDescent="0.3">
      <c r="A2" s="488" t="s">
        <v>100</v>
      </c>
      <c r="B2" s="501"/>
      <c r="C2" s="501"/>
      <c r="D2" s="130" t="s">
        <v>101</v>
      </c>
      <c r="E2" s="71" t="s">
        <v>648</v>
      </c>
    </row>
    <row r="3" spans="1:5" ht="11.25" customHeight="1" x14ac:dyDescent="0.3">
      <c r="A3" s="488" t="s">
        <v>2110</v>
      </c>
      <c r="B3" s="501"/>
      <c r="C3" s="501"/>
      <c r="D3" s="130" t="s">
        <v>102</v>
      </c>
      <c r="E3" s="71" t="s">
        <v>651</v>
      </c>
    </row>
    <row r="4" spans="1:5" ht="11.25" customHeight="1" x14ac:dyDescent="0.3">
      <c r="A4" s="488" t="s">
        <v>103</v>
      </c>
      <c r="B4" s="501"/>
      <c r="C4" s="501"/>
      <c r="D4" s="131"/>
      <c r="E4" s="131"/>
    </row>
    <row r="5" spans="1:5" ht="9.75" customHeight="1" x14ac:dyDescent="0.3">
      <c r="A5" s="31" t="s">
        <v>104</v>
      </c>
      <c r="B5" s="32"/>
      <c r="C5" s="32"/>
      <c r="D5" s="33"/>
      <c r="E5" s="32"/>
    </row>
    <row r="6" spans="1:5" ht="9.75" customHeight="1" x14ac:dyDescent="0.3">
      <c r="A6" s="34"/>
      <c r="B6" s="34"/>
      <c r="C6" s="34"/>
      <c r="D6" s="35"/>
      <c r="E6" s="34"/>
    </row>
    <row r="7" spans="1:5" ht="9.75" customHeight="1" x14ac:dyDescent="0.3">
      <c r="A7" s="32" t="s">
        <v>105</v>
      </c>
      <c r="B7" s="32"/>
      <c r="C7" s="32"/>
      <c r="D7" s="33"/>
      <c r="E7" s="32"/>
    </row>
    <row r="8" spans="1:5" ht="9.75" customHeight="1" x14ac:dyDescent="0.3">
      <c r="A8" s="36" t="s">
        <v>106</v>
      </c>
      <c r="B8" s="36" t="s">
        <v>107</v>
      </c>
      <c r="C8" s="37" t="s">
        <v>108</v>
      </c>
      <c r="D8" s="38" t="s">
        <v>109</v>
      </c>
      <c r="E8" s="37" t="s">
        <v>110</v>
      </c>
    </row>
    <row r="9" spans="1:5" ht="9.75" customHeight="1" x14ac:dyDescent="0.3">
      <c r="A9" s="39">
        <v>4000</v>
      </c>
      <c r="B9" s="40" t="s">
        <v>111</v>
      </c>
      <c r="C9" s="211">
        <v>79901980.099999994</v>
      </c>
      <c r="D9" s="212"/>
      <c r="E9" s="34"/>
    </row>
    <row r="10" spans="1:5" ht="9.75" customHeight="1" x14ac:dyDescent="0.3">
      <c r="A10" s="39">
        <v>4100</v>
      </c>
      <c r="B10" s="40" t="s">
        <v>74</v>
      </c>
      <c r="C10" s="211">
        <v>34159387.310000002</v>
      </c>
      <c r="D10" s="212"/>
      <c r="E10" s="34"/>
    </row>
    <row r="11" spans="1:5" ht="11.25" customHeight="1" x14ac:dyDescent="0.3">
      <c r="A11" s="39">
        <v>4110</v>
      </c>
      <c r="B11" s="40" t="s">
        <v>112</v>
      </c>
      <c r="C11" s="211">
        <v>0</v>
      </c>
      <c r="D11" s="212"/>
      <c r="E11" s="34"/>
    </row>
    <row r="12" spans="1:5" ht="9.75" customHeight="1" x14ac:dyDescent="0.3">
      <c r="A12" s="43">
        <v>4111</v>
      </c>
      <c r="B12" s="44" t="s">
        <v>113</v>
      </c>
      <c r="C12" s="213">
        <v>0</v>
      </c>
      <c r="D12" s="212"/>
      <c r="E12" s="34"/>
    </row>
    <row r="13" spans="1:5" ht="9.75" customHeight="1" x14ac:dyDescent="0.3">
      <c r="A13" s="43">
        <v>4112</v>
      </c>
      <c r="B13" s="44" t="s">
        <v>114</v>
      </c>
      <c r="C13" s="213">
        <v>0</v>
      </c>
      <c r="D13" s="212"/>
      <c r="E13" s="34"/>
    </row>
    <row r="14" spans="1:5" ht="9.75" customHeight="1" x14ac:dyDescent="0.3">
      <c r="A14" s="43">
        <v>4113</v>
      </c>
      <c r="B14" s="44" t="s">
        <v>115</v>
      </c>
      <c r="C14" s="213">
        <v>0</v>
      </c>
      <c r="D14" s="212"/>
      <c r="E14" s="34"/>
    </row>
    <row r="15" spans="1:5" ht="9.75" customHeight="1" x14ac:dyDescent="0.3">
      <c r="A15" s="43">
        <v>4114</v>
      </c>
      <c r="B15" s="44" t="s">
        <v>116</v>
      </c>
      <c r="C15" s="213">
        <v>0</v>
      </c>
      <c r="D15" s="212"/>
      <c r="E15" s="34"/>
    </row>
    <row r="16" spans="1:5" ht="9.75" customHeight="1" x14ac:dyDescent="0.3">
      <c r="A16" s="43">
        <v>4115</v>
      </c>
      <c r="B16" s="44" t="s">
        <v>117</v>
      </c>
      <c r="C16" s="213">
        <v>0</v>
      </c>
      <c r="D16" s="212"/>
      <c r="E16" s="34"/>
    </row>
    <row r="17" spans="1:5" ht="9.75" customHeight="1" x14ac:dyDescent="0.3">
      <c r="A17" s="43">
        <v>4116</v>
      </c>
      <c r="B17" s="44" t="s">
        <v>118</v>
      </c>
      <c r="C17" s="213">
        <v>0</v>
      </c>
      <c r="D17" s="212"/>
      <c r="E17" s="34"/>
    </row>
    <row r="18" spans="1:5" ht="9.75" customHeight="1" x14ac:dyDescent="0.3">
      <c r="A18" s="43">
        <v>4117</v>
      </c>
      <c r="B18" s="44" t="s">
        <v>119</v>
      </c>
      <c r="C18" s="213">
        <v>0</v>
      </c>
      <c r="D18" s="212"/>
      <c r="E18" s="34"/>
    </row>
    <row r="19" spans="1:5" ht="9.75" customHeight="1" x14ac:dyDescent="0.3">
      <c r="A19" s="43">
        <v>4118</v>
      </c>
      <c r="B19" s="46" t="s">
        <v>120</v>
      </c>
      <c r="C19" s="213">
        <v>0</v>
      </c>
      <c r="D19" s="212"/>
      <c r="E19" s="34"/>
    </row>
    <row r="20" spans="1:5" ht="9.75" customHeight="1" x14ac:dyDescent="0.3">
      <c r="A20" s="43">
        <v>4119</v>
      </c>
      <c r="B20" s="44" t="s">
        <v>121</v>
      </c>
      <c r="C20" s="213">
        <v>0</v>
      </c>
      <c r="D20" s="212"/>
      <c r="E20" s="34"/>
    </row>
    <row r="21" spans="1:5" ht="9.75" customHeight="1" x14ac:dyDescent="0.3">
      <c r="A21" s="39">
        <v>4120</v>
      </c>
      <c r="B21" s="40" t="s">
        <v>122</v>
      </c>
      <c r="C21" s="211">
        <v>0</v>
      </c>
      <c r="D21" s="212"/>
      <c r="E21" s="34"/>
    </row>
    <row r="22" spans="1:5" ht="9.75" customHeight="1" x14ac:dyDescent="0.3">
      <c r="A22" s="43">
        <v>4121</v>
      </c>
      <c r="B22" s="44" t="s">
        <v>123</v>
      </c>
      <c r="C22" s="213">
        <v>0</v>
      </c>
      <c r="D22" s="212"/>
      <c r="E22" s="34"/>
    </row>
    <row r="23" spans="1:5" ht="9.75" customHeight="1" x14ac:dyDescent="0.3">
      <c r="A23" s="43">
        <v>4122</v>
      </c>
      <c r="B23" s="44" t="s">
        <v>124</v>
      </c>
      <c r="C23" s="213">
        <v>0</v>
      </c>
      <c r="D23" s="212"/>
      <c r="E23" s="34"/>
    </row>
    <row r="24" spans="1:5" ht="9.75" customHeight="1" x14ac:dyDescent="0.3">
      <c r="A24" s="43">
        <v>4123</v>
      </c>
      <c r="B24" s="44" t="s">
        <v>125</v>
      </c>
      <c r="C24" s="213">
        <v>0</v>
      </c>
      <c r="D24" s="212"/>
      <c r="E24" s="34"/>
    </row>
    <row r="25" spans="1:5" ht="9.75" customHeight="1" x14ac:dyDescent="0.3">
      <c r="A25" s="43">
        <v>4124</v>
      </c>
      <c r="B25" s="44" t="s">
        <v>126</v>
      </c>
      <c r="C25" s="213">
        <v>0</v>
      </c>
      <c r="D25" s="212"/>
      <c r="E25" s="34"/>
    </row>
    <row r="26" spans="1:5" ht="9.75" customHeight="1" x14ac:dyDescent="0.3">
      <c r="A26" s="43">
        <v>4129</v>
      </c>
      <c r="B26" s="44" t="s">
        <v>127</v>
      </c>
      <c r="C26" s="213">
        <v>0</v>
      </c>
      <c r="D26" s="212"/>
      <c r="E26" s="34"/>
    </row>
    <row r="27" spans="1:5" ht="9.75" customHeight="1" x14ac:dyDescent="0.3">
      <c r="A27" s="39">
        <v>4130</v>
      </c>
      <c r="B27" s="40" t="s">
        <v>128</v>
      </c>
      <c r="C27" s="211">
        <v>0</v>
      </c>
      <c r="D27" s="212"/>
      <c r="E27" s="34"/>
    </row>
    <row r="28" spans="1:5" ht="9.75" customHeight="1" x14ac:dyDescent="0.3">
      <c r="A28" s="43">
        <v>4131</v>
      </c>
      <c r="B28" s="44" t="s">
        <v>129</v>
      </c>
      <c r="C28" s="213">
        <v>0</v>
      </c>
      <c r="D28" s="212"/>
      <c r="E28" s="34"/>
    </row>
    <row r="29" spans="1:5" ht="9.75" customHeight="1" x14ac:dyDescent="0.3">
      <c r="A29" s="43">
        <v>4132</v>
      </c>
      <c r="B29" s="46" t="s">
        <v>130</v>
      </c>
      <c r="C29" s="213">
        <v>0</v>
      </c>
      <c r="D29" s="212"/>
      <c r="E29" s="34"/>
    </row>
    <row r="30" spans="1:5" ht="9.75" customHeight="1" x14ac:dyDescent="0.3">
      <c r="A30" s="39">
        <v>4140</v>
      </c>
      <c r="B30" s="40" t="s">
        <v>131</v>
      </c>
      <c r="C30" s="211">
        <v>0</v>
      </c>
      <c r="D30" s="212"/>
      <c r="E30" s="34"/>
    </row>
    <row r="31" spans="1:5" ht="9.75" customHeight="1" x14ac:dyDescent="0.3">
      <c r="A31" s="43">
        <v>4141</v>
      </c>
      <c r="B31" s="44" t="s">
        <v>132</v>
      </c>
      <c r="C31" s="213">
        <v>0</v>
      </c>
      <c r="D31" s="212"/>
      <c r="E31" s="34"/>
    </row>
    <row r="32" spans="1:5" ht="9.75" customHeight="1" x14ac:dyDescent="0.3">
      <c r="A32" s="43">
        <v>4143</v>
      </c>
      <c r="B32" s="44" t="s">
        <v>133</v>
      </c>
      <c r="C32" s="213">
        <v>0</v>
      </c>
      <c r="D32" s="212"/>
      <c r="E32" s="34"/>
    </row>
    <row r="33" spans="1:5" ht="9.75" customHeight="1" x14ac:dyDescent="0.3">
      <c r="A33" s="43">
        <v>4144</v>
      </c>
      <c r="B33" s="44" t="s">
        <v>134</v>
      </c>
      <c r="C33" s="213">
        <v>0</v>
      </c>
      <c r="D33" s="212"/>
      <c r="E33" s="34"/>
    </row>
    <row r="34" spans="1:5" ht="9.75" customHeight="1" x14ac:dyDescent="0.3">
      <c r="A34" s="43">
        <v>4145</v>
      </c>
      <c r="B34" s="46" t="s">
        <v>135</v>
      </c>
      <c r="C34" s="213">
        <v>0</v>
      </c>
      <c r="D34" s="212"/>
      <c r="E34" s="34"/>
    </row>
    <row r="35" spans="1:5" ht="9.75" customHeight="1" x14ac:dyDescent="0.3">
      <c r="A35" s="43">
        <v>4149</v>
      </c>
      <c r="B35" s="44" t="s">
        <v>136</v>
      </c>
      <c r="C35" s="213">
        <v>0</v>
      </c>
      <c r="D35" s="212"/>
      <c r="E35" s="34"/>
    </row>
    <row r="36" spans="1:5" ht="9.75" customHeight="1" x14ac:dyDescent="0.3">
      <c r="A36" s="39">
        <v>4150</v>
      </c>
      <c r="B36" s="40" t="s">
        <v>137</v>
      </c>
      <c r="C36" s="211">
        <v>0</v>
      </c>
      <c r="D36" s="212"/>
      <c r="E36" s="34"/>
    </row>
    <row r="37" spans="1:5" ht="9.75" customHeight="1" x14ac:dyDescent="0.3">
      <c r="A37" s="43">
        <v>4151</v>
      </c>
      <c r="B37" s="44" t="s">
        <v>137</v>
      </c>
      <c r="C37" s="213">
        <v>0</v>
      </c>
      <c r="D37" s="212"/>
      <c r="E37" s="34"/>
    </row>
    <row r="38" spans="1:5" ht="9.75" customHeight="1" x14ac:dyDescent="0.3">
      <c r="A38" s="43">
        <v>4154</v>
      </c>
      <c r="B38" s="46" t="s">
        <v>138</v>
      </c>
      <c r="C38" s="213">
        <v>0</v>
      </c>
      <c r="D38" s="212"/>
      <c r="E38" s="34"/>
    </row>
    <row r="39" spans="1:5" ht="9.75" customHeight="1" x14ac:dyDescent="0.3">
      <c r="A39" s="39">
        <v>4160</v>
      </c>
      <c r="B39" s="40" t="s">
        <v>139</v>
      </c>
      <c r="C39" s="211">
        <v>0</v>
      </c>
      <c r="D39" s="212"/>
      <c r="E39" s="34"/>
    </row>
    <row r="40" spans="1:5" ht="9.75" customHeight="1" x14ac:dyDescent="0.3">
      <c r="A40" s="43">
        <v>4161</v>
      </c>
      <c r="B40" s="44" t="s">
        <v>140</v>
      </c>
      <c r="C40" s="213">
        <v>0</v>
      </c>
      <c r="D40" s="212"/>
      <c r="E40" s="34"/>
    </row>
    <row r="41" spans="1:5" ht="9.75" customHeight="1" x14ac:dyDescent="0.3">
      <c r="A41" s="43">
        <v>4162</v>
      </c>
      <c r="B41" s="44" t="s">
        <v>141</v>
      </c>
      <c r="C41" s="213">
        <v>0</v>
      </c>
      <c r="D41" s="212"/>
      <c r="E41" s="34"/>
    </row>
    <row r="42" spans="1:5" ht="9.75" customHeight="1" x14ac:dyDescent="0.3">
      <c r="A42" s="43">
        <v>4163</v>
      </c>
      <c r="B42" s="44" t="s">
        <v>142</v>
      </c>
      <c r="C42" s="213">
        <v>0</v>
      </c>
      <c r="D42" s="212"/>
      <c r="E42" s="34"/>
    </row>
    <row r="43" spans="1:5" ht="9.75" customHeight="1" x14ac:dyDescent="0.3">
      <c r="A43" s="43">
        <v>4164</v>
      </c>
      <c r="B43" s="44" t="s">
        <v>143</v>
      </c>
      <c r="C43" s="213">
        <v>0</v>
      </c>
      <c r="D43" s="212"/>
      <c r="E43" s="34"/>
    </row>
    <row r="44" spans="1:5" ht="9.75" customHeight="1" x14ac:dyDescent="0.3">
      <c r="A44" s="43">
        <v>4165</v>
      </c>
      <c r="B44" s="44" t="s">
        <v>144</v>
      </c>
      <c r="C44" s="213">
        <v>0</v>
      </c>
      <c r="D44" s="212"/>
      <c r="E44" s="34"/>
    </row>
    <row r="45" spans="1:5" ht="9.75" customHeight="1" x14ac:dyDescent="0.3">
      <c r="A45" s="43">
        <v>4166</v>
      </c>
      <c r="B45" s="46" t="s">
        <v>145</v>
      </c>
      <c r="C45" s="213">
        <v>0</v>
      </c>
      <c r="D45" s="212"/>
      <c r="E45" s="34"/>
    </row>
    <row r="46" spans="1:5" ht="9.75" customHeight="1" x14ac:dyDescent="0.3">
      <c r="A46" s="43">
        <v>4168</v>
      </c>
      <c r="B46" s="44" t="s">
        <v>146</v>
      </c>
      <c r="C46" s="213">
        <v>0</v>
      </c>
      <c r="D46" s="212"/>
      <c r="E46" s="34"/>
    </row>
    <row r="47" spans="1:5" ht="9.75" customHeight="1" x14ac:dyDescent="0.3">
      <c r="A47" s="43">
        <v>4169</v>
      </c>
      <c r="B47" s="44" t="s">
        <v>147</v>
      </c>
      <c r="C47" s="213">
        <v>0</v>
      </c>
      <c r="D47" s="212"/>
      <c r="E47" s="34"/>
    </row>
    <row r="48" spans="1:5" ht="9.75" customHeight="1" x14ac:dyDescent="0.3">
      <c r="A48" s="39">
        <v>4170</v>
      </c>
      <c r="B48" s="40" t="s">
        <v>148</v>
      </c>
      <c r="C48" s="211">
        <v>34159387.310000002</v>
      </c>
      <c r="D48" s="212">
        <v>1</v>
      </c>
      <c r="E48" s="34"/>
    </row>
    <row r="49" spans="1:5" ht="9.75" customHeight="1" x14ac:dyDescent="0.3">
      <c r="A49" s="43">
        <v>4171</v>
      </c>
      <c r="B49" s="44" t="s">
        <v>149</v>
      </c>
      <c r="C49" s="213">
        <v>0</v>
      </c>
      <c r="D49" s="212">
        <v>0</v>
      </c>
      <c r="E49" s="34"/>
    </row>
    <row r="50" spans="1:5" ht="9.75" customHeight="1" x14ac:dyDescent="0.3">
      <c r="A50" s="43">
        <v>4172</v>
      </c>
      <c r="B50" s="44" t="s">
        <v>150</v>
      </c>
      <c r="C50" s="213">
        <v>0</v>
      </c>
      <c r="D50" s="212">
        <v>0</v>
      </c>
      <c r="E50" s="34"/>
    </row>
    <row r="51" spans="1:5" ht="9.75" customHeight="1" x14ac:dyDescent="0.3">
      <c r="A51" s="43">
        <v>4173</v>
      </c>
      <c r="B51" s="46" t="s">
        <v>151</v>
      </c>
      <c r="C51" s="213">
        <v>34159387.310000002</v>
      </c>
      <c r="D51" s="212">
        <v>1</v>
      </c>
      <c r="E51" s="34"/>
    </row>
    <row r="52" spans="1:5" ht="9.75" customHeight="1" x14ac:dyDescent="0.3">
      <c r="A52" s="43">
        <v>4174</v>
      </c>
      <c r="B52" s="46" t="s">
        <v>153</v>
      </c>
      <c r="C52" s="213">
        <v>0</v>
      </c>
      <c r="D52" s="212">
        <v>0</v>
      </c>
      <c r="E52" s="34"/>
    </row>
    <row r="53" spans="1:5" ht="9.75" customHeight="1" x14ac:dyDescent="0.3">
      <c r="A53" s="43">
        <v>4175</v>
      </c>
      <c r="B53" s="46" t="s">
        <v>154</v>
      </c>
      <c r="C53" s="213">
        <v>0</v>
      </c>
      <c r="D53" s="212">
        <v>0</v>
      </c>
      <c r="E53" s="34"/>
    </row>
    <row r="54" spans="1:5" ht="9.75" customHeight="1" x14ac:dyDescent="0.3">
      <c r="A54" s="43">
        <v>4176</v>
      </c>
      <c r="B54" s="46" t="s">
        <v>155</v>
      </c>
      <c r="C54" s="213">
        <v>0</v>
      </c>
      <c r="D54" s="212">
        <v>0</v>
      </c>
      <c r="E54" s="34"/>
    </row>
    <row r="55" spans="1:5" ht="9.75" customHeight="1" x14ac:dyDescent="0.3">
      <c r="A55" s="43">
        <v>4177</v>
      </c>
      <c r="B55" s="46" t="s">
        <v>156</v>
      </c>
      <c r="C55" s="213">
        <v>0</v>
      </c>
      <c r="D55" s="212">
        <v>0</v>
      </c>
      <c r="E55" s="34"/>
    </row>
    <row r="56" spans="1:5" ht="9.75" customHeight="1" x14ac:dyDescent="0.3">
      <c r="A56" s="43">
        <v>4178</v>
      </c>
      <c r="B56" s="46" t="s">
        <v>157</v>
      </c>
      <c r="C56" s="213">
        <v>0</v>
      </c>
      <c r="D56" s="212">
        <v>0</v>
      </c>
      <c r="E56" s="34"/>
    </row>
    <row r="57" spans="1:5" ht="9.75" customHeight="1" x14ac:dyDescent="0.3">
      <c r="A57" s="39">
        <v>4200</v>
      </c>
      <c r="B57" s="52" t="s">
        <v>160</v>
      </c>
      <c r="C57" s="211">
        <v>44815603.479999997</v>
      </c>
      <c r="D57" s="212"/>
      <c r="E57" s="34"/>
    </row>
    <row r="58" spans="1:5" ht="9.75" customHeight="1" x14ac:dyDescent="0.3">
      <c r="A58" s="39">
        <v>4210</v>
      </c>
      <c r="B58" s="52" t="s">
        <v>161</v>
      </c>
      <c r="C58" s="211">
        <v>0</v>
      </c>
      <c r="D58" s="212"/>
      <c r="E58" s="34"/>
    </row>
    <row r="59" spans="1:5" ht="9.75" customHeight="1" x14ac:dyDescent="0.3">
      <c r="A59" s="43">
        <v>4211</v>
      </c>
      <c r="B59" s="44" t="s">
        <v>162</v>
      </c>
      <c r="C59" s="213">
        <v>0</v>
      </c>
      <c r="D59" s="212"/>
      <c r="E59" s="34"/>
    </row>
    <row r="60" spans="1:5" ht="9.75" customHeight="1" x14ac:dyDescent="0.3">
      <c r="A60" s="43">
        <v>4212</v>
      </c>
      <c r="B60" s="44" t="s">
        <v>163</v>
      </c>
      <c r="C60" s="213">
        <v>0</v>
      </c>
      <c r="D60" s="212"/>
      <c r="E60" s="34"/>
    </row>
    <row r="61" spans="1:5" ht="9.75" customHeight="1" x14ac:dyDescent="0.3">
      <c r="A61" s="43">
        <v>4213</v>
      </c>
      <c r="B61" s="44" t="s">
        <v>164</v>
      </c>
      <c r="C61" s="213">
        <v>0</v>
      </c>
      <c r="D61" s="212"/>
      <c r="E61" s="34"/>
    </row>
    <row r="62" spans="1:5" ht="9.75" customHeight="1" x14ac:dyDescent="0.3">
      <c r="A62" s="43">
        <v>4214</v>
      </c>
      <c r="B62" s="44" t="s">
        <v>165</v>
      </c>
      <c r="C62" s="213">
        <v>0</v>
      </c>
      <c r="D62" s="212"/>
      <c r="E62" s="34"/>
    </row>
    <row r="63" spans="1:5" ht="9.75" customHeight="1" x14ac:dyDescent="0.3">
      <c r="A63" s="43">
        <v>4215</v>
      </c>
      <c r="B63" s="44" t="s">
        <v>166</v>
      </c>
      <c r="C63" s="213">
        <v>0</v>
      </c>
      <c r="D63" s="212"/>
      <c r="E63" s="34"/>
    </row>
    <row r="64" spans="1:5" ht="9.75" customHeight="1" x14ac:dyDescent="0.3">
      <c r="A64" s="39">
        <v>4220</v>
      </c>
      <c r="B64" s="40" t="s">
        <v>167</v>
      </c>
      <c r="C64" s="211">
        <v>44815603.479999997</v>
      </c>
      <c r="D64" s="212">
        <v>1</v>
      </c>
      <c r="E64" s="34"/>
    </row>
    <row r="65" spans="1:5" ht="9.75" customHeight="1" x14ac:dyDescent="0.3">
      <c r="A65" s="43">
        <v>4221</v>
      </c>
      <c r="B65" s="44" t="s">
        <v>168</v>
      </c>
      <c r="C65" s="213">
        <v>0</v>
      </c>
      <c r="D65" s="212">
        <v>0</v>
      </c>
      <c r="E65" s="34"/>
    </row>
    <row r="66" spans="1:5" ht="9.75" customHeight="1" x14ac:dyDescent="0.3">
      <c r="A66" s="43">
        <v>4223</v>
      </c>
      <c r="B66" s="44" t="s">
        <v>170</v>
      </c>
      <c r="C66" s="213">
        <v>44815603.479999997</v>
      </c>
      <c r="D66" s="212">
        <v>1</v>
      </c>
      <c r="E66" s="34"/>
    </row>
    <row r="67" spans="1:5" ht="9.75" customHeight="1" x14ac:dyDescent="0.3">
      <c r="A67" s="43">
        <v>4225</v>
      </c>
      <c r="B67" s="44" t="s">
        <v>171</v>
      </c>
      <c r="C67" s="213">
        <v>0</v>
      </c>
      <c r="D67" s="212">
        <v>0</v>
      </c>
      <c r="E67" s="34"/>
    </row>
    <row r="68" spans="1:5" ht="9.75" customHeight="1" x14ac:dyDescent="0.3">
      <c r="A68" s="43">
        <v>4227</v>
      </c>
      <c r="B68" s="44" t="s">
        <v>172</v>
      </c>
      <c r="C68" s="213">
        <v>0</v>
      </c>
      <c r="D68" s="212">
        <v>0</v>
      </c>
      <c r="E68" s="34"/>
    </row>
    <row r="69" spans="1:5" ht="9.75" customHeight="1" x14ac:dyDescent="0.3">
      <c r="A69" s="54">
        <v>4300</v>
      </c>
      <c r="B69" s="40" t="s">
        <v>78</v>
      </c>
      <c r="C69" s="211">
        <v>926989.30999999994</v>
      </c>
      <c r="D69" s="212"/>
      <c r="E69" s="44"/>
    </row>
    <row r="70" spans="1:5" ht="9.75" customHeight="1" x14ac:dyDescent="0.3">
      <c r="A70" s="54">
        <v>4310</v>
      </c>
      <c r="B70" s="40" t="s">
        <v>173</v>
      </c>
      <c r="C70" s="211">
        <v>922384.73</v>
      </c>
      <c r="D70" s="212">
        <v>1</v>
      </c>
      <c r="E70" s="44"/>
    </row>
    <row r="71" spans="1:5" ht="9.75" customHeight="1" x14ac:dyDescent="0.3">
      <c r="A71" s="55">
        <v>4311</v>
      </c>
      <c r="B71" s="44" t="s">
        <v>174</v>
      </c>
      <c r="C71" s="213">
        <v>0</v>
      </c>
      <c r="D71" s="212">
        <v>0</v>
      </c>
      <c r="E71" s="44"/>
    </row>
    <row r="72" spans="1:5" ht="9.75" customHeight="1" x14ac:dyDescent="0.3">
      <c r="A72" s="55">
        <v>4319</v>
      </c>
      <c r="B72" s="44" t="s">
        <v>175</v>
      </c>
      <c r="C72" s="213">
        <v>922384.73</v>
      </c>
      <c r="D72" s="212">
        <v>1</v>
      </c>
      <c r="E72" s="44"/>
    </row>
    <row r="73" spans="1:5" ht="9.75" customHeight="1" x14ac:dyDescent="0.3">
      <c r="A73" s="54">
        <v>4320</v>
      </c>
      <c r="B73" s="40" t="s">
        <v>176</v>
      </c>
      <c r="C73" s="211">
        <v>0</v>
      </c>
      <c r="D73" s="212"/>
      <c r="E73" s="44"/>
    </row>
    <row r="74" spans="1:5" ht="9.75" customHeight="1" x14ac:dyDescent="0.3">
      <c r="A74" s="55">
        <v>4321</v>
      </c>
      <c r="B74" s="44" t="s">
        <v>177</v>
      </c>
      <c r="C74" s="213">
        <v>0</v>
      </c>
      <c r="D74" s="212"/>
      <c r="E74" s="44"/>
    </row>
    <row r="75" spans="1:5" ht="9.75" customHeight="1" x14ac:dyDescent="0.3">
      <c r="A75" s="55">
        <v>4322</v>
      </c>
      <c r="B75" s="44" t="s">
        <v>178</v>
      </c>
      <c r="C75" s="213">
        <v>0</v>
      </c>
      <c r="D75" s="212"/>
      <c r="E75" s="44"/>
    </row>
    <row r="76" spans="1:5" ht="9.75" customHeight="1" x14ac:dyDescent="0.3">
      <c r="A76" s="55">
        <v>4323</v>
      </c>
      <c r="B76" s="44" t="s">
        <v>179</v>
      </c>
      <c r="C76" s="213">
        <v>0</v>
      </c>
      <c r="D76" s="212"/>
      <c r="E76" s="44"/>
    </row>
    <row r="77" spans="1:5" ht="9.75" customHeight="1" x14ac:dyDescent="0.3">
      <c r="A77" s="55">
        <v>4324</v>
      </c>
      <c r="B77" s="44" t="s">
        <v>180</v>
      </c>
      <c r="C77" s="213">
        <v>0</v>
      </c>
      <c r="D77" s="212"/>
      <c r="E77" s="44"/>
    </row>
    <row r="78" spans="1:5" ht="9.75" customHeight="1" x14ac:dyDescent="0.3">
      <c r="A78" s="55">
        <v>4325</v>
      </c>
      <c r="B78" s="44" t="s">
        <v>181</v>
      </c>
      <c r="C78" s="213">
        <v>0</v>
      </c>
      <c r="D78" s="212"/>
      <c r="E78" s="44"/>
    </row>
    <row r="79" spans="1:5" ht="9.75" customHeight="1" x14ac:dyDescent="0.3">
      <c r="A79" s="54">
        <v>4330</v>
      </c>
      <c r="B79" s="40" t="s">
        <v>182</v>
      </c>
      <c r="C79" s="211">
        <v>0</v>
      </c>
      <c r="D79" s="212"/>
      <c r="E79" s="44"/>
    </row>
    <row r="80" spans="1:5" ht="9.75" customHeight="1" x14ac:dyDescent="0.3">
      <c r="A80" s="55">
        <v>4331</v>
      </c>
      <c r="B80" s="44" t="s">
        <v>182</v>
      </c>
      <c r="C80" s="213">
        <v>0</v>
      </c>
      <c r="D80" s="212"/>
      <c r="E80" s="44"/>
    </row>
    <row r="81" spans="1:5" ht="9.75" customHeight="1" x14ac:dyDescent="0.3">
      <c r="A81" s="54">
        <v>4340</v>
      </c>
      <c r="B81" s="40" t="s">
        <v>183</v>
      </c>
      <c r="C81" s="211">
        <v>0</v>
      </c>
      <c r="D81" s="212"/>
      <c r="E81" s="44"/>
    </row>
    <row r="82" spans="1:5" ht="9.75" customHeight="1" x14ac:dyDescent="0.3">
      <c r="A82" s="55">
        <v>4341</v>
      </c>
      <c r="B82" s="44" t="s">
        <v>183</v>
      </c>
      <c r="C82" s="213">
        <v>0</v>
      </c>
      <c r="D82" s="212"/>
      <c r="E82" s="44"/>
    </row>
    <row r="83" spans="1:5" ht="9.75" customHeight="1" x14ac:dyDescent="0.3">
      <c r="A83" s="54">
        <v>4390</v>
      </c>
      <c r="B83" s="40" t="s">
        <v>184</v>
      </c>
      <c r="C83" s="211">
        <v>4604.58</v>
      </c>
      <c r="D83" s="212">
        <v>1</v>
      </c>
      <c r="E83" s="44"/>
    </row>
    <row r="84" spans="1:5" ht="9.75" customHeight="1" x14ac:dyDescent="0.3">
      <c r="A84" s="55">
        <v>4392</v>
      </c>
      <c r="B84" s="44" t="s">
        <v>185</v>
      </c>
      <c r="C84" s="213">
        <v>0</v>
      </c>
      <c r="D84" s="212">
        <v>0</v>
      </c>
      <c r="E84" s="44"/>
    </row>
    <row r="85" spans="1:5" ht="9.75" customHeight="1" x14ac:dyDescent="0.3">
      <c r="A85" s="55">
        <v>4393</v>
      </c>
      <c r="B85" s="44" t="s">
        <v>186</v>
      </c>
      <c r="C85" s="213">
        <v>4604.58</v>
      </c>
      <c r="D85" s="212">
        <v>1</v>
      </c>
      <c r="E85" s="44"/>
    </row>
    <row r="86" spans="1:5" ht="9.75" customHeight="1" x14ac:dyDescent="0.3">
      <c r="A86" s="55">
        <v>4394</v>
      </c>
      <c r="B86" s="44" t="s">
        <v>187</v>
      </c>
      <c r="C86" s="213">
        <v>0</v>
      </c>
      <c r="D86" s="212">
        <v>0</v>
      </c>
      <c r="E86" s="44"/>
    </row>
    <row r="87" spans="1:5" ht="9.75" customHeight="1" x14ac:dyDescent="0.3">
      <c r="A87" s="55">
        <v>4395</v>
      </c>
      <c r="B87" s="44" t="s">
        <v>188</v>
      </c>
      <c r="C87" s="213">
        <v>0</v>
      </c>
      <c r="D87" s="212">
        <v>0</v>
      </c>
      <c r="E87" s="44"/>
    </row>
    <row r="88" spans="1:5" ht="9.75" customHeight="1" x14ac:dyDescent="0.3">
      <c r="A88" s="55">
        <v>4396</v>
      </c>
      <c r="B88" s="44" t="s">
        <v>189</v>
      </c>
      <c r="C88" s="213">
        <v>0</v>
      </c>
      <c r="D88" s="212">
        <v>0</v>
      </c>
      <c r="E88" s="44"/>
    </row>
    <row r="89" spans="1:5" ht="9.75" customHeight="1" x14ac:dyDescent="0.3">
      <c r="A89" s="55">
        <v>4397</v>
      </c>
      <c r="B89" s="44" t="s">
        <v>190</v>
      </c>
      <c r="C89" s="213">
        <v>0</v>
      </c>
      <c r="D89" s="212">
        <v>0</v>
      </c>
      <c r="E89" s="44"/>
    </row>
    <row r="90" spans="1:5" ht="9.75" customHeight="1" x14ac:dyDescent="0.3">
      <c r="A90" s="55">
        <v>4399</v>
      </c>
      <c r="B90" s="44" t="s">
        <v>184</v>
      </c>
      <c r="C90" s="213">
        <v>0</v>
      </c>
      <c r="D90" s="212">
        <v>0</v>
      </c>
      <c r="E90" s="44"/>
    </row>
    <row r="91" spans="1:5" ht="9.75" customHeight="1" x14ac:dyDescent="0.3">
      <c r="A91" s="34"/>
      <c r="B91" s="34"/>
      <c r="C91" s="34"/>
      <c r="D91" s="35"/>
      <c r="E91" s="34"/>
    </row>
    <row r="92" spans="1:5" ht="9.75" customHeight="1" x14ac:dyDescent="0.3">
      <c r="A92" s="32" t="s">
        <v>191</v>
      </c>
      <c r="B92" s="32"/>
      <c r="C92" s="32"/>
      <c r="D92" s="33"/>
      <c r="E92" s="32"/>
    </row>
    <row r="93" spans="1:5" ht="9.75" customHeight="1" x14ac:dyDescent="0.3">
      <c r="A93" s="36" t="s">
        <v>106</v>
      </c>
      <c r="B93" s="36" t="s">
        <v>107</v>
      </c>
      <c r="C93" s="37" t="s">
        <v>108</v>
      </c>
      <c r="D93" s="38" t="s">
        <v>109</v>
      </c>
      <c r="E93" s="37" t="s">
        <v>110</v>
      </c>
    </row>
    <row r="94" spans="1:5" ht="9.75" customHeight="1" x14ac:dyDescent="0.3">
      <c r="A94" s="54">
        <v>5000</v>
      </c>
      <c r="B94" s="40" t="s">
        <v>80</v>
      </c>
      <c r="C94" s="214">
        <v>96133807.359999999</v>
      </c>
      <c r="D94" s="212"/>
      <c r="E94" s="44"/>
    </row>
    <row r="95" spans="1:5" ht="9.75" customHeight="1" x14ac:dyDescent="0.3">
      <c r="A95" s="54">
        <v>5100</v>
      </c>
      <c r="B95" s="40" t="s">
        <v>192</v>
      </c>
      <c r="C95" s="214">
        <v>70196713.950000003</v>
      </c>
      <c r="D95" s="212"/>
      <c r="E95" s="44"/>
    </row>
    <row r="96" spans="1:5" ht="9.75" customHeight="1" x14ac:dyDescent="0.3">
      <c r="A96" s="54">
        <v>5110</v>
      </c>
      <c r="B96" s="40" t="s">
        <v>193</v>
      </c>
      <c r="C96" s="214">
        <v>32110380.710000001</v>
      </c>
      <c r="D96" s="212">
        <v>1</v>
      </c>
      <c r="E96" s="44"/>
    </row>
    <row r="97" spans="1:5" ht="9.75" customHeight="1" x14ac:dyDescent="0.3">
      <c r="A97" s="55">
        <v>5111</v>
      </c>
      <c r="B97" s="44" t="s">
        <v>194</v>
      </c>
      <c r="C97" s="215">
        <v>17495128.870000001</v>
      </c>
      <c r="D97" s="212">
        <v>0.54484339591002007</v>
      </c>
      <c r="E97" s="44"/>
    </row>
    <row r="98" spans="1:5" ht="9.75" customHeight="1" x14ac:dyDescent="0.3">
      <c r="A98" s="55">
        <v>5112</v>
      </c>
      <c r="B98" s="44" t="s">
        <v>196</v>
      </c>
      <c r="C98" s="215">
        <v>797646.14</v>
      </c>
      <c r="D98" s="212">
        <v>2.4840756240289374E-2</v>
      </c>
      <c r="E98" s="44"/>
    </row>
    <row r="99" spans="1:5" ht="9.75" customHeight="1" x14ac:dyDescent="0.3">
      <c r="A99" s="55">
        <v>5113</v>
      </c>
      <c r="B99" s="44" t="s">
        <v>197</v>
      </c>
      <c r="C99" s="215">
        <v>1542647.2</v>
      </c>
      <c r="D99" s="212">
        <v>4.8042009029172918E-2</v>
      </c>
      <c r="E99" s="44"/>
    </row>
    <row r="100" spans="1:5" ht="9.75" customHeight="1" x14ac:dyDescent="0.3">
      <c r="A100" s="55">
        <v>5114</v>
      </c>
      <c r="B100" s="44" t="s">
        <v>199</v>
      </c>
      <c r="C100" s="215">
        <v>4919037.71</v>
      </c>
      <c r="D100" s="212">
        <v>0.15319151007350357</v>
      </c>
      <c r="E100" s="44"/>
    </row>
    <row r="101" spans="1:5" ht="11.25" customHeight="1" x14ac:dyDescent="0.3">
      <c r="A101" s="55">
        <v>5115</v>
      </c>
      <c r="B101" s="44" t="s">
        <v>201</v>
      </c>
      <c r="C101" s="215">
        <v>4460245.67</v>
      </c>
      <c r="D101" s="212">
        <v>0.13890354369454624</v>
      </c>
      <c r="E101" s="44"/>
    </row>
    <row r="102" spans="1:5" ht="9.75" customHeight="1" x14ac:dyDescent="0.3">
      <c r="A102" s="55">
        <v>5116</v>
      </c>
      <c r="B102" s="44" t="s">
        <v>202</v>
      </c>
      <c r="C102" s="215">
        <v>2895675.12</v>
      </c>
      <c r="D102" s="212">
        <v>9.0178785052467847E-2</v>
      </c>
      <c r="E102" s="44"/>
    </row>
    <row r="103" spans="1:5" ht="9.75" customHeight="1" x14ac:dyDescent="0.3">
      <c r="A103" s="54">
        <v>5120</v>
      </c>
      <c r="B103" s="40" t="s">
        <v>203</v>
      </c>
      <c r="C103" s="214">
        <v>4275888.0999999996</v>
      </c>
      <c r="D103" s="212">
        <v>1</v>
      </c>
      <c r="E103" s="44"/>
    </row>
    <row r="104" spans="1:5" ht="9.75" customHeight="1" x14ac:dyDescent="0.3">
      <c r="A104" s="55">
        <v>5121</v>
      </c>
      <c r="B104" s="44" t="s">
        <v>204</v>
      </c>
      <c r="C104" s="215">
        <v>849734.13</v>
      </c>
      <c r="D104" s="212">
        <v>0.19872693347611226</v>
      </c>
      <c r="E104" s="44"/>
    </row>
    <row r="105" spans="1:5" ht="9.75" customHeight="1" x14ac:dyDescent="0.3">
      <c r="A105" s="55">
        <v>5122</v>
      </c>
      <c r="B105" s="44" t="s">
        <v>205</v>
      </c>
      <c r="C105" s="215">
        <v>68030.59</v>
      </c>
      <c r="D105" s="212">
        <v>1.5910283059091281E-2</v>
      </c>
      <c r="E105" s="44"/>
    </row>
    <row r="106" spans="1:5" ht="9.75" customHeight="1" x14ac:dyDescent="0.3">
      <c r="A106" s="55">
        <v>5123</v>
      </c>
      <c r="B106" s="44" t="s">
        <v>206</v>
      </c>
      <c r="C106" s="215">
        <v>2420714.61</v>
      </c>
      <c r="D106" s="212">
        <v>0.56613142191443222</v>
      </c>
      <c r="E106" s="44"/>
    </row>
    <row r="107" spans="1:5" ht="9.75" customHeight="1" x14ac:dyDescent="0.3">
      <c r="A107" s="55">
        <v>5124</v>
      </c>
      <c r="B107" s="44" t="s">
        <v>207</v>
      </c>
      <c r="C107" s="215">
        <v>73550.8</v>
      </c>
      <c r="D107" s="212">
        <v>1.7201292054392164E-2</v>
      </c>
      <c r="E107" s="44"/>
    </row>
    <row r="108" spans="1:5" ht="9.75" customHeight="1" x14ac:dyDescent="0.3">
      <c r="A108" s="55">
        <v>5125</v>
      </c>
      <c r="B108" s="44" t="s">
        <v>208</v>
      </c>
      <c r="C108" s="215">
        <v>9202.93</v>
      </c>
      <c r="D108" s="212">
        <v>2.1522850422582389E-3</v>
      </c>
      <c r="E108" s="44"/>
    </row>
    <row r="109" spans="1:5" ht="9.75" customHeight="1" x14ac:dyDescent="0.3">
      <c r="A109" s="55">
        <v>5126</v>
      </c>
      <c r="B109" s="44" t="s">
        <v>209</v>
      </c>
      <c r="C109" s="215">
        <v>183855.11</v>
      </c>
      <c r="D109" s="212">
        <v>4.2998110731662972E-2</v>
      </c>
      <c r="E109" s="44"/>
    </row>
    <row r="110" spans="1:5" ht="9.75" customHeight="1" x14ac:dyDescent="0.3">
      <c r="A110" s="55">
        <v>5127</v>
      </c>
      <c r="B110" s="44" t="s">
        <v>210</v>
      </c>
      <c r="C110" s="215">
        <v>52624.31</v>
      </c>
      <c r="D110" s="212">
        <v>1.2307223381266689E-2</v>
      </c>
      <c r="E110" s="44"/>
    </row>
    <row r="111" spans="1:5" ht="9.75" customHeight="1" x14ac:dyDescent="0.3">
      <c r="A111" s="55">
        <v>5128</v>
      </c>
      <c r="B111" s="44" t="s">
        <v>211</v>
      </c>
      <c r="C111" s="215">
        <v>0</v>
      </c>
      <c r="D111" s="212">
        <v>0</v>
      </c>
      <c r="E111" s="44"/>
    </row>
    <row r="112" spans="1:5" ht="9.75" customHeight="1" x14ac:dyDescent="0.3">
      <c r="A112" s="55">
        <v>5129</v>
      </c>
      <c r="B112" s="44" t="s">
        <v>212</v>
      </c>
      <c r="C112" s="215">
        <v>618175.62</v>
      </c>
      <c r="D112" s="212">
        <v>0.1445724503407842</v>
      </c>
      <c r="E112" s="44"/>
    </row>
    <row r="113" spans="1:5" ht="9.75" customHeight="1" x14ac:dyDescent="0.3">
      <c r="A113" s="54">
        <v>5130</v>
      </c>
      <c r="B113" s="40" t="s">
        <v>213</v>
      </c>
      <c r="C113" s="214">
        <v>33810445.140000001</v>
      </c>
      <c r="D113" s="212">
        <v>1</v>
      </c>
      <c r="E113" s="44"/>
    </row>
    <row r="114" spans="1:5" ht="9.75" customHeight="1" x14ac:dyDescent="0.3">
      <c r="A114" s="55">
        <v>5131</v>
      </c>
      <c r="B114" s="44" t="s">
        <v>214</v>
      </c>
      <c r="C114" s="215">
        <v>2024762.73</v>
      </c>
      <c r="D114" s="212">
        <v>6.8817695647380939E-2</v>
      </c>
      <c r="E114" s="44"/>
    </row>
    <row r="115" spans="1:5" ht="9.75" customHeight="1" x14ac:dyDescent="0.3">
      <c r="A115" s="55">
        <v>5132</v>
      </c>
      <c r="B115" s="44" t="s">
        <v>215</v>
      </c>
      <c r="C115" s="215">
        <v>702142.41</v>
      </c>
      <c r="D115" s="212">
        <v>2.38644370308508E-2</v>
      </c>
      <c r="E115" s="44"/>
    </row>
    <row r="116" spans="1:5" ht="9.75" customHeight="1" x14ac:dyDescent="0.3">
      <c r="A116" s="55">
        <v>5133</v>
      </c>
      <c r="B116" s="44" t="s">
        <v>216</v>
      </c>
      <c r="C116" s="215">
        <v>761039.63</v>
      </c>
      <c r="D116" s="212">
        <v>2.5866237488940444E-2</v>
      </c>
      <c r="E116" s="44"/>
    </row>
    <row r="117" spans="1:5" ht="9.75" customHeight="1" x14ac:dyDescent="0.3">
      <c r="A117" s="55">
        <v>5134</v>
      </c>
      <c r="B117" s="44" t="s">
        <v>218</v>
      </c>
      <c r="C117" s="215">
        <v>1613567.18</v>
      </c>
      <c r="D117" s="212">
        <v>5.4841969113014401E-2</v>
      </c>
      <c r="E117" s="44"/>
    </row>
    <row r="118" spans="1:5" ht="9.75" customHeight="1" x14ac:dyDescent="0.3">
      <c r="A118" s="55">
        <v>5135</v>
      </c>
      <c r="B118" s="44" t="s">
        <v>219</v>
      </c>
      <c r="C118" s="215">
        <v>7078614.4299999997</v>
      </c>
      <c r="D118" s="212">
        <v>0.24058815693871391</v>
      </c>
      <c r="E118" s="44"/>
    </row>
    <row r="119" spans="1:5" ht="9.75" customHeight="1" x14ac:dyDescent="0.3">
      <c r="A119" s="55">
        <v>5136</v>
      </c>
      <c r="B119" s="44" t="s">
        <v>221</v>
      </c>
      <c r="C119" s="215">
        <v>2716975.36</v>
      </c>
      <c r="D119" s="212">
        <v>9.234463902143894E-2</v>
      </c>
      <c r="E119" s="44"/>
    </row>
    <row r="120" spans="1:5" ht="9.75" customHeight="1" x14ac:dyDescent="0.3">
      <c r="A120" s="55">
        <v>5137</v>
      </c>
      <c r="B120" s="44" t="s">
        <v>222</v>
      </c>
      <c r="C120" s="215">
        <v>363837.25</v>
      </c>
      <c r="D120" s="212">
        <v>1.23661112310577E-2</v>
      </c>
      <c r="E120" s="44"/>
    </row>
    <row r="121" spans="1:5" ht="9.75" customHeight="1" x14ac:dyDescent="0.3">
      <c r="A121" s="55">
        <v>5138</v>
      </c>
      <c r="B121" s="44" t="s">
        <v>223</v>
      </c>
      <c r="C121" s="215">
        <v>195843.94</v>
      </c>
      <c r="D121" s="212">
        <v>6.656349634262545E-3</v>
      </c>
      <c r="E121" s="44"/>
    </row>
    <row r="122" spans="1:5" ht="9.75" customHeight="1" x14ac:dyDescent="0.3">
      <c r="A122" s="55">
        <v>5139</v>
      </c>
      <c r="B122" s="44" t="s">
        <v>224</v>
      </c>
      <c r="C122" s="215">
        <v>18353662.210000001</v>
      </c>
      <c r="D122" s="212">
        <v>0.47465440389434027</v>
      </c>
      <c r="E122" s="44"/>
    </row>
    <row r="123" spans="1:5" ht="9.75" customHeight="1" x14ac:dyDescent="0.3">
      <c r="A123" s="54">
        <v>5200</v>
      </c>
      <c r="B123" s="40" t="s">
        <v>225</v>
      </c>
      <c r="C123" s="214">
        <v>42840</v>
      </c>
      <c r="D123" s="212"/>
      <c r="E123" s="44"/>
    </row>
    <row r="124" spans="1:5" ht="9.75" customHeight="1" x14ac:dyDescent="0.3">
      <c r="A124" s="54">
        <v>5210</v>
      </c>
      <c r="B124" s="40" t="s">
        <v>226</v>
      </c>
      <c r="C124" s="214">
        <v>42840</v>
      </c>
      <c r="D124" s="212">
        <v>1</v>
      </c>
      <c r="E124" s="44"/>
    </row>
    <row r="125" spans="1:5" ht="9.75" customHeight="1" x14ac:dyDescent="0.3">
      <c r="A125" s="55">
        <v>5211</v>
      </c>
      <c r="B125" s="44" t="s">
        <v>228</v>
      </c>
      <c r="C125" s="215">
        <v>42840</v>
      </c>
      <c r="D125" s="212">
        <v>1</v>
      </c>
      <c r="E125" s="44"/>
    </row>
    <row r="126" spans="1:5" ht="9.75" customHeight="1" x14ac:dyDescent="0.3">
      <c r="A126" s="55">
        <v>5212</v>
      </c>
      <c r="B126" s="44" t="s">
        <v>229</v>
      </c>
      <c r="C126" s="215">
        <v>0</v>
      </c>
      <c r="D126" s="212">
        <v>0</v>
      </c>
      <c r="E126" s="44"/>
    </row>
    <row r="127" spans="1:5" ht="9.75" customHeight="1" x14ac:dyDescent="0.3">
      <c r="A127" s="54">
        <v>5220</v>
      </c>
      <c r="B127" s="40" t="s">
        <v>230</v>
      </c>
      <c r="C127" s="214">
        <v>0</v>
      </c>
      <c r="D127" s="212"/>
      <c r="E127" s="44"/>
    </row>
    <row r="128" spans="1:5" ht="9.75" customHeight="1" x14ac:dyDescent="0.3">
      <c r="A128" s="55">
        <v>5221</v>
      </c>
      <c r="B128" s="44" t="s">
        <v>231</v>
      </c>
      <c r="C128" s="215">
        <v>0</v>
      </c>
      <c r="D128" s="212"/>
      <c r="E128" s="44"/>
    </row>
    <row r="129" spans="1:5" ht="9.75" customHeight="1" x14ac:dyDescent="0.3">
      <c r="A129" s="55">
        <v>5222</v>
      </c>
      <c r="B129" s="44" t="s">
        <v>232</v>
      </c>
      <c r="C129" s="215">
        <v>0</v>
      </c>
      <c r="D129" s="212"/>
      <c r="E129" s="44"/>
    </row>
    <row r="130" spans="1:5" ht="9.75" customHeight="1" x14ac:dyDescent="0.3">
      <c r="A130" s="54">
        <v>5230</v>
      </c>
      <c r="B130" s="40" t="s">
        <v>170</v>
      </c>
      <c r="C130" s="214">
        <v>0</v>
      </c>
      <c r="D130" s="212"/>
      <c r="E130" s="44"/>
    </row>
    <row r="131" spans="1:5" ht="9.75" customHeight="1" x14ac:dyDescent="0.3">
      <c r="A131" s="55">
        <v>5231</v>
      </c>
      <c r="B131" s="44" t="s">
        <v>233</v>
      </c>
      <c r="C131" s="215">
        <v>0</v>
      </c>
      <c r="D131" s="212"/>
      <c r="E131" s="44"/>
    </row>
    <row r="132" spans="1:5" ht="9.75" customHeight="1" x14ac:dyDescent="0.3">
      <c r="A132" s="55">
        <v>5232</v>
      </c>
      <c r="B132" s="44" t="s">
        <v>234</v>
      </c>
      <c r="C132" s="215">
        <v>0</v>
      </c>
      <c r="D132" s="212"/>
      <c r="E132" s="44"/>
    </row>
    <row r="133" spans="1:5" ht="9.75" customHeight="1" x14ac:dyDescent="0.3">
      <c r="A133" s="54">
        <v>5240</v>
      </c>
      <c r="B133" s="40" t="s">
        <v>235</v>
      </c>
      <c r="C133" s="214">
        <v>0</v>
      </c>
      <c r="D133" s="212"/>
      <c r="E133" s="44"/>
    </row>
    <row r="134" spans="1:5" ht="9.75" customHeight="1" x14ac:dyDescent="0.3">
      <c r="A134" s="55">
        <v>5241</v>
      </c>
      <c r="B134" s="44" t="s">
        <v>236</v>
      </c>
      <c r="C134" s="215">
        <v>0</v>
      </c>
      <c r="D134" s="212"/>
      <c r="E134" s="44"/>
    </row>
    <row r="135" spans="1:5" ht="9.75" customHeight="1" x14ac:dyDescent="0.3">
      <c r="A135" s="55">
        <v>5242</v>
      </c>
      <c r="B135" s="44" t="s">
        <v>238</v>
      </c>
      <c r="C135" s="215">
        <v>0</v>
      </c>
      <c r="D135" s="212"/>
      <c r="E135" s="44"/>
    </row>
    <row r="136" spans="1:5" ht="9.75" customHeight="1" x14ac:dyDescent="0.3">
      <c r="A136" s="55">
        <v>5243</v>
      </c>
      <c r="B136" s="44" t="s">
        <v>239</v>
      </c>
      <c r="C136" s="215">
        <v>0</v>
      </c>
      <c r="D136" s="212"/>
      <c r="E136" s="44"/>
    </row>
    <row r="137" spans="1:5" ht="9.75" customHeight="1" x14ac:dyDescent="0.3">
      <c r="A137" s="55">
        <v>5244</v>
      </c>
      <c r="B137" s="44" t="s">
        <v>240</v>
      </c>
      <c r="C137" s="215">
        <v>0</v>
      </c>
      <c r="D137" s="212"/>
      <c r="E137" s="44"/>
    </row>
    <row r="138" spans="1:5" ht="9.75" customHeight="1" x14ac:dyDescent="0.3">
      <c r="A138" s="54">
        <v>5250</v>
      </c>
      <c r="B138" s="40" t="s">
        <v>171</v>
      </c>
      <c r="C138" s="214">
        <v>0</v>
      </c>
      <c r="D138" s="212"/>
      <c r="E138" s="44"/>
    </row>
    <row r="139" spans="1:5" ht="9.75" customHeight="1" x14ac:dyDescent="0.3">
      <c r="A139" s="55">
        <v>5251</v>
      </c>
      <c r="B139" s="44" t="s">
        <v>241</v>
      </c>
      <c r="C139" s="215">
        <v>0</v>
      </c>
      <c r="D139" s="212"/>
      <c r="E139" s="44"/>
    </row>
    <row r="140" spans="1:5" ht="9.75" customHeight="1" x14ac:dyDescent="0.3">
      <c r="A140" s="55">
        <v>5252</v>
      </c>
      <c r="B140" s="44" t="s">
        <v>242</v>
      </c>
      <c r="C140" s="215">
        <v>0</v>
      </c>
      <c r="D140" s="212"/>
      <c r="E140" s="44"/>
    </row>
    <row r="141" spans="1:5" ht="9.75" customHeight="1" x14ac:dyDescent="0.3">
      <c r="A141" s="55">
        <v>5259</v>
      </c>
      <c r="B141" s="44" t="s">
        <v>243</v>
      </c>
      <c r="C141" s="215">
        <v>0</v>
      </c>
      <c r="D141" s="212"/>
      <c r="E141" s="44"/>
    </row>
    <row r="142" spans="1:5" ht="9.75" customHeight="1" x14ac:dyDescent="0.3">
      <c r="A142" s="54">
        <v>5260</v>
      </c>
      <c r="B142" s="40" t="s">
        <v>244</v>
      </c>
      <c r="C142" s="211">
        <v>0</v>
      </c>
      <c r="D142" s="212"/>
      <c r="E142" s="44"/>
    </row>
    <row r="143" spans="1:5" ht="9.75" customHeight="1" x14ac:dyDescent="0.3">
      <c r="A143" s="55">
        <v>5261</v>
      </c>
      <c r="B143" s="44" t="s">
        <v>245</v>
      </c>
      <c r="C143" s="213">
        <v>0</v>
      </c>
      <c r="D143" s="212"/>
      <c r="E143" s="44"/>
    </row>
    <row r="144" spans="1:5" ht="9.75" customHeight="1" x14ac:dyDescent="0.3">
      <c r="A144" s="55">
        <v>5262</v>
      </c>
      <c r="B144" s="44" t="s">
        <v>246</v>
      </c>
      <c r="C144" s="213">
        <v>0</v>
      </c>
      <c r="D144" s="212"/>
      <c r="E144" s="44"/>
    </row>
    <row r="145" spans="1:5" ht="9.75" customHeight="1" x14ac:dyDescent="0.3">
      <c r="A145" s="54">
        <v>5270</v>
      </c>
      <c r="B145" s="40" t="s">
        <v>247</v>
      </c>
      <c r="C145" s="211">
        <v>0</v>
      </c>
      <c r="D145" s="212"/>
      <c r="E145" s="44"/>
    </row>
    <row r="146" spans="1:5" ht="9.75" customHeight="1" x14ac:dyDescent="0.3">
      <c r="A146" s="55">
        <v>5271</v>
      </c>
      <c r="B146" s="44" t="s">
        <v>248</v>
      </c>
      <c r="C146" s="213">
        <v>0</v>
      </c>
      <c r="D146" s="212"/>
      <c r="E146" s="44"/>
    </row>
    <row r="147" spans="1:5" ht="9.75" customHeight="1" x14ac:dyDescent="0.3">
      <c r="A147" s="54">
        <v>5280</v>
      </c>
      <c r="B147" s="40" t="s">
        <v>249</v>
      </c>
      <c r="C147" s="211">
        <v>0</v>
      </c>
      <c r="D147" s="212"/>
      <c r="E147" s="44"/>
    </row>
    <row r="148" spans="1:5" ht="9.75" customHeight="1" x14ac:dyDescent="0.3">
      <c r="A148" s="55">
        <v>5281</v>
      </c>
      <c r="B148" s="44" t="s">
        <v>250</v>
      </c>
      <c r="C148" s="213">
        <v>0</v>
      </c>
      <c r="D148" s="212"/>
      <c r="E148" s="44"/>
    </row>
    <row r="149" spans="1:5" ht="9.75" customHeight="1" x14ac:dyDescent="0.3">
      <c r="A149" s="55">
        <v>5282</v>
      </c>
      <c r="B149" s="44" t="s">
        <v>251</v>
      </c>
      <c r="C149" s="213">
        <v>0</v>
      </c>
      <c r="D149" s="212"/>
      <c r="E149" s="44"/>
    </row>
    <row r="150" spans="1:5" ht="9.75" customHeight="1" x14ac:dyDescent="0.3">
      <c r="A150" s="55">
        <v>5283</v>
      </c>
      <c r="B150" s="44" t="s">
        <v>252</v>
      </c>
      <c r="C150" s="213">
        <v>0</v>
      </c>
      <c r="D150" s="212"/>
      <c r="E150" s="44"/>
    </row>
    <row r="151" spans="1:5" ht="9.75" customHeight="1" x14ac:dyDescent="0.3">
      <c r="A151" s="55">
        <v>5284</v>
      </c>
      <c r="B151" s="44" t="s">
        <v>253</v>
      </c>
      <c r="C151" s="213">
        <v>0</v>
      </c>
      <c r="D151" s="212"/>
      <c r="E151" s="44"/>
    </row>
    <row r="152" spans="1:5" ht="9.75" customHeight="1" x14ac:dyDescent="0.3">
      <c r="A152" s="55">
        <v>5285</v>
      </c>
      <c r="B152" s="44" t="s">
        <v>254</v>
      </c>
      <c r="C152" s="213">
        <v>0</v>
      </c>
      <c r="D152" s="212"/>
      <c r="E152" s="44"/>
    </row>
    <row r="153" spans="1:5" ht="9.75" customHeight="1" x14ac:dyDescent="0.3">
      <c r="A153" s="54">
        <v>5290</v>
      </c>
      <c r="B153" s="40" t="s">
        <v>255</v>
      </c>
      <c r="C153" s="211">
        <v>0</v>
      </c>
      <c r="D153" s="212"/>
      <c r="E153" s="44"/>
    </row>
    <row r="154" spans="1:5" ht="9.75" customHeight="1" x14ac:dyDescent="0.3">
      <c r="A154" s="55">
        <v>5291</v>
      </c>
      <c r="B154" s="44" t="s">
        <v>256</v>
      </c>
      <c r="C154" s="213">
        <v>0</v>
      </c>
      <c r="D154" s="212"/>
      <c r="E154" s="44"/>
    </row>
    <row r="155" spans="1:5" ht="9.75" customHeight="1" x14ac:dyDescent="0.3">
      <c r="A155" s="55">
        <v>5292</v>
      </c>
      <c r="B155" s="44" t="s">
        <v>257</v>
      </c>
      <c r="C155" s="213">
        <v>0</v>
      </c>
      <c r="D155" s="212"/>
      <c r="E155" s="44"/>
    </row>
    <row r="156" spans="1:5" ht="9.75" customHeight="1" x14ac:dyDescent="0.3">
      <c r="A156" s="54">
        <v>5300</v>
      </c>
      <c r="B156" s="40" t="s">
        <v>258</v>
      </c>
      <c r="C156" s="211">
        <v>0</v>
      </c>
      <c r="D156" s="212"/>
      <c r="E156" s="44"/>
    </row>
    <row r="157" spans="1:5" ht="9.75" customHeight="1" x14ac:dyDescent="0.3">
      <c r="A157" s="54">
        <v>5310</v>
      </c>
      <c r="B157" s="40" t="s">
        <v>162</v>
      </c>
      <c r="C157" s="211">
        <v>0</v>
      </c>
      <c r="D157" s="212"/>
      <c r="E157" s="44"/>
    </row>
    <row r="158" spans="1:5" ht="9.75" customHeight="1" x14ac:dyDescent="0.3">
      <c r="A158" s="55">
        <v>5311</v>
      </c>
      <c r="B158" s="44" t="s">
        <v>259</v>
      </c>
      <c r="C158" s="213">
        <v>0</v>
      </c>
      <c r="D158" s="212"/>
      <c r="E158" s="44"/>
    </row>
    <row r="159" spans="1:5" ht="9.75" customHeight="1" x14ac:dyDescent="0.3">
      <c r="A159" s="55">
        <v>5312</v>
      </c>
      <c r="B159" s="44" t="s">
        <v>260</v>
      </c>
      <c r="C159" s="213">
        <v>0</v>
      </c>
      <c r="D159" s="212"/>
      <c r="E159" s="44"/>
    </row>
    <row r="160" spans="1:5" ht="9.75" customHeight="1" x14ac:dyDescent="0.3">
      <c r="A160" s="54">
        <v>5320</v>
      </c>
      <c r="B160" s="40" t="s">
        <v>163</v>
      </c>
      <c r="C160" s="211">
        <v>0</v>
      </c>
      <c r="D160" s="212"/>
      <c r="E160" s="44"/>
    </row>
    <row r="161" spans="1:5" ht="9.75" customHeight="1" x14ac:dyDescent="0.3">
      <c r="A161" s="55">
        <v>5321</v>
      </c>
      <c r="B161" s="44" t="s">
        <v>261</v>
      </c>
      <c r="C161" s="213">
        <v>0</v>
      </c>
      <c r="D161" s="212"/>
      <c r="E161" s="44"/>
    </row>
    <row r="162" spans="1:5" ht="9.75" customHeight="1" x14ac:dyDescent="0.3">
      <c r="A162" s="55">
        <v>5322</v>
      </c>
      <c r="B162" s="44" t="s">
        <v>262</v>
      </c>
      <c r="C162" s="213">
        <v>0</v>
      </c>
      <c r="D162" s="212"/>
      <c r="E162" s="44"/>
    </row>
    <row r="163" spans="1:5" ht="9.75" customHeight="1" x14ac:dyDescent="0.3">
      <c r="A163" s="54">
        <v>5330</v>
      </c>
      <c r="B163" s="40" t="s">
        <v>164</v>
      </c>
      <c r="C163" s="211">
        <v>0</v>
      </c>
      <c r="D163" s="212"/>
      <c r="E163" s="44"/>
    </row>
    <row r="164" spans="1:5" ht="9.75" customHeight="1" x14ac:dyDescent="0.3">
      <c r="A164" s="55">
        <v>5331</v>
      </c>
      <c r="B164" s="44" t="s">
        <v>263</v>
      </c>
      <c r="C164" s="213">
        <v>0</v>
      </c>
      <c r="D164" s="212"/>
      <c r="E164" s="44"/>
    </row>
    <row r="165" spans="1:5" ht="9.75" customHeight="1" x14ac:dyDescent="0.3">
      <c r="A165" s="55">
        <v>5332</v>
      </c>
      <c r="B165" s="44" t="s">
        <v>264</v>
      </c>
      <c r="C165" s="213">
        <v>0</v>
      </c>
      <c r="D165" s="212"/>
      <c r="E165" s="44"/>
    </row>
    <row r="166" spans="1:5" ht="9.75" customHeight="1" x14ac:dyDescent="0.3">
      <c r="A166" s="54">
        <v>5400</v>
      </c>
      <c r="B166" s="40" t="s">
        <v>265</v>
      </c>
      <c r="C166" s="211">
        <v>0</v>
      </c>
      <c r="D166" s="212"/>
      <c r="E166" s="44"/>
    </row>
    <row r="167" spans="1:5" ht="9.75" customHeight="1" x14ac:dyDescent="0.3">
      <c r="A167" s="54">
        <v>5410</v>
      </c>
      <c r="B167" s="40" t="s">
        <v>266</v>
      </c>
      <c r="C167" s="211">
        <v>0</v>
      </c>
      <c r="D167" s="212"/>
      <c r="E167" s="44"/>
    </row>
    <row r="168" spans="1:5" ht="9.75" customHeight="1" x14ac:dyDescent="0.3">
      <c r="A168" s="55">
        <v>5411</v>
      </c>
      <c r="B168" s="44" t="s">
        <v>267</v>
      </c>
      <c r="C168" s="213">
        <v>0</v>
      </c>
      <c r="D168" s="212"/>
      <c r="E168" s="44"/>
    </row>
    <row r="169" spans="1:5" ht="9.75" customHeight="1" x14ac:dyDescent="0.3">
      <c r="A169" s="55">
        <v>5412</v>
      </c>
      <c r="B169" s="44" t="s">
        <v>268</v>
      </c>
      <c r="C169" s="213">
        <v>0</v>
      </c>
      <c r="D169" s="212"/>
      <c r="E169" s="44"/>
    </row>
    <row r="170" spans="1:5" ht="9.75" customHeight="1" x14ac:dyDescent="0.3">
      <c r="A170" s="54">
        <v>5420</v>
      </c>
      <c r="B170" s="40" t="s">
        <v>269</v>
      </c>
      <c r="C170" s="211">
        <v>0</v>
      </c>
      <c r="D170" s="212"/>
      <c r="E170" s="44"/>
    </row>
    <row r="171" spans="1:5" ht="9.75" customHeight="1" x14ac:dyDescent="0.3">
      <c r="A171" s="55">
        <v>5421</v>
      </c>
      <c r="B171" s="44" t="s">
        <v>270</v>
      </c>
      <c r="C171" s="213">
        <v>0</v>
      </c>
      <c r="D171" s="212"/>
      <c r="E171" s="44"/>
    </row>
    <row r="172" spans="1:5" ht="9.75" customHeight="1" x14ac:dyDescent="0.3">
      <c r="A172" s="55">
        <v>5422</v>
      </c>
      <c r="B172" s="44" t="s">
        <v>271</v>
      </c>
      <c r="C172" s="213">
        <v>0</v>
      </c>
      <c r="D172" s="212"/>
      <c r="E172" s="44"/>
    </row>
    <row r="173" spans="1:5" ht="9.75" customHeight="1" x14ac:dyDescent="0.3">
      <c r="A173" s="54">
        <v>5430</v>
      </c>
      <c r="B173" s="40" t="s">
        <v>272</v>
      </c>
      <c r="C173" s="211">
        <v>0</v>
      </c>
      <c r="D173" s="212"/>
      <c r="E173" s="44"/>
    </row>
    <row r="174" spans="1:5" ht="9.75" customHeight="1" x14ac:dyDescent="0.3">
      <c r="A174" s="55">
        <v>5431</v>
      </c>
      <c r="B174" s="44" t="s">
        <v>273</v>
      </c>
      <c r="C174" s="213">
        <v>0</v>
      </c>
      <c r="D174" s="212"/>
      <c r="E174" s="44"/>
    </row>
    <row r="175" spans="1:5" ht="9.75" customHeight="1" x14ac:dyDescent="0.3">
      <c r="A175" s="55">
        <v>5432</v>
      </c>
      <c r="B175" s="44" t="s">
        <v>274</v>
      </c>
      <c r="C175" s="213">
        <v>0</v>
      </c>
      <c r="D175" s="212"/>
      <c r="E175" s="44"/>
    </row>
    <row r="176" spans="1:5" ht="9.75" customHeight="1" x14ac:dyDescent="0.3">
      <c r="A176" s="54">
        <v>5440</v>
      </c>
      <c r="B176" s="40" t="s">
        <v>275</v>
      </c>
      <c r="C176" s="211">
        <v>0</v>
      </c>
      <c r="D176" s="212"/>
      <c r="E176" s="44"/>
    </row>
    <row r="177" spans="1:5" ht="9.75" customHeight="1" x14ac:dyDescent="0.3">
      <c r="A177" s="55">
        <v>5441</v>
      </c>
      <c r="B177" s="44" t="s">
        <v>275</v>
      </c>
      <c r="C177" s="213">
        <v>0</v>
      </c>
      <c r="D177" s="212"/>
      <c r="E177" s="44"/>
    </row>
    <row r="178" spans="1:5" ht="9.75" customHeight="1" x14ac:dyDescent="0.3">
      <c r="A178" s="54">
        <v>5450</v>
      </c>
      <c r="B178" s="40" t="s">
        <v>276</v>
      </c>
      <c r="C178" s="211">
        <v>0</v>
      </c>
      <c r="D178" s="212"/>
      <c r="E178" s="44"/>
    </row>
    <row r="179" spans="1:5" ht="9.75" customHeight="1" x14ac:dyDescent="0.3">
      <c r="A179" s="55">
        <v>5451</v>
      </c>
      <c r="B179" s="44" t="s">
        <v>277</v>
      </c>
      <c r="C179" s="213">
        <v>0</v>
      </c>
      <c r="D179" s="212"/>
      <c r="E179" s="44"/>
    </row>
    <row r="180" spans="1:5" ht="9.75" customHeight="1" x14ac:dyDescent="0.3">
      <c r="A180" s="55">
        <v>5452</v>
      </c>
      <c r="B180" s="44" t="s">
        <v>278</v>
      </c>
      <c r="C180" s="213">
        <v>0</v>
      </c>
      <c r="D180" s="212"/>
      <c r="E180" s="44"/>
    </row>
    <row r="181" spans="1:5" ht="9.75" customHeight="1" x14ac:dyDescent="0.3">
      <c r="A181" s="54">
        <v>5500</v>
      </c>
      <c r="B181" s="40" t="s">
        <v>279</v>
      </c>
      <c r="C181" s="211">
        <v>25894253.41</v>
      </c>
      <c r="D181" s="212"/>
      <c r="E181" s="44"/>
    </row>
    <row r="182" spans="1:5" ht="9.75" customHeight="1" x14ac:dyDescent="0.3">
      <c r="A182" s="54">
        <v>5510</v>
      </c>
      <c r="B182" s="40" t="s">
        <v>280</v>
      </c>
      <c r="C182" s="211">
        <v>25894253.41</v>
      </c>
      <c r="D182" s="212">
        <v>1</v>
      </c>
      <c r="E182" s="44"/>
    </row>
    <row r="183" spans="1:5" ht="9.75" customHeight="1" x14ac:dyDescent="0.3">
      <c r="A183" s="55">
        <v>5511</v>
      </c>
      <c r="B183" s="44" t="s">
        <v>281</v>
      </c>
      <c r="C183" s="213">
        <v>0</v>
      </c>
      <c r="D183" s="212">
        <v>0</v>
      </c>
      <c r="E183" s="44"/>
    </row>
    <row r="184" spans="1:5" ht="9.75" customHeight="1" x14ac:dyDescent="0.3">
      <c r="A184" s="55">
        <v>5512</v>
      </c>
      <c r="B184" s="44" t="s">
        <v>282</v>
      </c>
      <c r="C184" s="213">
        <v>0</v>
      </c>
      <c r="D184" s="212">
        <v>0</v>
      </c>
      <c r="E184" s="44"/>
    </row>
    <row r="185" spans="1:5" ht="9.75" customHeight="1" x14ac:dyDescent="0.3">
      <c r="A185" s="55">
        <v>5513</v>
      </c>
      <c r="B185" s="44" t="s">
        <v>283</v>
      </c>
      <c r="C185" s="213">
        <v>2728747.56</v>
      </c>
      <c r="D185" s="212">
        <v>0.10538043004345496</v>
      </c>
      <c r="E185" s="44"/>
    </row>
    <row r="186" spans="1:5" ht="9.75" customHeight="1" x14ac:dyDescent="0.3">
      <c r="A186" s="55">
        <v>5514</v>
      </c>
      <c r="B186" s="44" t="s">
        <v>284</v>
      </c>
      <c r="C186" s="213">
        <v>0</v>
      </c>
      <c r="D186" s="212">
        <v>0</v>
      </c>
      <c r="E186" s="44"/>
    </row>
    <row r="187" spans="1:5" ht="9.75" customHeight="1" x14ac:dyDescent="0.3">
      <c r="A187" s="55">
        <v>5515</v>
      </c>
      <c r="B187" s="44" t="s">
        <v>285</v>
      </c>
      <c r="C187" s="213">
        <v>22977678.109999999</v>
      </c>
      <c r="D187" s="212">
        <v>0.88736592425276639</v>
      </c>
      <c r="E187" s="44"/>
    </row>
    <row r="188" spans="1:5" ht="9.75" customHeight="1" x14ac:dyDescent="0.3">
      <c r="A188" s="55">
        <v>5516</v>
      </c>
      <c r="B188" s="44" t="s">
        <v>286</v>
      </c>
      <c r="C188" s="213">
        <v>0</v>
      </c>
      <c r="D188" s="212">
        <v>0</v>
      </c>
      <c r="E188" s="44"/>
    </row>
    <row r="189" spans="1:5" ht="9.75" customHeight="1" x14ac:dyDescent="0.3">
      <c r="A189" s="55">
        <v>5517</v>
      </c>
      <c r="B189" s="44" t="s">
        <v>287</v>
      </c>
      <c r="C189" s="213">
        <v>187827.74</v>
      </c>
      <c r="D189" s="212">
        <v>7.2536457037785662E-3</v>
      </c>
      <c r="E189" s="44"/>
    </row>
    <row r="190" spans="1:5" ht="9.75" customHeight="1" x14ac:dyDescent="0.3">
      <c r="A190" s="55">
        <v>5518</v>
      </c>
      <c r="B190" s="44" t="s">
        <v>288</v>
      </c>
      <c r="C190" s="213">
        <v>0</v>
      </c>
      <c r="D190" s="212">
        <v>0</v>
      </c>
      <c r="E190" s="44"/>
    </row>
    <row r="191" spans="1:5" ht="9.75" customHeight="1" x14ac:dyDescent="0.3">
      <c r="A191" s="54">
        <v>5520</v>
      </c>
      <c r="B191" s="40" t="s">
        <v>289</v>
      </c>
      <c r="C191" s="211">
        <v>0</v>
      </c>
      <c r="D191" s="212"/>
      <c r="E191" s="44"/>
    </row>
    <row r="192" spans="1:5" ht="9.75" customHeight="1" x14ac:dyDescent="0.3">
      <c r="A192" s="55">
        <v>5521</v>
      </c>
      <c r="B192" s="44" t="s">
        <v>290</v>
      </c>
      <c r="C192" s="213">
        <v>0</v>
      </c>
      <c r="D192" s="212"/>
      <c r="E192" s="44"/>
    </row>
    <row r="193" spans="1:5" ht="9.75" customHeight="1" x14ac:dyDescent="0.3">
      <c r="A193" s="55">
        <v>5522</v>
      </c>
      <c r="B193" s="44" t="s">
        <v>291</v>
      </c>
      <c r="C193" s="213">
        <v>0</v>
      </c>
      <c r="D193" s="212"/>
      <c r="E193" s="44"/>
    </row>
    <row r="194" spans="1:5" ht="9.75" customHeight="1" x14ac:dyDescent="0.3">
      <c r="A194" s="54">
        <v>5530</v>
      </c>
      <c r="B194" s="40" t="s">
        <v>292</v>
      </c>
      <c r="C194" s="211">
        <v>0</v>
      </c>
      <c r="D194" s="212"/>
      <c r="E194" s="44"/>
    </row>
    <row r="195" spans="1:5" ht="9.75" customHeight="1" x14ac:dyDescent="0.3">
      <c r="A195" s="55">
        <v>5531</v>
      </c>
      <c r="B195" s="44" t="s">
        <v>293</v>
      </c>
      <c r="C195" s="213">
        <v>0</v>
      </c>
      <c r="D195" s="212"/>
      <c r="E195" s="44"/>
    </row>
    <row r="196" spans="1:5" ht="9.75" customHeight="1" x14ac:dyDescent="0.3">
      <c r="A196" s="55">
        <v>5532</v>
      </c>
      <c r="B196" s="44" t="s">
        <v>294</v>
      </c>
      <c r="C196" s="213">
        <v>0</v>
      </c>
      <c r="D196" s="212"/>
      <c r="E196" s="44"/>
    </row>
    <row r="197" spans="1:5" ht="9.75" customHeight="1" x14ac:dyDescent="0.3">
      <c r="A197" s="55">
        <v>5533</v>
      </c>
      <c r="B197" s="44" t="s">
        <v>295</v>
      </c>
      <c r="C197" s="213">
        <v>0</v>
      </c>
      <c r="D197" s="212"/>
      <c r="E197" s="44"/>
    </row>
    <row r="198" spans="1:5" ht="9.75" customHeight="1" x14ac:dyDescent="0.3">
      <c r="A198" s="55">
        <v>5534</v>
      </c>
      <c r="B198" s="44" t="s">
        <v>296</v>
      </c>
      <c r="C198" s="213">
        <v>0</v>
      </c>
      <c r="D198" s="212"/>
      <c r="E198" s="44"/>
    </row>
    <row r="199" spans="1:5" ht="9.75" customHeight="1" x14ac:dyDescent="0.3">
      <c r="A199" s="55">
        <v>5535</v>
      </c>
      <c r="B199" s="44" t="s">
        <v>297</v>
      </c>
      <c r="C199" s="213">
        <v>0</v>
      </c>
      <c r="D199" s="212"/>
      <c r="E199" s="44"/>
    </row>
    <row r="200" spans="1:5" ht="9.75" customHeight="1" x14ac:dyDescent="0.3">
      <c r="A200" s="54">
        <v>5590</v>
      </c>
      <c r="B200" s="40" t="s">
        <v>298</v>
      </c>
      <c r="C200" s="211">
        <v>0</v>
      </c>
      <c r="D200" s="212"/>
      <c r="E200" s="44"/>
    </row>
    <row r="201" spans="1:5" ht="9.75" customHeight="1" x14ac:dyDescent="0.3">
      <c r="A201" s="55">
        <v>5591</v>
      </c>
      <c r="B201" s="44" t="s">
        <v>299</v>
      </c>
      <c r="C201" s="213">
        <v>0</v>
      </c>
      <c r="D201" s="212"/>
      <c r="E201" s="44"/>
    </row>
    <row r="202" spans="1:5" ht="9.75" customHeight="1" x14ac:dyDescent="0.3">
      <c r="A202" s="55">
        <v>5592</v>
      </c>
      <c r="B202" s="44" t="s">
        <v>300</v>
      </c>
      <c r="C202" s="213">
        <v>0</v>
      </c>
      <c r="D202" s="212"/>
      <c r="E202" s="44"/>
    </row>
    <row r="203" spans="1:5" ht="9.75" customHeight="1" x14ac:dyDescent="0.3">
      <c r="A203" s="55">
        <v>5593</v>
      </c>
      <c r="B203" s="44" t="s">
        <v>301</v>
      </c>
      <c r="C203" s="213">
        <v>0</v>
      </c>
      <c r="D203" s="212"/>
      <c r="E203" s="44"/>
    </row>
    <row r="204" spans="1:5" ht="9.75" customHeight="1" x14ac:dyDescent="0.3">
      <c r="A204" s="55">
        <v>5594</v>
      </c>
      <c r="B204" s="44" t="s">
        <v>302</v>
      </c>
      <c r="C204" s="213">
        <v>0</v>
      </c>
      <c r="D204" s="212"/>
      <c r="E204" s="44"/>
    </row>
    <row r="205" spans="1:5" ht="9.75" customHeight="1" x14ac:dyDescent="0.3">
      <c r="A205" s="55">
        <v>5595</v>
      </c>
      <c r="B205" s="44" t="s">
        <v>303</v>
      </c>
      <c r="C205" s="213">
        <v>0</v>
      </c>
      <c r="D205" s="212"/>
      <c r="E205" s="44"/>
    </row>
    <row r="206" spans="1:5" ht="9.75" customHeight="1" x14ac:dyDescent="0.3">
      <c r="A206" s="55">
        <v>5596</v>
      </c>
      <c r="B206" s="44" t="s">
        <v>188</v>
      </c>
      <c r="C206" s="213">
        <v>0</v>
      </c>
      <c r="D206" s="212"/>
      <c r="E206" s="44"/>
    </row>
    <row r="207" spans="1:5" ht="9.75" customHeight="1" x14ac:dyDescent="0.3">
      <c r="A207" s="55">
        <v>5597</v>
      </c>
      <c r="B207" s="44" t="s">
        <v>304</v>
      </c>
      <c r="C207" s="213">
        <v>0</v>
      </c>
      <c r="D207" s="212"/>
      <c r="E207" s="44"/>
    </row>
    <row r="208" spans="1:5" ht="9.75" customHeight="1" x14ac:dyDescent="0.3">
      <c r="A208" s="55">
        <v>5598</v>
      </c>
      <c r="B208" s="44" t="s">
        <v>305</v>
      </c>
      <c r="C208" s="213">
        <v>0</v>
      </c>
      <c r="D208" s="212"/>
      <c r="E208" s="44"/>
    </row>
    <row r="209" spans="1:5" ht="9.75" customHeight="1" x14ac:dyDescent="0.3">
      <c r="A209" s="55">
        <v>5599</v>
      </c>
      <c r="B209" s="44" t="s">
        <v>306</v>
      </c>
      <c r="C209" s="213">
        <v>0</v>
      </c>
      <c r="D209" s="212"/>
      <c r="E209" s="44"/>
    </row>
    <row r="210" spans="1:5" ht="9.75" customHeight="1" x14ac:dyDescent="0.3">
      <c r="A210" s="54">
        <v>5600</v>
      </c>
      <c r="B210" s="40" t="s">
        <v>307</v>
      </c>
      <c r="C210" s="211">
        <v>0</v>
      </c>
      <c r="D210" s="212"/>
      <c r="E210" s="44"/>
    </row>
    <row r="211" spans="1:5" ht="9.75" customHeight="1" x14ac:dyDescent="0.3">
      <c r="A211" s="54">
        <v>5610</v>
      </c>
      <c r="B211" s="40" t="s">
        <v>308</v>
      </c>
      <c r="C211" s="211">
        <v>0</v>
      </c>
      <c r="D211" s="212"/>
      <c r="E211" s="44"/>
    </row>
    <row r="212" spans="1:5" ht="9.75" customHeight="1" x14ac:dyDescent="0.3">
      <c r="A212" s="55">
        <v>5611</v>
      </c>
      <c r="B212" s="44" t="s">
        <v>309</v>
      </c>
      <c r="C212" s="213">
        <v>0</v>
      </c>
      <c r="D212" s="212"/>
      <c r="E212" s="44"/>
    </row>
    <row r="213" spans="1:5" ht="9.75" customHeight="1" x14ac:dyDescent="0.3">
      <c r="A213" s="34"/>
      <c r="B213" s="34"/>
      <c r="C213" s="34"/>
      <c r="D213" s="35"/>
      <c r="E213" s="34"/>
    </row>
    <row r="214" spans="1:5" ht="9.75" customHeight="1" x14ac:dyDescent="0.3">
      <c r="A214" s="34"/>
      <c r="B214" s="34" t="s">
        <v>310</v>
      </c>
      <c r="C214" s="34"/>
      <c r="D214" s="35"/>
      <c r="E214" s="34"/>
    </row>
  </sheetData>
  <autoFilter ref="A93:C212" xr:uid="{00000000-0009-0000-0000-00002C000000}"/>
  <mergeCells count="4">
    <mergeCell ref="A1:C1"/>
    <mergeCell ref="A2:C2"/>
    <mergeCell ref="A3:C3"/>
    <mergeCell ref="A4:C4"/>
  </mergeCells>
  <pageMargins left="0.70866141732283472" right="0.70866141732283472" top="0.74803149606299213" bottom="0.74803149606299213" header="0" footer="0"/>
  <pageSetup scale="65" fitToHeight="0"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A1:J173"/>
  <sheetViews>
    <sheetView view="pageBreakPreview" zoomScale="60" zoomScaleNormal="85" workbookViewId="0">
      <selection sqref="A1:F1"/>
    </sheetView>
  </sheetViews>
  <sheetFormatPr baseColWidth="10" defaultColWidth="14.44140625" defaultRowHeight="15" customHeight="1" x14ac:dyDescent="0.3"/>
  <cols>
    <col min="1" max="1" width="10" style="29" customWidth="1"/>
    <col min="2" max="2" width="64.5546875" style="29" customWidth="1"/>
    <col min="3" max="3" width="16.44140625" style="29" customWidth="1"/>
    <col min="4" max="4" width="19.109375" style="29" customWidth="1"/>
    <col min="5" max="5" width="24.5546875" style="29" customWidth="1"/>
    <col min="6" max="6" width="22.88671875" style="29" customWidth="1"/>
    <col min="7" max="8" width="16.88671875" style="29" customWidth="1"/>
    <col min="9" max="9" width="13.88671875" style="29" customWidth="1"/>
    <col min="10" max="10" width="23.88671875" style="29" customWidth="1"/>
    <col min="11" max="26" width="9.109375" style="29" customWidth="1"/>
    <col min="27" max="16384" width="14.44140625" style="29"/>
  </cols>
  <sheetData>
    <row r="1" spans="1:8" ht="11.25" customHeight="1" x14ac:dyDescent="0.3">
      <c r="A1" s="514" t="s">
        <v>13</v>
      </c>
      <c r="B1" s="501"/>
      <c r="C1" s="501"/>
      <c r="D1" s="501"/>
      <c r="E1" s="501"/>
      <c r="F1" s="501"/>
      <c r="G1" s="70" t="s">
        <v>99</v>
      </c>
      <c r="H1" s="71">
        <v>2025</v>
      </c>
    </row>
    <row r="2" spans="1:8" ht="11.25" customHeight="1" x14ac:dyDescent="0.3">
      <c r="A2" s="514" t="s">
        <v>311</v>
      </c>
      <c r="B2" s="501"/>
      <c r="C2" s="501"/>
      <c r="D2" s="501"/>
      <c r="E2" s="501"/>
      <c r="F2" s="501"/>
      <c r="G2" s="70" t="s">
        <v>101</v>
      </c>
      <c r="H2" s="71" t="s">
        <v>648</v>
      </c>
    </row>
    <row r="3" spans="1:8" ht="11.25" customHeight="1" x14ac:dyDescent="0.3">
      <c r="A3" s="514" t="s">
        <v>2110</v>
      </c>
      <c r="B3" s="501"/>
      <c r="C3" s="501"/>
      <c r="D3" s="501"/>
      <c r="E3" s="501"/>
      <c r="F3" s="501"/>
      <c r="G3" s="70" t="s">
        <v>102</v>
      </c>
      <c r="H3" s="71" t="s">
        <v>651</v>
      </c>
    </row>
    <row r="4" spans="1:8" ht="11.25" customHeight="1" x14ac:dyDescent="0.3">
      <c r="A4" s="488" t="s">
        <v>103</v>
      </c>
      <c r="B4" s="501"/>
      <c r="C4" s="501"/>
      <c r="D4" s="501"/>
      <c r="E4" s="501"/>
      <c r="F4" s="501"/>
      <c r="G4" s="70"/>
      <c r="H4" s="71"/>
    </row>
    <row r="5" spans="1:8" ht="9.75" customHeight="1" x14ac:dyDescent="0.3">
      <c r="A5" s="31" t="s">
        <v>104</v>
      </c>
      <c r="B5" s="32"/>
      <c r="C5" s="32"/>
      <c r="D5" s="32"/>
      <c r="E5" s="32"/>
      <c r="F5" s="32"/>
      <c r="G5" s="32"/>
      <c r="H5" s="32"/>
    </row>
    <row r="6" spans="1:8" ht="9.75" customHeight="1" x14ac:dyDescent="0.3">
      <c r="A6" s="34"/>
      <c r="B6" s="34"/>
      <c r="C6" s="34"/>
      <c r="D6" s="34"/>
      <c r="E6" s="34"/>
      <c r="F6" s="34"/>
      <c r="G6" s="34"/>
      <c r="H6" s="34"/>
    </row>
    <row r="7" spans="1:8" ht="9.75" customHeight="1" x14ac:dyDescent="0.3">
      <c r="A7" s="32" t="s">
        <v>312</v>
      </c>
      <c r="B7" s="32"/>
      <c r="C7" s="32"/>
      <c r="D7" s="32"/>
      <c r="E7" s="32"/>
      <c r="F7" s="32"/>
      <c r="G7" s="32"/>
      <c r="H7" s="32"/>
    </row>
    <row r="8" spans="1:8" ht="9.75" customHeight="1" x14ac:dyDescent="0.3">
      <c r="A8" s="36" t="s">
        <v>106</v>
      </c>
      <c r="B8" s="36" t="s">
        <v>107</v>
      </c>
      <c r="C8" s="36" t="s">
        <v>108</v>
      </c>
      <c r="D8" s="36" t="s">
        <v>313</v>
      </c>
      <c r="E8" s="36"/>
      <c r="F8" s="36"/>
      <c r="G8" s="36"/>
      <c r="H8" s="36"/>
    </row>
    <row r="9" spans="1:8" ht="9.75" customHeight="1" x14ac:dyDescent="0.3">
      <c r="A9" s="57">
        <v>1114</v>
      </c>
      <c r="B9" s="34" t="s">
        <v>314</v>
      </c>
      <c r="C9" s="58">
        <v>0</v>
      </c>
      <c r="D9" s="34"/>
      <c r="E9" s="34"/>
      <c r="F9" s="34"/>
      <c r="G9" s="34"/>
      <c r="H9" s="34"/>
    </row>
    <row r="10" spans="1:8" ht="9.75" customHeight="1" x14ac:dyDescent="0.3">
      <c r="A10" s="57">
        <v>1115</v>
      </c>
      <c r="B10" s="34" t="s">
        <v>315</v>
      </c>
      <c r="C10" s="58">
        <v>0</v>
      </c>
      <c r="D10" s="34"/>
      <c r="E10" s="34"/>
      <c r="F10" s="34"/>
      <c r="G10" s="34"/>
      <c r="H10" s="34"/>
    </row>
    <row r="11" spans="1:8" ht="9.75" customHeight="1" x14ac:dyDescent="0.3">
      <c r="A11" s="57">
        <v>1121</v>
      </c>
      <c r="B11" s="34" t="s">
        <v>316</v>
      </c>
      <c r="C11" s="58">
        <v>0</v>
      </c>
      <c r="D11" s="34"/>
      <c r="E11" s="34"/>
      <c r="F11" s="34"/>
      <c r="G11" s="34"/>
      <c r="H11" s="34"/>
    </row>
    <row r="12" spans="1:8" ht="9.75" customHeight="1" x14ac:dyDescent="0.3">
      <c r="A12" s="34"/>
      <c r="B12" s="34"/>
      <c r="C12" s="34"/>
      <c r="D12" s="34"/>
      <c r="E12" s="34"/>
      <c r="F12" s="34"/>
      <c r="G12" s="34"/>
      <c r="H12" s="34"/>
    </row>
    <row r="13" spans="1:8" ht="9.75" customHeight="1" x14ac:dyDescent="0.3">
      <c r="A13" s="32" t="s">
        <v>317</v>
      </c>
      <c r="B13" s="32"/>
      <c r="C13" s="32"/>
      <c r="D13" s="32"/>
      <c r="E13" s="32"/>
      <c r="F13" s="32"/>
      <c r="G13" s="32"/>
      <c r="H13" s="32"/>
    </row>
    <row r="14" spans="1:8" ht="9.75" customHeight="1" x14ac:dyDescent="0.3">
      <c r="A14" s="36" t="s">
        <v>106</v>
      </c>
      <c r="B14" s="36" t="s">
        <v>107</v>
      </c>
      <c r="C14" s="36" t="s">
        <v>108</v>
      </c>
      <c r="D14" s="36">
        <f>H1-1</f>
        <v>2024</v>
      </c>
      <c r="E14" s="36">
        <f t="shared" ref="E14:G14" si="0">D14-1</f>
        <v>2023</v>
      </c>
      <c r="F14" s="36">
        <f t="shared" si="0"/>
        <v>2022</v>
      </c>
      <c r="G14" s="36">
        <f t="shared" si="0"/>
        <v>2021</v>
      </c>
      <c r="H14" s="36" t="s">
        <v>318</v>
      </c>
    </row>
    <row r="15" spans="1:8" ht="9.75" customHeight="1" x14ac:dyDescent="0.3">
      <c r="A15" s="57">
        <v>1122</v>
      </c>
      <c r="B15" s="34" t="s">
        <v>319</v>
      </c>
      <c r="C15" s="216">
        <v>710601.49</v>
      </c>
      <c r="D15" s="217">
        <v>269414.09999999998</v>
      </c>
      <c r="E15" s="217">
        <v>0</v>
      </c>
      <c r="F15" s="217">
        <v>153120</v>
      </c>
      <c r="G15" s="217">
        <v>8491093.5999999996</v>
      </c>
      <c r="H15" s="34"/>
    </row>
    <row r="16" spans="1:8" ht="9.75" customHeight="1" x14ac:dyDescent="0.3">
      <c r="A16" s="57">
        <v>1124</v>
      </c>
      <c r="B16" s="34" t="s">
        <v>320</v>
      </c>
      <c r="C16" s="58">
        <v>0</v>
      </c>
      <c r="D16" s="58">
        <v>0</v>
      </c>
      <c r="E16" s="58">
        <v>0</v>
      </c>
      <c r="F16" s="58">
        <v>0</v>
      </c>
      <c r="G16" s="58">
        <v>0</v>
      </c>
      <c r="H16" s="34"/>
    </row>
    <row r="18" spans="1:8" ht="9.75" customHeight="1" x14ac:dyDescent="0.3">
      <c r="A18" s="32" t="s">
        <v>321</v>
      </c>
      <c r="B18" s="32"/>
      <c r="C18" s="32"/>
      <c r="D18" s="32"/>
      <c r="E18" s="32"/>
      <c r="F18" s="32"/>
      <c r="G18" s="32"/>
      <c r="H18" s="32"/>
    </row>
    <row r="19" spans="1:8" ht="9.75" customHeight="1" x14ac:dyDescent="0.3">
      <c r="A19" s="36" t="s">
        <v>106</v>
      </c>
      <c r="B19" s="36" t="s">
        <v>107</v>
      </c>
      <c r="C19" s="36" t="s">
        <v>108</v>
      </c>
      <c r="D19" s="36" t="s">
        <v>322</v>
      </c>
      <c r="E19" s="36" t="s">
        <v>323</v>
      </c>
      <c r="F19" s="36" t="s">
        <v>324</v>
      </c>
      <c r="G19" s="36" t="s">
        <v>325</v>
      </c>
      <c r="H19" s="36" t="s">
        <v>326</v>
      </c>
    </row>
    <row r="20" spans="1:8" ht="9.75" customHeight="1" x14ac:dyDescent="0.3">
      <c r="A20" s="57">
        <v>1123</v>
      </c>
      <c r="B20" s="34" t="s">
        <v>327</v>
      </c>
      <c r="C20" s="218">
        <v>1633966.7</v>
      </c>
      <c r="D20" s="58">
        <v>0</v>
      </c>
      <c r="E20" s="58">
        <v>0</v>
      </c>
      <c r="F20" s="58">
        <v>0</v>
      </c>
      <c r="G20" s="58">
        <v>0</v>
      </c>
      <c r="H20" s="34"/>
    </row>
    <row r="21" spans="1:8" ht="9.75" customHeight="1" x14ac:dyDescent="0.3">
      <c r="A21" s="57">
        <v>1125</v>
      </c>
      <c r="B21" s="34" t="s">
        <v>329</v>
      </c>
      <c r="C21" s="218">
        <v>13000</v>
      </c>
      <c r="D21" s="58">
        <v>0</v>
      </c>
      <c r="E21" s="58">
        <v>0</v>
      </c>
      <c r="F21" s="58">
        <v>0</v>
      </c>
      <c r="G21" s="58">
        <v>0</v>
      </c>
      <c r="H21" s="34"/>
    </row>
    <row r="22" spans="1:8" ht="9.75" customHeight="1" x14ac:dyDescent="0.3">
      <c r="A22" s="55">
        <v>1126</v>
      </c>
      <c r="B22" s="44" t="s">
        <v>330</v>
      </c>
      <c r="C22" s="218">
        <v>0</v>
      </c>
      <c r="D22" s="58">
        <v>0</v>
      </c>
      <c r="E22" s="58">
        <v>0</v>
      </c>
      <c r="F22" s="58">
        <v>0</v>
      </c>
      <c r="G22" s="58">
        <v>0</v>
      </c>
      <c r="H22" s="34"/>
    </row>
    <row r="23" spans="1:8" ht="9.75" customHeight="1" x14ac:dyDescent="0.3">
      <c r="A23" s="55">
        <v>1129</v>
      </c>
      <c r="B23" s="44" t="s">
        <v>331</v>
      </c>
      <c r="C23" s="218">
        <v>0</v>
      </c>
      <c r="D23" s="58">
        <v>0</v>
      </c>
      <c r="E23" s="58">
        <v>0</v>
      </c>
      <c r="F23" s="58">
        <v>0</v>
      </c>
      <c r="G23" s="58">
        <v>0</v>
      </c>
      <c r="H23" s="34"/>
    </row>
    <row r="24" spans="1:8" ht="9.75" customHeight="1" x14ac:dyDescent="0.3">
      <c r="A24" s="57">
        <v>1131</v>
      </c>
      <c r="B24" s="34" t="s">
        <v>332</v>
      </c>
      <c r="C24" s="218">
        <v>1322176.31</v>
      </c>
      <c r="D24" s="58">
        <v>0</v>
      </c>
      <c r="E24" s="58">
        <v>0</v>
      </c>
      <c r="F24" s="58">
        <v>0</v>
      </c>
      <c r="G24" s="58">
        <v>0</v>
      </c>
      <c r="H24" s="34"/>
    </row>
    <row r="25" spans="1:8" ht="9.75" customHeight="1" x14ac:dyDescent="0.3">
      <c r="A25" s="57">
        <v>1132</v>
      </c>
      <c r="B25" s="34" t="s">
        <v>334</v>
      </c>
      <c r="C25" s="217">
        <v>0</v>
      </c>
      <c r="D25" s="58">
        <v>0</v>
      </c>
      <c r="E25" s="58">
        <v>0</v>
      </c>
      <c r="F25" s="58">
        <v>0</v>
      </c>
      <c r="G25" s="58">
        <v>0</v>
      </c>
      <c r="H25" s="34"/>
    </row>
    <row r="26" spans="1:8" ht="9.75" customHeight="1" x14ac:dyDescent="0.3">
      <c r="A26" s="57">
        <v>1133</v>
      </c>
      <c r="B26" s="34" t="s">
        <v>335</v>
      </c>
      <c r="C26" s="217">
        <v>0</v>
      </c>
      <c r="D26" s="58">
        <v>0</v>
      </c>
      <c r="E26" s="58">
        <v>0</v>
      </c>
      <c r="F26" s="58">
        <v>0</v>
      </c>
      <c r="G26" s="58">
        <v>0</v>
      </c>
      <c r="H26" s="34"/>
    </row>
    <row r="27" spans="1:8" ht="9.75" customHeight="1" x14ac:dyDescent="0.3">
      <c r="A27" s="57">
        <v>1134</v>
      </c>
      <c r="B27" s="34" t="s">
        <v>336</v>
      </c>
      <c r="C27" s="217">
        <v>0</v>
      </c>
      <c r="D27" s="58">
        <v>0</v>
      </c>
      <c r="E27" s="58">
        <v>0</v>
      </c>
      <c r="F27" s="58">
        <v>0</v>
      </c>
      <c r="G27" s="58">
        <v>0</v>
      </c>
      <c r="H27" s="34"/>
    </row>
    <row r="28" spans="1:8" ht="9.75" customHeight="1" x14ac:dyDescent="0.3">
      <c r="A28" s="57">
        <v>1139</v>
      </c>
      <c r="B28" s="34" t="s">
        <v>337</v>
      </c>
      <c r="C28" s="217">
        <v>0</v>
      </c>
      <c r="D28" s="58">
        <v>0</v>
      </c>
      <c r="E28" s="58">
        <v>0</v>
      </c>
      <c r="F28" s="58">
        <v>0</v>
      </c>
      <c r="G28" s="58">
        <v>0</v>
      </c>
      <c r="H28" s="34"/>
    </row>
    <row r="29" spans="1:8" ht="9.75" customHeight="1" x14ac:dyDescent="0.3">
      <c r="A29" s="34"/>
      <c r="B29" s="34"/>
      <c r="C29" s="34"/>
      <c r="D29" s="34"/>
      <c r="E29" s="34"/>
      <c r="F29" s="34"/>
      <c r="G29" s="34"/>
      <c r="H29" s="34"/>
    </row>
    <row r="30" spans="1:8" ht="9.75" customHeight="1" x14ac:dyDescent="0.3">
      <c r="A30" s="32" t="s">
        <v>338</v>
      </c>
      <c r="B30" s="32"/>
      <c r="C30" s="32"/>
      <c r="D30" s="32"/>
      <c r="E30" s="32"/>
      <c r="F30" s="32"/>
      <c r="G30" s="32"/>
      <c r="H30" s="32"/>
    </row>
    <row r="31" spans="1:8" ht="9.75" customHeight="1" x14ac:dyDescent="0.3">
      <c r="A31" s="36" t="s">
        <v>106</v>
      </c>
      <c r="B31" s="36" t="s">
        <v>107</v>
      </c>
      <c r="C31" s="36" t="s">
        <v>108</v>
      </c>
      <c r="D31" s="36" t="s">
        <v>339</v>
      </c>
      <c r="E31" s="36" t="s">
        <v>340</v>
      </c>
      <c r="F31" s="36" t="s">
        <v>341</v>
      </c>
      <c r="G31" s="36"/>
      <c r="H31" s="36"/>
    </row>
    <row r="32" spans="1:8" ht="9.75" customHeight="1" x14ac:dyDescent="0.3">
      <c r="A32" s="57">
        <v>1140</v>
      </c>
      <c r="B32" s="34" t="s">
        <v>342</v>
      </c>
      <c r="C32" s="58">
        <v>0</v>
      </c>
      <c r="D32" s="34"/>
      <c r="E32" s="34"/>
      <c r="F32" s="34"/>
      <c r="G32" s="34"/>
      <c r="H32" s="34"/>
    </row>
    <row r="33" spans="1:6" ht="9.75" customHeight="1" x14ac:dyDescent="0.3">
      <c r="A33" s="57">
        <v>1141</v>
      </c>
      <c r="B33" s="34" t="s">
        <v>343</v>
      </c>
      <c r="C33" s="58">
        <v>0</v>
      </c>
      <c r="D33" s="34"/>
      <c r="E33" s="34"/>
      <c r="F33" s="34"/>
    </row>
    <row r="34" spans="1:6" ht="9.75" customHeight="1" x14ac:dyDescent="0.3">
      <c r="A34" s="57">
        <v>1142</v>
      </c>
      <c r="B34" s="34" t="s">
        <v>344</v>
      </c>
      <c r="C34" s="58">
        <v>0</v>
      </c>
      <c r="D34" s="34"/>
      <c r="E34" s="34"/>
      <c r="F34" s="34"/>
    </row>
    <row r="35" spans="1:6" ht="9.75" customHeight="1" x14ac:dyDescent="0.3">
      <c r="A35" s="57">
        <v>1143</v>
      </c>
      <c r="B35" s="34" t="s">
        <v>345</v>
      </c>
      <c r="C35" s="58">
        <v>0</v>
      </c>
      <c r="D35" s="34"/>
      <c r="E35" s="34"/>
      <c r="F35" s="34"/>
    </row>
    <row r="36" spans="1:6" ht="9.75" customHeight="1" x14ac:dyDescent="0.3">
      <c r="A36" s="57">
        <v>1144</v>
      </c>
      <c r="B36" s="34" t="s">
        <v>346</v>
      </c>
      <c r="C36" s="58">
        <v>0</v>
      </c>
      <c r="D36" s="34"/>
      <c r="E36" s="34"/>
      <c r="F36" s="34"/>
    </row>
    <row r="37" spans="1:6" ht="9.75" customHeight="1" x14ac:dyDescent="0.3">
      <c r="A37" s="57">
        <v>1145</v>
      </c>
      <c r="B37" s="34" t="s">
        <v>347</v>
      </c>
      <c r="C37" s="58">
        <v>0</v>
      </c>
      <c r="D37" s="34"/>
      <c r="E37" s="34"/>
      <c r="F37" s="34"/>
    </row>
    <row r="38" spans="1:6" ht="9.75" customHeight="1" x14ac:dyDescent="0.3">
      <c r="A38" s="34"/>
      <c r="B38" s="34"/>
      <c r="C38" s="34"/>
      <c r="D38" s="34"/>
      <c r="E38" s="34"/>
      <c r="F38" s="34"/>
    </row>
    <row r="39" spans="1:6" ht="9.75" customHeight="1" x14ac:dyDescent="0.3">
      <c r="A39" s="32" t="s">
        <v>348</v>
      </c>
      <c r="B39" s="32"/>
      <c r="C39" s="32"/>
      <c r="D39" s="32"/>
      <c r="E39" s="32"/>
      <c r="F39" s="32"/>
    </row>
    <row r="40" spans="1:6" ht="9.75" customHeight="1" x14ac:dyDescent="0.3">
      <c r="A40" s="36" t="s">
        <v>106</v>
      </c>
      <c r="B40" s="36" t="s">
        <v>107</v>
      </c>
      <c r="C40" s="36" t="s">
        <v>108</v>
      </c>
      <c r="D40" s="36" t="s">
        <v>340</v>
      </c>
      <c r="E40" s="36" t="s">
        <v>349</v>
      </c>
      <c r="F40" s="36" t="s">
        <v>341</v>
      </c>
    </row>
    <row r="41" spans="1:6" ht="9.75" customHeight="1" x14ac:dyDescent="0.3">
      <c r="A41" s="57">
        <v>1150</v>
      </c>
      <c r="B41" s="34" t="s">
        <v>350</v>
      </c>
      <c r="C41" s="58">
        <v>0</v>
      </c>
      <c r="D41" s="34"/>
      <c r="E41" s="34"/>
      <c r="F41" s="34"/>
    </row>
    <row r="42" spans="1:6" ht="9.75" customHeight="1" x14ac:dyDescent="0.3">
      <c r="A42" s="57">
        <v>1151</v>
      </c>
      <c r="B42" s="34" t="s">
        <v>351</v>
      </c>
      <c r="C42" s="58">
        <v>0</v>
      </c>
      <c r="D42" s="34"/>
      <c r="E42" s="34"/>
      <c r="F42" s="34"/>
    </row>
    <row r="43" spans="1:6" ht="9.75" customHeight="1" x14ac:dyDescent="0.3">
      <c r="A43" s="34"/>
      <c r="B43" s="34"/>
      <c r="C43" s="34"/>
      <c r="D43" s="34"/>
      <c r="E43" s="34"/>
      <c r="F43" s="34"/>
    </row>
    <row r="44" spans="1:6" ht="9.75" customHeight="1" x14ac:dyDescent="0.3">
      <c r="A44" s="32" t="s">
        <v>354</v>
      </c>
      <c r="B44" s="32"/>
      <c r="C44" s="32"/>
      <c r="D44" s="32"/>
      <c r="E44" s="32"/>
      <c r="F44" s="32"/>
    </row>
    <row r="45" spans="1:6" ht="9.75" customHeight="1" x14ac:dyDescent="0.3">
      <c r="A45" s="36" t="s">
        <v>106</v>
      </c>
      <c r="B45" s="36" t="s">
        <v>107</v>
      </c>
      <c r="C45" s="36" t="s">
        <v>108</v>
      </c>
      <c r="D45" s="36" t="s">
        <v>313</v>
      </c>
      <c r="E45" s="36" t="s">
        <v>326</v>
      </c>
      <c r="F45" s="36"/>
    </row>
    <row r="46" spans="1:6" ht="9.75" customHeight="1" x14ac:dyDescent="0.3">
      <c r="A46" s="57">
        <v>1213</v>
      </c>
      <c r="B46" s="34" t="s">
        <v>355</v>
      </c>
      <c r="C46" s="58">
        <v>0</v>
      </c>
      <c r="D46" s="34"/>
      <c r="E46" s="34"/>
      <c r="F46" s="34"/>
    </row>
    <row r="47" spans="1:6" ht="9.75" customHeight="1" x14ac:dyDescent="0.3">
      <c r="A47" s="34"/>
      <c r="B47" s="34"/>
      <c r="C47" s="34"/>
      <c r="D47" s="34"/>
      <c r="E47" s="34"/>
      <c r="F47" s="34"/>
    </row>
    <row r="48" spans="1:6" ht="9.75" customHeight="1" x14ac:dyDescent="0.3">
      <c r="A48" s="32" t="s">
        <v>356</v>
      </c>
      <c r="B48" s="32"/>
      <c r="C48" s="32"/>
      <c r="D48" s="32"/>
      <c r="E48" s="32"/>
      <c r="F48" s="32"/>
    </row>
    <row r="49" spans="1:10" ht="9.75" customHeight="1" x14ac:dyDescent="0.3">
      <c r="A49" s="36" t="s">
        <v>106</v>
      </c>
      <c r="B49" s="36" t="s">
        <v>107</v>
      </c>
      <c r="C49" s="36" t="s">
        <v>108</v>
      </c>
      <c r="D49" s="36"/>
      <c r="E49" s="36"/>
      <c r="F49" s="36"/>
      <c r="G49" s="36"/>
      <c r="H49" s="36"/>
      <c r="I49" s="34"/>
      <c r="J49" s="34"/>
    </row>
    <row r="50" spans="1:10" ht="9.75" customHeight="1" x14ac:dyDescent="0.3">
      <c r="A50" s="57">
        <v>1211</v>
      </c>
      <c r="B50" s="34" t="s">
        <v>357</v>
      </c>
      <c r="C50" s="58">
        <v>0</v>
      </c>
      <c r="D50" s="34"/>
      <c r="E50" s="34"/>
      <c r="F50" s="34"/>
      <c r="G50" s="34"/>
      <c r="H50" s="34"/>
      <c r="I50" s="34"/>
      <c r="J50" s="34"/>
    </row>
    <row r="51" spans="1:10" ht="9.75" customHeight="1" x14ac:dyDescent="0.3">
      <c r="A51" s="57">
        <v>1212</v>
      </c>
      <c r="B51" s="34" t="s">
        <v>358</v>
      </c>
      <c r="C51" s="58">
        <v>0</v>
      </c>
      <c r="D51" s="34"/>
      <c r="E51" s="34"/>
      <c r="F51" s="34"/>
      <c r="G51" s="34"/>
      <c r="H51" s="34"/>
      <c r="I51" s="34"/>
      <c r="J51" s="34"/>
    </row>
    <row r="52" spans="1:10" ht="9.75" customHeight="1" x14ac:dyDescent="0.3">
      <c r="A52" s="57">
        <v>1214</v>
      </c>
      <c r="B52" s="34" t="s">
        <v>359</v>
      </c>
      <c r="C52" s="58">
        <v>0</v>
      </c>
      <c r="D52" s="34"/>
      <c r="E52" s="34"/>
      <c r="F52" s="34"/>
      <c r="G52" s="34"/>
      <c r="H52" s="34"/>
      <c r="I52" s="34"/>
      <c r="J52" s="34"/>
    </row>
    <row r="53" spans="1:10" ht="9.75" customHeight="1" x14ac:dyDescent="0.3">
      <c r="A53" s="34"/>
      <c r="B53" s="34"/>
      <c r="C53" s="34"/>
      <c r="D53" s="34"/>
      <c r="E53" s="34"/>
      <c r="F53" s="34"/>
      <c r="G53" s="34"/>
      <c r="H53" s="34"/>
      <c r="I53" s="34"/>
      <c r="J53" s="34"/>
    </row>
    <row r="54" spans="1:10" ht="9.75" customHeight="1" x14ac:dyDescent="0.3">
      <c r="A54" s="32" t="s">
        <v>360</v>
      </c>
      <c r="B54" s="32"/>
      <c r="C54" s="32"/>
      <c r="D54" s="32"/>
      <c r="E54" s="32"/>
      <c r="F54" s="32"/>
      <c r="G54" s="32"/>
      <c r="H54" s="32"/>
      <c r="I54" s="32"/>
      <c r="J54" s="32"/>
    </row>
    <row r="55" spans="1:10" ht="9.75" customHeight="1" x14ac:dyDescent="0.3">
      <c r="A55" s="36" t="s">
        <v>106</v>
      </c>
      <c r="B55" s="36" t="s">
        <v>107</v>
      </c>
      <c r="C55" s="36" t="s">
        <v>108</v>
      </c>
      <c r="D55" s="36" t="s">
        <v>361</v>
      </c>
      <c r="E55" s="36" t="s">
        <v>362</v>
      </c>
      <c r="F55" s="36" t="s">
        <v>363</v>
      </c>
      <c r="G55" s="36" t="s">
        <v>364</v>
      </c>
      <c r="H55" s="36" t="s">
        <v>365</v>
      </c>
      <c r="I55" s="36" t="s">
        <v>366</v>
      </c>
      <c r="J55" s="36" t="s">
        <v>367</v>
      </c>
    </row>
    <row r="56" spans="1:10" ht="9.75" customHeight="1" x14ac:dyDescent="0.3">
      <c r="A56" s="57">
        <v>1230</v>
      </c>
      <c r="B56" s="34" t="s">
        <v>368</v>
      </c>
      <c r="C56" s="219">
        <v>123227001.89</v>
      </c>
      <c r="D56" s="219">
        <v>2728747.56</v>
      </c>
      <c r="E56" s="219">
        <v>12952470.76</v>
      </c>
      <c r="F56" s="34"/>
      <c r="G56" s="34"/>
      <c r="H56" s="34"/>
      <c r="I56" s="34"/>
      <c r="J56" s="34"/>
    </row>
    <row r="57" spans="1:10" ht="9.75" customHeight="1" x14ac:dyDescent="0.3">
      <c r="A57" s="57">
        <v>1231</v>
      </c>
      <c r="B57" s="34" t="s">
        <v>369</v>
      </c>
      <c r="C57" s="219">
        <v>426412.5</v>
      </c>
      <c r="D57" s="220"/>
      <c r="E57" s="220"/>
      <c r="F57" s="34"/>
      <c r="G57" s="34"/>
      <c r="H57" s="34"/>
      <c r="I57" s="34"/>
      <c r="J57" s="34"/>
    </row>
    <row r="58" spans="1:10" ht="9.75" customHeight="1" x14ac:dyDescent="0.3">
      <c r="A58" s="57">
        <v>1232</v>
      </c>
      <c r="B58" s="34" t="s">
        <v>370</v>
      </c>
      <c r="C58" s="219">
        <v>0</v>
      </c>
      <c r="D58" s="219">
        <v>0</v>
      </c>
      <c r="E58" s="219">
        <v>0</v>
      </c>
      <c r="F58" s="34"/>
      <c r="G58" s="34"/>
      <c r="H58" s="34"/>
      <c r="I58" s="34"/>
      <c r="J58" s="34"/>
    </row>
    <row r="59" spans="1:10" ht="9.75" customHeight="1" x14ac:dyDescent="0.3">
      <c r="A59" s="57">
        <v>1233</v>
      </c>
      <c r="B59" s="34" t="s">
        <v>371</v>
      </c>
      <c r="C59" s="219">
        <v>122614948.56</v>
      </c>
      <c r="D59" s="219">
        <v>2728747.56</v>
      </c>
      <c r="E59" s="219">
        <v>12952470.76</v>
      </c>
      <c r="F59" s="34"/>
      <c r="G59" s="34"/>
      <c r="H59" s="34"/>
      <c r="I59" s="34"/>
      <c r="J59" s="34"/>
    </row>
    <row r="60" spans="1:10" ht="9.75" customHeight="1" x14ac:dyDescent="0.3">
      <c r="A60" s="57">
        <v>1234</v>
      </c>
      <c r="B60" s="34" t="s">
        <v>374</v>
      </c>
      <c r="C60" s="219">
        <v>0</v>
      </c>
      <c r="D60" s="219">
        <v>0</v>
      </c>
      <c r="E60" s="219">
        <v>0</v>
      </c>
      <c r="F60" s="34"/>
      <c r="G60" s="34"/>
      <c r="H60" s="34"/>
      <c r="I60" s="34"/>
      <c r="J60" s="34"/>
    </row>
    <row r="61" spans="1:10" ht="9.75" customHeight="1" x14ac:dyDescent="0.3">
      <c r="A61" s="57">
        <v>1235</v>
      </c>
      <c r="B61" s="34" t="s">
        <v>375</v>
      </c>
      <c r="C61" s="219">
        <v>0</v>
      </c>
      <c r="D61" s="219">
        <v>0</v>
      </c>
      <c r="E61" s="219">
        <v>0</v>
      </c>
      <c r="F61" s="34"/>
      <c r="G61" s="34"/>
      <c r="H61" s="34"/>
      <c r="I61" s="34"/>
      <c r="J61" s="34"/>
    </row>
    <row r="62" spans="1:10" ht="9.75" customHeight="1" x14ac:dyDescent="0.3">
      <c r="A62" s="57">
        <v>1236</v>
      </c>
      <c r="B62" s="34" t="s">
        <v>376</v>
      </c>
      <c r="C62" s="219">
        <v>185640.83</v>
      </c>
      <c r="D62" s="219">
        <v>0</v>
      </c>
      <c r="E62" s="219">
        <v>0</v>
      </c>
      <c r="F62" s="34"/>
      <c r="G62" s="34"/>
      <c r="H62" s="34"/>
      <c r="I62" s="34"/>
      <c r="J62" s="34"/>
    </row>
    <row r="63" spans="1:10" ht="9.75" customHeight="1" x14ac:dyDescent="0.3">
      <c r="A63" s="57">
        <v>1239</v>
      </c>
      <c r="B63" s="34" t="s">
        <v>377</v>
      </c>
      <c r="C63" s="219">
        <v>0</v>
      </c>
      <c r="D63" s="219">
        <v>0</v>
      </c>
      <c r="E63" s="219">
        <v>0</v>
      </c>
      <c r="F63" s="34"/>
      <c r="G63" s="34"/>
      <c r="H63" s="34"/>
      <c r="I63" s="34"/>
      <c r="J63" s="34"/>
    </row>
    <row r="64" spans="1:10" ht="9.75" customHeight="1" x14ac:dyDescent="0.3">
      <c r="A64" s="57">
        <v>1240</v>
      </c>
      <c r="B64" s="34" t="s">
        <v>378</v>
      </c>
      <c r="C64" s="219">
        <v>132162073.78</v>
      </c>
      <c r="D64" s="219">
        <v>22977678.109999999</v>
      </c>
      <c r="E64" s="219">
        <v>95118421.140000001</v>
      </c>
      <c r="F64" s="34"/>
      <c r="G64" s="34"/>
      <c r="H64" s="34"/>
      <c r="I64" s="34"/>
      <c r="J64" s="34"/>
    </row>
    <row r="65" spans="1:10" ht="9.75" customHeight="1" x14ac:dyDescent="0.3">
      <c r="A65" s="57">
        <v>1241</v>
      </c>
      <c r="B65" s="34" t="s">
        <v>379</v>
      </c>
      <c r="C65" s="219">
        <v>3464102.28</v>
      </c>
      <c r="D65" s="219">
        <v>595565.47</v>
      </c>
      <c r="E65" s="219">
        <v>2399817.2200000002</v>
      </c>
      <c r="F65" s="34"/>
      <c r="G65" s="34"/>
      <c r="H65" s="34"/>
      <c r="I65" s="34"/>
      <c r="J65" s="34"/>
    </row>
    <row r="66" spans="1:10" ht="9.75" customHeight="1" x14ac:dyDescent="0.3">
      <c r="A66" s="57">
        <v>1242</v>
      </c>
      <c r="B66" s="34" t="s">
        <v>380</v>
      </c>
      <c r="C66" s="219">
        <v>115383589.53</v>
      </c>
      <c r="D66" s="219">
        <v>22319267.899999999</v>
      </c>
      <c r="E66" s="219">
        <v>92362282.939999998</v>
      </c>
      <c r="F66" s="34"/>
      <c r="G66" s="34"/>
      <c r="H66" s="34"/>
      <c r="I66" s="34"/>
      <c r="J66" s="34"/>
    </row>
    <row r="67" spans="1:10" ht="9.75" customHeight="1" x14ac:dyDescent="0.3">
      <c r="A67" s="57">
        <v>1243</v>
      </c>
      <c r="B67" s="34" t="s">
        <v>381</v>
      </c>
      <c r="C67" s="219">
        <v>0</v>
      </c>
      <c r="D67" s="219">
        <v>0</v>
      </c>
      <c r="E67" s="219">
        <v>0</v>
      </c>
      <c r="F67" s="34"/>
      <c r="G67" s="34"/>
      <c r="H67" s="34"/>
      <c r="I67" s="34"/>
      <c r="J67" s="34"/>
    </row>
    <row r="68" spans="1:10" ht="9.75" customHeight="1" x14ac:dyDescent="0.3">
      <c r="A68" s="57">
        <v>1244</v>
      </c>
      <c r="B68" s="34" t="s">
        <v>382</v>
      </c>
      <c r="C68" s="219">
        <v>0</v>
      </c>
      <c r="D68" s="219">
        <v>18447.96</v>
      </c>
      <c r="E68" s="219">
        <v>26134.6</v>
      </c>
      <c r="F68" s="34"/>
      <c r="G68" s="34"/>
      <c r="H68" s="34"/>
      <c r="I68" s="34"/>
      <c r="J68" s="34"/>
    </row>
    <row r="69" spans="1:10" ht="9.75" customHeight="1" x14ac:dyDescent="0.3">
      <c r="A69" s="57">
        <v>1245</v>
      </c>
      <c r="B69" s="34" t="s">
        <v>384</v>
      </c>
      <c r="C69" s="219">
        <v>363251.24</v>
      </c>
      <c r="D69" s="219">
        <v>36325.08</v>
      </c>
      <c r="E69" s="219">
        <v>215335.09</v>
      </c>
      <c r="F69" s="34"/>
      <c r="G69" s="34"/>
      <c r="H69" s="34"/>
      <c r="I69" s="34"/>
      <c r="J69" s="34"/>
    </row>
    <row r="70" spans="1:10" ht="9.75" customHeight="1" x14ac:dyDescent="0.3">
      <c r="A70" s="57">
        <v>1246</v>
      </c>
      <c r="B70" s="34" t="s">
        <v>385</v>
      </c>
      <c r="C70" s="219">
        <v>12951130.73</v>
      </c>
      <c r="D70" s="219">
        <v>8071.7</v>
      </c>
      <c r="E70" s="219">
        <v>114851.29</v>
      </c>
      <c r="F70" s="34"/>
      <c r="G70" s="34"/>
      <c r="H70" s="34"/>
      <c r="I70" s="34"/>
      <c r="J70" s="34"/>
    </row>
    <row r="71" spans="1:10" ht="9.75" customHeight="1" x14ac:dyDescent="0.3">
      <c r="A71" s="57">
        <v>1247</v>
      </c>
      <c r="B71" s="34" t="s">
        <v>386</v>
      </c>
      <c r="C71" s="219">
        <v>0</v>
      </c>
      <c r="D71" s="219">
        <v>0</v>
      </c>
      <c r="E71" s="219">
        <v>0</v>
      </c>
      <c r="F71" s="34"/>
      <c r="G71" s="34"/>
      <c r="H71" s="34"/>
      <c r="I71" s="34"/>
      <c r="J71" s="34"/>
    </row>
    <row r="72" spans="1:10" ht="9.75" customHeight="1" x14ac:dyDescent="0.3">
      <c r="A72" s="57">
        <v>1248</v>
      </c>
      <c r="B72" s="34" t="s">
        <v>387</v>
      </c>
      <c r="C72" s="219">
        <v>0</v>
      </c>
      <c r="D72" s="219">
        <v>0</v>
      </c>
      <c r="E72" s="219">
        <v>0</v>
      </c>
      <c r="F72" s="34"/>
      <c r="G72" s="34"/>
      <c r="H72" s="34"/>
      <c r="I72" s="34"/>
      <c r="J72" s="34"/>
    </row>
    <row r="73" spans="1:10" ht="9.75" customHeight="1" x14ac:dyDescent="0.3">
      <c r="A73" s="34"/>
      <c r="B73" s="34"/>
      <c r="C73" s="34"/>
      <c r="D73" s="34"/>
      <c r="E73" s="34"/>
      <c r="F73" s="34"/>
      <c r="G73" s="34"/>
      <c r="H73" s="34"/>
      <c r="I73" s="34"/>
      <c r="J73" s="34"/>
    </row>
    <row r="74" spans="1:10" ht="9.75" customHeight="1" x14ac:dyDescent="0.3">
      <c r="A74" s="32" t="s">
        <v>388</v>
      </c>
      <c r="B74" s="32"/>
      <c r="C74" s="32"/>
      <c r="D74" s="32"/>
      <c r="E74" s="32"/>
      <c r="F74" s="32"/>
      <c r="G74" s="32"/>
      <c r="H74" s="34"/>
      <c r="I74" s="34"/>
      <c r="J74" s="34"/>
    </row>
    <row r="75" spans="1:10" ht="9.75" customHeight="1" x14ac:dyDescent="0.3">
      <c r="A75" s="36" t="s">
        <v>106</v>
      </c>
      <c r="B75" s="36" t="s">
        <v>107</v>
      </c>
      <c r="C75" s="36" t="s">
        <v>108</v>
      </c>
      <c r="D75" s="36" t="s">
        <v>389</v>
      </c>
      <c r="E75" s="36" t="s">
        <v>390</v>
      </c>
      <c r="F75" s="36" t="s">
        <v>391</v>
      </c>
      <c r="G75" s="36" t="s">
        <v>392</v>
      </c>
      <c r="H75" s="34"/>
      <c r="I75" s="34"/>
      <c r="J75" s="34"/>
    </row>
    <row r="76" spans="1:10" ht="9.75" customHeight="1" x14ac:dyDescent="0.3">
      <c r="A76" s="57">
        <v>1250</v>
      </c>
      <c r="B76" s="34" t="s">
        <v>393</v>
      </c>
      <c r="C76" s="213">
        <v>4374545.8899999997</v>
      </c>
      <c r="D76" s="213">
        <v>187827.74</v>
      </c>
      <c r="E76" s="213">
        <v>4343482.8499999996</v>
      </c>
      <c r="F76" s="34"/>
      <c r="G76" s="34"/>
      <c r="H76" s="34"/>
      <c r="I76" s="34"/>
      <c r="J76" s="34"/>
    </row>
    <row r="77" spans="1:10" ht="9.75" customHeight="1" x14ac:dyDescent="0.3">
      <c r="A77" s="57">
        <v>1251</v>
      </c>
      <c r="B77" s="34" t="s">
        <v>394</v>
      </c>
      <c r="C77" s="213">
        <v>3419419.48</v>
      </c>
      <c r="D77" s="213">
        <v>180147.96</v>
      </c>
      <c r="E77" s="213">
        <v>3479706.99</v>
      </c>
      <c r="F77" s="34"/>
      <c r="G77" s="34"/>
      <c r="H77" s="34"/>
      <c r="I77" s="34"/>
      <c r="J77" s="34"/>
    </row>
    <row r="78" spans="1:10" ht="9.75" customHeight="1" x14ac:dyDescent="0.3">
      <c r="A78" s="57">
        <v>1252</v>
      </c>
      <c r="B78" s="34" t="s">
        <v>396</v>
      </c>
      <c r="C78" s="213">
        <v>87767.07</v>
      </c>
      <c r="D78" s="213">
        <v>0</v>
      </c>
      <c r="E78" s="213">
        <v>36296.54</v>
      </c>
      <c r="F78" s="34"/>
      <c r="G78" s="34"/>
      <c r="H78" s="34"/>
      <c r="I78" s="34"/>
      <c r="J78" s="34"/>
    </row>
    <row r="79" spans="1:10" ht="9.75" customHeight="1" x14ac:dyDescent="0.3">
      <c r="A79" s="57">
        <v>1253</v>
      </c>
      <c r="B79" s="34" t="s">
        <v>397</v>
      </c>
      <c r="C79" s="213">
        <v>0</v>
      </c>
      <c r="D79" s="213">
        <v>0</v>
      </c>
      <c r="E79" s="213">
        <v>0</v>
      </c>
      <c r="F79" s="34"/>
      <c r="G79" s="34"/>
      <c r="H79" s="34"/>
      <c r="I79" s="34"/>
      <c r="J79" s="34"/>
    </row>
    <row r="80" spans="1:10" ht="9.75" customHeight="1" x14ac:dyDescent="0.3">
      <c r="A80" s="57">
        <v>1254</v>
      </c>
      <c r="B80" s="34" t="s">
        <v>398</v>
      </c>
      <c r="C80" s="213">
        <v>867359.34</v>
      </c>
      <c r="D80" s="213">
        <v>7679.78</v>
      </c>
      <c r="E80" s="213">
        <v>827479.32</v>
      </c>
      <c r="F80" s="34"/>
      <c r="G80" s="34"/>
      <c r="H80" s="34"/>
      <c r="I80" s="34"/>
      <c r="J80" s="34"/>
    </row>
    <row r="81" spans="1:7" ht="9.75" customHeight="1" x14ac:dyDescent="0.3">
      <c r="A81" s="57">
        <v>1259</v>
      </c>
      <c r="B81" s="34" t="s">
        <v>399</v>
      </c>
      <c r="C81" s="213">
        <v>0</v>
      </c>
      <c r="D81" s="213">
        <v>0</v>
      </c>
      <c r="E81" s="213">
        <v>0</v>
      </c>
      <c r="F81" s="34"/>
      <c r="G81" s="34"/>
    </row>
    <row r="82" spans="1:7" ht="9.75" customHeight="1" x14ac:dyDescent="0.3">
      <c r="A82" s="57">
        <v>1270</v>
      </c>
      <c r="B82" s="34" t="s">
        <v>400</v>
      </c>
      <c r="C82" s="217">
        <v>0</v>
      </c>
      <c r="D82" s="221"/>
      <c r="E82" s="221"/>
      <c r="F82" s="34"/>
      <c r="G82" s="34"/>
    </row>
    <row r="83" spans="1:7" ht="9.75" customHeight="1" x14ac:dyDescent="0.3">
      <c r="A83" s="57">
        <v>1271</v>
      </c>
      <c r="B83" s="34" t="s">
        <v>401</v>
      </c>
      <c r="C83" s="217">
        <v>0</v>
      </c>
      <c r="D83" s="221"/>
      <c r="E83" s="221"/>
      <c r="F83" s="34"/>
      <c r="G83" s="34"/>
    </row>
    <row r="84" spans="1:7" ht="9.75" customHeight="1" x14ac:dyDescent="0.3">
      <c r="A84" s="57">
        <v>1272</v>
      </c>
      <c r="B84" s="34" t="s">
        <v>402</v>
      </c>
      <c r="C84" s="217">
        <v>0</v>
      </c>
      <c r="D84" s="221"/>
      <c r="E84" s="221"/>
      <c r="F84" s="34"/>
      <c r="G84" s="34"/>
    </row>
    <row r="85" spans="1:7" ht="9.75" customHeight="1" x14ac:dyDescent="0.3">
      <c r="A85" s="57">
        <v>1273</v>
      </c>
      <c r="B85" s="34" t="s">
        <v>403</v>
      </c>
      <c r="C85" s="217">
        <v>0</v>
      </c>
      <c r="D85" s="221"/>
      <c r="E85" s="221"/>
      <c r="F85" s="34"/>
      <c r="G85" s="34"/>
    </row>
    <row r="86" spans="1:7" ht="9.75" customHeight="1" x14ac:dyDescent="0.3">
      <c r="A86" s="57">
        <v>1274</v>
      </c>
      <c r="B86" s="34" t="s">
        <v>404</v>
      </c>
      <c r="C86" s="217">
        <v>0</v>
      </c>
      <c r="D86" s="221"/>
      <c r="E86" s="221"/>
      <c r="F86" s="34"/>
      <c r="G86" s="34"/>
    </row>
    <row r="87" spans="1:7" ht="9.75" customHeight="1" x14ac:dyDescent="0.3">
      <c r="A87" s="57">
        <v>1275</v>
      </c>
      <c r="B87" s="34" t="s">
        <v>405</v>
      </c>
      <c r="C87" s="217">
        <v>0</v>
      </c>
      <c r="D87" s="221"/>
      <c r="E87" s="221"/>
      <c r="F87" s="34"/>
      <c r="G87" s="34"/>
    </row>
    <row r="88" spans="1:7" ht="9.75" customHeight="1" x14ac:dyDescent="0.3">
      <c r="A88" s="57">
        <v>1279</v>
      </c>
      <c r="B88" s="34" t="s">
        <v>406</v>
      </c>
      <c r="C88" s="217">
        <v>0</v>
      </c>
      <c r="D88" s="221"/>
      <c r="E88" s="221"/>
      <c r="F88" s="34"/>
      <c r="G88" s="34"/>
    </row>
    <row r="89" spans="1:7" ht="9.75" customHeight="1" x14ac:dyDescent="0.3">
      <c r="A89" s="34"/>
      <c r="B89" s="34"/>
      <c r="C89" s="34"/>
      <c r="D89" s="34"/>
      <c r="E89" s="34"/>
      <c r="F89" s="34"/>
      <c r="G89" s="34"/>
    </row>
    <row r="90" spans="1:7" ht="9.75" customHeight="1" x14ac:dyDescent="0.3">
      <c r="A90" s="32" t="s">
        <v>407</v>
      </c>
      <c r="B90" s="32"/>
      <c r="C90" s="32"/>
      <c r="D90" s="32"/>
      <c r="E90" s="32"/>
      <c r="F90" s="32"/>
      <c r="G90" s="32"/>
    </row>
    <row r="91" spans="1:7" ht="9.75" customHeight="1" x14ac:dyDescent="0.3">
      <c r="A91" s="36" t="s">
        <v>106</v>
      </c>
      <c r="B91" s="36" t="s">
        <v>107</v>
      </c>
      <c r="C91" s="36" t="s">
        <v>108</v>
      </c>
      <c r="D91" s="36" t="s">
        <v>365</v>
      </c>
      <c r="E91" s="36"/>
      <c r="F91" s="36"/>
      <c r="G91" s="36"/>
    </row>
    <row r="92" spans="1:7" ht="9.75" customHeight="1" x14ac:dyDescent="0.3">
      <c r="A92" s="57">
        <v>1160</v>
      </c>
      <c r="B92" s="34" t="s">
        <v>408</v>
      </c>
      <c r="C92" s="58">
        <v>0</v>
      </c>
      <c r="D92" s="34"/>
      <c r="E92" s="34"/>
      <c r="F92" s="34"/>
      <c r="G92" s="34"/>
    </row>
    <row r="93" spans="1:7" ht="9.75" customHeight="1" x14ac:dyDescent="0.3">
      <c r="A93" s="57">
        <v>1161</v>
      </c>
      <c r="B93" s="34" t="s">
        <v>409</v>
      </c>
      <c r="C93" s="58">
        <v>0</v>
      </c>
      <c r="D93" s="34"/>
      <c r="E93" s="34"/>
      <c r="F93" s="34"/>
      <c r="G93" s="34"/>
    </row>
    <row r="94" spans="1:7" ht="9.75" customHeight="1" x14ac:dyDescent="0.3">
      <c r="A94" s="57">
        <v>1162</v>
      </c>
      <c r="B94" s="34" t="s">
        <v>410</v>
      </c>
      <c r="C94" s="58">
        <v>0</v>
      </c>
      <c r="D94" s="34"/>
      <c r="E94" s="34"/>
      <c r="F94" s="34"/>
      <c r="G94" s="34"/>
    </row>
    <row r="95" spans="1:7" ht="9.75" customHeight="1" x14ac:dyDescent="0.3">
      <c r="A95" s="34"/>
      <c r="B95" s="34"/>
      <c r="C95" s="34"/>
      <c r="D95" s="34"/>
      <c r="E95" s="34"/>
      <c r="F95" s="34"/>
      <c r="G95" s="34"/>
    </row>
    <row r="96" spans="1:7" ht="9.75" customHeight="1" x14ac:dyDescent="0.3">
      <c r="A96" s="32" t="s">
        <v>411</v>
      </c>
      <c r="B96" s="32"/>
      <c r="C96" s="32"/>
      <c r="D96" s="32"/>
      <c r="E96" s="32"/>
      <c r="F96" s="32"/>
      <c r="G96" s="32"/>
    </row>
    <row r="97" spans="1:8" ht="9.75" customHeight="1" x14ac:dyDescent="0.3">
      <c r="A97" s="36" t="s">
        <v>106</v>
      </c>
      <c r="B97" s="36" t="s">
        <v>107</v>
      </c>
      <c r="C97" s="36" t="s">
        <v>108</v>
      </c>
      <c r="D97" s="36" t="s">
        <v>326</v>
      </c>
      <c r="E97" s="36"/>
      <c r="F97" s="36"/>
      <c r="G97" s="36"/>
      <c r="H97" s="36"/>
    </row>
    <row r="98" spans="1:8" ht="9.75" customHeight="1" x14ac:dyDescent="0.3">
      <c r="A98" s="57">
        <v>1190</v>
      </c>
      <c r="B98" s="34" t="s">
        <v>412</v>
      </c>
      <c r="C98" s="213">
        <v>265263.24</v>
      </c>
      <c r="D98" s="34"/>
      <c r="E98" s="34"/>
      <c r="F98" s="34"/>
      <c r="G98" s="34"/>
      <c r="H98" s="34"/>
    </row>
    <row r="99" spans="1:8" ht="9.75" customHeight="1" x14ac:dyDescent="0.3">
      <c r="A99" s="57">
        <v>1191</v>
      </c>
      <c r="B99" s="34" t="s">
        <v>413</v>
      </c>
      <c r="C99" s="213">
        <v>265263.24</v>
      </c>
      <c r="D99" s="34"/>
      <c r="E99" s="34"/>
      <c r="F99" s="34"/>
      <c r="G99" s="34"/>
      <c r="H99" s="34"/>
    </row>
    <row r="100" spans="1:8" ht="9.75" customHeight="1" x14ac:dyDescent="0.3">
      <c r="A100" s="57">
        <v>1192</v>
      </c>
      <c r="B100" s="34" t="s">
        <v>414</v>
      </c>
      <c r="C100" s="58">
        <v>0</v>
      </c>
      <c r="D100" s="34"/>
      <c r="E100" s="34"/>
      <c r="F100" s="34"/>
      <c r="G100" s="34"/>
      <c r="H100" s="34"/>
    </row>
    <row r="101" spans="1:8" ht="9.75" customHeight="1" x14ac:dyDescent="0.3">
      <c r="A101" s="57">
        <v>1193</v>
      </c>
      <c r="B101" s="34" t="s">
        <v>415</v>
      </c>
      <c r="C101" s="58">
        <v>0</v>
      </c>
      <c r="D101" s="34"/>
      <c r="E101" s="34"/>
      <c r="F101" s="34"/>
      <c r="G101" s="34"/>
      <c r="H101" s="34"/>
    </row>
    <row r="102" spans="1:8" ht="9.75" customHeight="1" x14ac:dyDescent="0.3">
      <c r="A102" s="57">
        <v>1194</v>
      </c>
      <c r="B102" s="34" t="s">
        <v>416</v>
      </c>
      <c r="C102" s="58">
        <v>0</v>
      </c>
      <c r="D102" s="34"/>
      <c r="E102" s="34"/>
      <c r="F102" s="34"/>
      <c r="G102" s="34"/>
      <c r="H102" s="34"/>
    </row>
    <row r="103" spans="1:8" ht="9.75" customHeight="1" x14ac:dyDescent="0.3">
      <c r="A103" s="57">
        <v>1290</v>
      </c>
      <c r="B103" s="34" t="s">
        <v>417</v>
      </c>
      <c r="C103" s="58">
        <v>0</v>
      </c>
      <c r="D103" s="34"/>
      <c r="E103" s="34"/>
      <c r="F103" s="34"/>
      <c r="G103" s="34"/>
      <c r="H103" s="34"/>
    </row>
    <row r="104" spans="1:8" ht="9.75" customHeight="1" x14ac:dyDescent="0.3">
      <c r="A104" s="57">
        <v>1291</v>
      </c>
      <c r="B104" s="34" t="s">
        <v>418</v>
      </c>
      <c r="C104" s="58">
        <v>0</v>
      </c>
      <c r="D104" s="34"/>
      <c r="E104" s="34"/>
      <c r="F104" s="34"/>
      <c r="G104" s="34"/>
      <c r="H104" s="34"/>
    </row>
    <row r="105" spans="1:8" ht="9.75" customHeight="1" x14ac:dyDescent="0.3">
      <c r="A105" s="57">
        <v>1292</v>
      </c>
      <c r="B105" s="34" t="s">
        <v>419</v>
      </c>
      <c r="C105" s="58">
        <v>0</v>
      </c>
      <c r="D105" s="34"/>
      <c r="E105" s="34"/>
      <c r="F105" s="34"/>
      <c r="G105" s="34"/>
      <c r="H105" s="34"/>
    </row>
    <row r="106" spans="1:8" ht="9.75" customHeight="1" x14ac:dyDescent="0.3">
      <c r="A106" s="57">
        <v>1293</v>
      </c>
      <c r="B106" s="34" t="s">
        <v>420</v>
      </c>
      <c r="C106" s="58">
        <v>0</v>
      </c>
      <c r="D106" s="34"/>
      <c r="E106" s="34"/>
      <c r="F106" s="34"/>
      <c r="G106" s="34"/>
      <c r="H106" s="34"/>
    </row>
    <row r="107" spans="1:8" ht="9.75" customHeight="1" x14ac:dyDescent="0.3">
      <c r="A107" s="34"/>
      <c r="B107" s="34"/>
      <c r="C107" s="34"/>
      <c r="D107" s="34"/>
      <c r="E107" s="34"/>
      <c r="F107" s="34"/>
      <c r="G107" s="34"/>
      <c r="H107" s="34"/>
    </row>
    <row r="108" spans="1:8" ht="9.75" customHeight="1" x14ac:dyDescent="0.3">
      <c r="A108" s="32" t="s">
        <v>422</v>
      </c>
      <c r="B108" s="32"/>
      <c r="C108" s="32"/>
      <c r="D108" s="32"/>
      <c r="E108" s="32"/>
      <c r="F108" s="32"/>
      <c r="G108" s="32"/>
      <c r="H108" s="32"/>
    </row>
    <row r="109" spans="1:8" ht="9.75" customHeight="1" x14ac:dyDescent="0.3">
      <c r="A109" s="36" t="s">
        <v>106</v>
      </c>
      <c r="B109" s="36" t="s">
        <v>107</v>
      </c>
      <c r="C109" s="36" t="s">
        <v>108</v>
      </c>
      <c r="D109" s="36" t="s">
        <v>322</v>
      </c>
      <c r="E109" s="36" t="s">
        <v>323</v>
      </c>
      <c r="F109" s="36" t="s">
        <v>324</v>
      </c>
      <c r="G109" s="36" t="s">
        <v>423</v>
      </c>
      <c r="H109" s="36" t="s">
        <v>424</v>
      </c>
    </row>
    <row r="110" spans="1:8" ht="9.75" customHeight="1" x14ac:dyDescent="0.3">
      <c r="A110" s="57">
        <v>2110</v>
      </c>
      <c r="B110" s="34" t="s">
        <v>425</v>
      </c>
      <c r="C110" s="213">
        <v>1590855.48</v>
      </c>
      <c r="D110" s="58">
        <v>0</v>
      </c>
      <c r="E110" s="58">
        <v>0</v>
      </c>
      <c r="F110" s="58">
        <v>0</v>
      </c>
      <c r="G110" s="58">
        <v>0</v>
      </c>
      <c r="H110" s="34"/>
    </row>
    <row r="111" spans="1:8" ht="9.75" customHeight="1" x14ac:dyDescent="0.3">
      <c r="A111" s="57">
        <v>2111</v>
      </c>
      <c r="B111" s="34" t="s">
        <v>426</v>
      </c>
      <c r="C111" s="213">
        <v>840695.06</v>
      </c>
      <c r="D111" s="58">
        <v>0</v>
      </c>
      <c r="E111" s="58">
        <v>0</v>
      </c>
      <c r="F111" s="58">
        <v>0</v>
      </c>
      <c r="G111" s="58">
        <v>0</v>
      </c>
      <c r="H111" s="34"/>
    </row>
    <row r="112" spans="1:8" ht="9.75" customHeight="1" x14ac:dyDescent="0.3">
      <c r="A112" s="57">
        <v>2112</v>
      </c>
      <c r="B112" s="34" t="s">
        <v>428</v>
      </c>
      <c r="C112" s="213">
        <v>170289</v>
      </c>
      <c r="D112" s="58">
        <v>0</v>
      </c>
      <c r="E112" s="58">
        <v>0</v>
      </c>
      <c r="F112" s="58">
        <v>0</v>
      </c>
      <c r="G112" s="58">
        <v>0</v>
      </c>
      <c r="H112" s="34"/>
    </row>
    <row r="113" spans="1:8" ht="9.75" customHeight="1" x14ac:dyDescent="0.3">
      <c r="A113" s="57">
        <v>2113</v>
      </c>
      <c r="B113" s="34" t="s">
        <v>429</v>
      </c>
      <c r="C113" s="213">
        <v>0</v>
      </c>
      <c r="D113" s="58">
        <v>0</v>
      </c>
      <c r="E113" s="58">
        <v>0</v>
      </c>
      <c r="F113" s="58">
        <v>0</v>
      </c>
      <c r="G113" s="58">
        <v>0</v>
      </c>
      <c r="H113" s="34"/>
    </row>
    <row r="114" spans="1:8" ht="9.75" customHeight="1" x14ac:dyDescent="0.3">
      <c r="A114" s="57">
        <v>2114</v>
      </c>
      <c r="B114" s="34" t="s">
        <v>430</v>
      </c>
      <c r="C114" s="213">
        <v>0</v>
      </c>
      <c r="D114" s="58">
        <v>0</v>
      </c>
      <c r="E114" s="58">
        <v>0</v>
      </c>
      <c r="F114" s="58">
        <v>0</v>
      </c>
      <c r="G114" s="58">
        <v>0</v>
      </c>
      <c r="H114" s="34"/>
    </row>
    <row r="115" spans="1:8" ht="9.75" customHeight="1" x14ac:dyDescent="0.3">
      <c r="A115" s="57">
        <v>2115</v>
      </c>
      <c r="B115" s="34" t="s">
        <v>431</v>
      </c>
      <c r="C115" s="213">
        <v>0</v>
      </c>
      <c r="D115" s="58">
        <v>0</v>
      </c>
      <c r="E115" s="58">
        <v>0</v>
      </c>
      <c r="F115" s="58">
        <v>0</v>
      </c>
      <c r="G115" s="58">
        <v>0</v>
      </c>
      <c r="H115" s="34"/>
    </row>
    <row r="116" spans="1:8" ht="9.75" customHeight="1" x14ac:dyDescent="0.3">
      <c r="A116" s="57">
        <v>2116</v>
      </c>
      <c r="B116" s="34" t="s">
        <v>432</v>
      </c>
      <c r="C116" s="213">
        <v>0</v>
      </c>
      <c r="D116" s="58">
        <v>0</v>
      </c>
      <c r="E116" s="58">
        <v>0</v>
      </c>
      <c r="F116" s="58">
        <v>0</v>
      </c>
      <c r="G116" s="58">
        <v>0</v>
      </c>
      <c r="H116" s="34"/>
    </row>
    <row r="117" spans="1:8" ht="9.75" customHeight="1" x14ac:dyDescent="0.3">
      <c r="A117" s="57">
        <v>2117</v>
      </c>
      <c r="B117" s="34" t="s">
        <v>433</v>
      </c>
      <c r="C117" s="213">
        <v>579871.42000000004</v>
      </c>
      <c r="D117" s="58">
        <v>0</v>
      </c>
      <c r="E117" s="58">
        <v>0</v>
      </c>
      <c r="F117" s="58">
        <v>0</v>
      </c>
      <c r="G117" s="58">
        <v>0</v>
      </c>
      <c r="H117" s="34"/>
    </row>
    <row r="118" spans="1:8" ht="9.75" customHeight="1" x14ac:dyDescent="0.3">
      <c r="A118" s="57">
        <v>2118</v>
      </c>
      <c r="B118" s="34" t="s">
        <v>434</v>
      </c>
      <c r="C118" s="217">
        <v>0</v>
      </c>
      <c r="D118" s="58">
        <v>0</v>
      </c>
      <c r="E118" s="58">
        <v>0</v>
      </c>
      <c r="F118" s="58">
        <v>0</v>
      </c>
      <c r="G118" s="58">
        <v>0</v>
      </c>
      <c r="H118" s="34"/>
    </row>
    <row r="119" spans="1:8" ht="9.75" customHeight="1" x14ac:dyDescent="0.3">
      <c r="A119" s="57">
        <v>2119</v>
      </c>
      <c r="B119" s="34" t="s">
        <v>435</v>
      </c>
      <c r="C119" s="217">
        <v>0</v>
      </c>
      <c r="D119" s="58">
        <v>0</v>
      </c>
      <c r="E119" s="58">
        <v>0</v>
      </c>
      <c r="F119" s="58">
        <v>0</v>
      </c>
      <c r="G119" s="58">
        <v>0</v>
      </c>
      <c r="H119" s="34"/>
    </row>
    <row r="120" spans="1:8" ht="9.75" customHeight="1" x14ac:dyDescent="0.3">
      <c r="A120" s="57">
        <v>2120</v>
      </c>
      <c r="B120" s="34" t="s">
        <v>436</v>
      </c>
      <c r="C120" s="217">
        <v>0</v>
      </c>
      <c r="D120" s="58">
        <v>0</v>
      </c>
      <c r="E120" s="58">
        <v>0</v>
      </c>
      <c r="F120" s="58">
        <v>0</v>
      </c>
      <c r="G120" s="58">
        <v>0</v>
      </c>
      <c r="H120" s="34"/>
    </row>
    <row r="121" spans="1:8" ht="9.75" customHeight="1" x14ac:dyDescent="0.3">
      <c r="A121" s="57">
        <v>2121</v>
      </c>
      <c r="B121" s="34" t="s">
        <v>437</v>
      </c>
      <c r="C121" s="217">
        <v>0</v>
      </c>
      <c r="D121" s="58">
        <v>0</v>
      </c>
      <c r="E121" s="58">
        <v>0</v>
      </c>
      <c r="F121" s="58">
        <v>0</v>
      </c>
      <c r="G121" s="58">
        <v>0</v>
      </c>
      <c r="H121" s="34"/>
    </row>
    <row r="122" spans="1:8" ht="9.75" customHeight="1" x14ac:dyDescent="0.3">
      <c r="A122" s="57">
        <v>2122</v>
      </c>
      <c r="B122" s="34" t="s">
        <v>438</v>
      </c>
      <c r="C122" s="217">
        <v>0</v>
      </c>
      <c r="D122" s="58">
        <v>0</v>
      </c>
      <c r="E122" s="58">
        <v>0</v>
      </c>
      <c r="F122" s="58">
        <v>0</v>
      </c>
      <c r="G122" s="58">
        <v>0</v>
      </c>
      <c r="H122" s="34"/>
    </row>
    <row r="123" spans="1:8" ht="9.75" customHeight="1" x14ac:dyDescent="0.3">
      <c r="A123" s="57">
        <v>2129</v>
      </c>
      <c r="B123" s="34" t="s">
        <v>439</v>
      </c>
      <c r="C123" s="217">
        <v>0</v>
      </c>
      <c r="D123" s="58">
        <v>0</v>
      </c>
      <c r="E123" s="58">
        <v>0</v>
      </c>
      <c r="F123" s="58">
        <v>0</v>
      </c>
      <c r="G123" s="58">
        <v>0</v>
      </c>
      <c r="H123" s="34"/>
    </row>
    <row r="124" spans="1:8" ht="9.75" customHeight="1" x14ac:dyDescent="0.3">
      <c r="A124" s="34"/>
      <c r="B124" s="34"/>
      <c r="C124" s="222"/>
      <c r="D124" s="34"/>
      <c r="E124" s="34"/>
      <c r="F124" s="34"/>
      <c r="G124" s="34"/>
      <c r="H124" s="34"/>
    </row>
    <row r="125" spans="1:8" ht="9.75" customHeight="1" x14ac:dyDescent="0.3">
      <c r="A125" s="32" t="s">
        <v>440</v>
      </c>
      <c r="B125" s="32"/>
      <c r="C125" s="32"/>
      <c r="D125" s="32"/>
      <c r="E125" s="32"/>
      <c r="F125" s="32"/>
      <c r="G125" s="32"/>
      <c r="H125" s="32"/>
    </row>
    <row r="126" spans="1:8" ht="9.75" customHeight="1" x14ac:dyDescent="0.3">
      <c r="A126" s="36" t="s">
        <v>106</v>
      </c>
      <c r="B126" s="36" t="s">
        <v>107</v>
      </c>
      <c r="C126" s="36" t="s">
        <v>108</v>
      </c>
      <c r="D126" s="36" t="s">
        <v>441</v>
      </c>
      <c r="E126" s="36" t="s">
        <v>326</v>
      </c>
      <c r="F126" s="36"/>
      <c r="G126" s="36"/>
      <c r="H126" s="36"/>
    </row>
    <row r="127" spans="1:8" ht="9.75" customHeight="1" x14ac:dyDescent="0.3">
      <c r="A127" s="57">
        <v>2160</v>
      </c>
      <c r="B127" s="34" t="s">
        <v>442</v>
      </c>
      <c r="C127" s="58">
        <v>0</v>
      </c>
      <c r="D127" s="34"/>
      <c r="E127" s="34"/>
      <c r="F127" s="34"/>
      <c r="G127" s="34"/>
      <c r="H127" s="34"/>
    </row>
    <row r="128" spans="1:8" ht="9.75" customHeight="1" x14ac:dyDescent="0.3">
      <c r="A128" s="57">
        <v>2161</v>
      </c>
      <c r="B128" s="34" t="s">
        <v>443</v>
      </c>
      <c r="C128" s="58">
        <v>0</v>
      </c>
      <c r="D128" s="34"/>
      <c r="E128" s="34"/>
      <c r="F128" s="34"/>
      <c r="G128" s="34"/>
      <c r="H128" s="34"/>
    </row>
    <row r="129" spans="1:5" ht="9.75" customHeight="1" x14ac:dyDescent="0.3">
      <c r="A129" s="57">
        <v>2162</v>
      </c>
      <c r="B129" s="34" t="s">
        <v>444</v>
      </c>
      <c r="C129" s="58">
        <v>0</v>
      </c>
      <c r="D129" s="34"/>
      <c r="E129" s="34"/>
    </row>
    <row r="130" spans="1:5" ht="9.75" customHeight="1" x14ac:dyDescent="0.3">
      <c r="A130" s="57">
        <v>2163</v>
      </c>
      <c r="B130" s="34" t="s">
        <v>445</v>
      </c>
      <c r="C130" s="58">
        <v>0</v>
      </c>
      <c r="D130" s="34"/>
      <c r="E130" s="34"/>
    </row>
    <row r="131" spans="1:5" ht="9.75" customHeight="1" x14ac:dyDescent="0.3">
      <c r="A131" s="57">
        <v>2164</v>
      </c>
      <c r="B131" s="34" t="s">
        <v>446</v>
      </c>
      <c r="C131" s="58">
        <v>0</v>
      </c>
      <c r="D131" s="34"/>
      <c r="E131" s="34"/>
    </row>
    <row r="132" spans="1:5" ht="9.75" customHeight="1" x14ac:dyDescent="0.3">
      <c r="A132" s="57">
        <v>2165</v>
      </c>
      <c r="B132" s="34" t="s">
        <v>447</v>
      </c>
      <c r="C132" s="58">
        <v>0</v>
      </c>
      <c r="D132" s="34"/>
      <c r="E132" s="34"/>
    </row>
    <row r="133" spans="1:5" ht="9.75" customHeight="1" x14ac:dyDescent="0.3">
      <c r="A133" s="57">
        <v>2166</v>
      </c>
      <c r="B133" s="34" t="s">
        <v>448</v>
      </c>
      <c r="C133" s="58">
        <v>0</v>
      </c>
      <c r="D133" s="34"/>
      <c r="E133" s="34"/>
    </row>
    <row r="134" spans="1:5" ht="9.75" customHeight="1" x14ac:dyDescent="0.3">
      <c r="A134" s="57">
        <v>2250</v>
      </c>
      <c r="B134" s="34" t="s">
        <v>449</v>
      </c>
      <c r="C134" s="58">
        <v>0</v>
      </c>
      <c r="D134" s="34"/>
      <c r="E134" s="34"/>
    </row>
    <row r="135" spans="1:5" ht="9.75" customHeight="1" x14ac:dyDescent="0.3">
      <c r="A135" s="57">
        <v>2251</v>
      </c>
      <c r="B135" s="34" t="s">
        <v>450</v>
      </c>
      <c r="C135" s="58">
        <v>0</v>
      </c>
      <c r="D135" s="34"/>
      <c r="E135" s="34"/>
    </row>
    <row r="136" spans="1:5" ht="9.75" customHeight="1" x14ac:dyDescent="0.3">
      <c r="A136" s="57">
        <v>2252</v>
      </c>
      <c r="B136" s="34" t="s">
        <v>451</v>
      </c>
      <c r="C136" s="58">
        <v>0</v>
      </c>
      <c r="D136" s="34"/>
      <c r="E136" s="34"/>
    </row>
    <row r="137" spans="1:5" ht="9.75" customHeight="1" x14ac:dyDescent="0.3">
      <c r="A137" s="57">
        <v>2253</v>
      </c>
      <c r="B137" s="34" t="s">
        <v>452</v>
      </c>
      <c r="C137" s="58">
        <v>0</v>
      </c>
      <c r="D137" s="34"/>
      <c r="E137" s="34"/>
    </row>
    <row r="138" spans="1:5" ht="9.75" customHeight="1" x14ac:dyDescent="0.3">
      <c r="A138" s="57">
        <v>2254</v>
      </c>
      <c r="B138" s="34" t="s">
        <v>453</v>
      </c>
      <c r="C138" s="58">
        <v>0</v>
      </c>
      <c r="D138" s="34"/>
      <c r="E138" s="34"/>
    </row>
    <row r="139" spans="1:5" ht="9.75" customHeight="1" x14ac:dyDescent="0.3">
      <c r="A139" s="57">
        <v>2255</v>
      </c>
      <c r="B139" s="34" t="s">
        <v>454</v>
      </c>
      <c r="C139" s="58">
        <v>0</v>
      </c>
      <c r="D139" s="34"/>
      <c r="E139" s="34"/>
    </row>
    <row r="140" spans="1:5" ht="9.75" customHeight="1" x14ac:dyDescent="0.3">
      <c r="A140" s="57">
        <v>2256</v>
      </c>
      <c r="B140" s="34" t="s">
        <v>455</v>
      </c>
      <c r="C140" s="58">
        <v>0</v>
      </c>
      <c r="D140" s="34"/>
      <c r="E140" s="34"/>
    </row>
    <row r="141" spans="1:5" ht="9.75" customHeight="1" x14ac:dyDescent="0.3">
      <c r="A141" s="34"/>
      <c r="B141" s="34"/>
      <c r="C141" s="34"/>
      <c r="D141" s="34"/>
      <c r="E141" s="34"/>
    </row>
    <row r="142" spans="1:5" ht="9.75" customHeight="1" x14ac:dyDescent="0.3">
      <c r="A142" s="32" t="s">
        <v>456</v>
      </c>
      <c r="B142" s="32"/>
      <c r="C142" s="32"/>
      <c r="D142" s="32"/>
      <c r="E142" s="32"/>
    </row>
    <row r="143" spans="1:5" ht="9.75" customHeight="1" x14ac:dyDescent="0.3">
      <c r="A143" s="69" t="s">
        <v>106</v>
      </c>
      <c r="B143" s="69" t="s">
        <v>107</v>
      </c>
      <c r="C143" s="69" t="s">
        <v>108</v>
      </c>
      <c r="D143" s="36" t="s">
        <v>441</v>
      </c>
      <c r="E143" s="36" t="s">
        <v>326</v>
      </c>
    </row>
    <row r="144" spans="1:5" ht="9.75" customHeight="1" x14ac:dyDescent="0.3">
      <c r="A144" s="57">
        <v>2150</v>
      </c>
      <c r="B144" s="34" t="s">
        <v>457</v>
      </c>
      <c r="C144" s="213">
        <v>15914.99</v>
      </c>
      <c r="D144" s="34"/>
      <c r="E144" s="34"/>
    </row>
    <row r="145" spans="1:5" ht="9.75" customHeight="1" x14ac:dyDescent="0.3">
      <c r="A145" s="57">
        <v>2151</v>
      </c>
      <c r="B145" s="34" t="s">
        <v>458</v>
      </c>
      <c r="C145" s="213">
        <v>15914.99</v>
      </c>
      <c r="D145" s="34"/>
      <c r="E145" s="34"/>
    </row>
    <row r="146" spans="1:5" ht="9.75" customHeight="1" x14ac:dyDescent="0.3">
      <c r="A146" s="57">
        <v>2152</v>
      </c>
      <c r="B146" s="34" t="s">
        <v>459</v>
      </c>
      <c r="C146" s="217">
        <v>0</v>
      </c>
      <c r="D146" s="34"/>
      <c r="E146" s="34"/>
    </row>
    <row r="147" spans="1:5" ht="9.75" customHeight="1" x14ac:dyDescent="0.3">
      <c r="A147" s="57">
        <v>2159</v>
      </c>
      <c r="B147" s="34" t="s">
        <v>460</v>
      </c>
      <c r="C147" s="217">
        <v>0</v>
      </c>
      <c r="D147" s="34"/>
      <c r="E147" s="34"/>
    </row>
    <row r="148" spans="1:5" ht="9.75" customHeight="1" x14ac:dyDescent="0.3">
      <c r="A148" s="57">
        <v>2240</v>
      </c>
      <c r="B148" s="34" t="s">
        <v>461</v>
      </c>
      <c r="C148" s="217">
        <v>0</v>
      </c>
      <c r="D148" s="34"/>
      <c r="E148" s="34"/>
    </row>
    <row r="149" spans="1:5" ht="9.75" customHeight="1" x14ac:dyDescent="0.3">
      <c r="A149" s="57">
        <v>2241</v>
      </c>
      <c r="B149" s="34" t="s">
        <v>462</v>
      </c>
      <c r="C149" s="217">
        <v>0</v>
      </c>
      <c r="D149" s="34"/>
      <c r="E149" s="34"/>
    </row>
    <row r="150" spans="1:5" ht="9.75" customHeight="1" x14ac:dyDescent="0.3">
      <c r="A150" s="57">
        <v>2242</v>
      </c>
      <c r="B150" s="34" t="s">
        <v>463</v>
      </c>
      <c r="C150" s="217">
        <v>0</v>
      </c>
      <c r="D150" s="34"/>
      <c r="E150" s="34"/>
    </row>
    <row r="151" spans="1:5" ht="9.75" customHeight="1" x14ac:dyDescent="0.3">
      <c r="A151" s="57">
        <v>2249</v>
      </c>
      <c r="B151" s="34" t="s">
        <v>464</v>
      </c>
      <c r="C151" s="217">
        <v>0</v>
      </c>
      <c r="D151" s="34"/>
      <c r="E151" s="34"/>
    </row>
    <row r="152" spans="1:5" ht="9.75" customHeight="1" x14ac:dyDescent="0.3">
      <c r="A152" s="57"/>
      <c r="B152" s="34"/>
      <c r="C152" s="58"/>
      <c r="D152" s="34"/>
      <c r="E152" s="34"/>
    </row>
    <row r="153" spans="1:5" ht="9.75" customHeight="1" x14ac:dyDescent="0.3">
      <c r="A153" s="32" t="s">
        <v>465</v>
      </c>
      <c r="B153" s="32"/>
      <c r="C153" s="32"/>
      <c r="D153" s="32"/>
      <c r="E153" s="32"/>
    </row>
    <row r="154" spans="1:5" ht="9.75" customHeight="1" x14ac:dyDescent="0.3">
      <c r="A154" s="69" t="s">
        <v>106</v>
      </c>
      <c r="B154" s="69" t="s">
        <v>107</v>
      </c>
      <c r="C154" s="69" t="s">
        <v>108</v>
      </c>
      <c r="D154" s="36" t="s">
        <v>441</v>
      </c>
      <c r="E154" s="36" t="s">
        <v>326</v>
      </c>
    </row>
    <row r="155" spans="1:5" ht="9.75" customHeight="1" x14ac:dyDescent="0.3">
      <c r="A155" s="57">
        <v>2170</v>
      </c>
      <c r="B155" s="34" t="s">
        <v>466</v>
      </c>
      <c r="C155" s="58">
        <v>0</v>
      </c>
      <c r="D155" s="34"/>
      <c r="E155" s="34"/>
    </row>
    <row r="156" spans="1:5" ht="9.75" customHeight="1" x14ac:dyDescent="0.3">
      <c r="A156" s="57">
        <v>2171</v>
      </c>
      <c r="B156" s="34" t="s">
        <v>467</v>
      </c>
      <c r="C156" s="58">
        <v>0</v>
      </c>
      <c r="D156" s="34"/>
      <c r="E156" s="34"/>
    </row>
    <row r="157" spans="1:5" ht="9.75" customHeight="1" x14ac:dyDescent="0.3">
      <c r="A157" s="57">
        <v>2172</v>
      </c>
      <c r="B157" s="34" t="s">
        <v>468</v>
      </c>
      <c r="C157" s="58">
        <v>0</v>
      </c>
      <c r="D157" s="34"/>
      <c r="E157" s="34"/>
    </row>
    <row r="158" spans="1:5" ht="9.75" customHeight="1" x14ac:dyDescent="0.3">
      <c r="A158" s="57">
        <v>2179</v>
      </c>
      <c r="B158" s="34" t="s">
        <v>469</v>
      </c>
      <c r="C158" s="58">
        <v>0</v>
      </c>
      <c r="D158" s="34"/>
      <c r="E158" s="34"/>
    </row>
    <row r="159" spans="1:5" ht="9.75" customHeight="1" x14ac:dyDescent="0.3">
      <c r="A159" s="57">
        <v>2260</v>
      </c>
      <c r="B159" s="34" t="s">
        <v>470</v>
      </c>
      <c r="C159" s="58">
        <v>0</v>
      </c>
      <c r="D159" s="34"/>
      <c r="E159" s="34"/>
    </row>
    <row r="160" spans="1:5" ht="9.75" customHeight="1" x14ac:dyDescent="0.3">
      <c r="A160" s="57">
        <v>2261</v>
      </c>
      <c r="B160" s="34" t="s">
        <v>471</v>
      </c>
      <c r="C160" s="58">
        <v>0</v>
      </c>
      <c r="D160" s="34"/>
      <c r="E160" s="34"/>
    </row>
    <row r="161" spans="1:5" ht="9.75" customHeight="1" x14ac:dyDescent="0.3">
      <c r="A161" s="57">
        <v>2262</v>
      </c>
      <c r="B161" s="34" t="s">
        <v>472</v>
      </c>
      <c r="C161" s="58">
        <v>0</v>
      </c>
      <c r="D161" s="34"/>
      <c r="E161" s="34"/>
    </row>
    <row r="162" spans="1:5" ht="9.75" customHeight="1" x14ac:dyDescent="0.3">
      <c r="A162" s="57">
        <v>2263</v>
      </c>
      <c r="B162" s="34" t="s">
        <v>473</v>
      </c>
      <c r="C162" s="58">
        <v>0</v>
      </c>
      <c r="D162" s="34"/>
      <c r="E162" s="34"/>
    </row>
    <row r="163" spans="1:5" ht="9.75" customHeight="1" x14ac:dyDescent="0.3">
      <c r="A163" s="57">
        <v>2269</v>
      </c>
      <c r="B163" s="34" t="s">
        <v>474</v>
      </c>
      <c r="C163" s="58">
        <v>0</v>
      </c>
      <c r="D163" s="34"/>
      <c r="E163" s="34"/>
    </row>
    <row r="164" spans="1:5" ht="9.75" customHeight="1" x14ac:dyDescent="0.3">
      <c r="A164" s="34"/>
      <c r="B164" s="34"/>
      <c r="C164" s="34"/>
      <c r="D164" s="34"/>
      <c r="E164" s="34"/>
    </row>
    <row r="165" spans="1:5" ht="9.75" customHeight="1" x14ac:dyDescent="0.3">
      <c r="A165" s="32" t="s">
        <v>475</v>
      </c>
      <c r="B165" s="32"/>
      <c r="C165" s="32"/>
      <c r="D165" s="32"/>
      <c r="E165" s="32"/>
    </row>
    <row r="166" spans="1:5" ht="9.75" customHeight="1" x14ac:dyDescent="0.3">
      <c r="A166" s="69" t="s">
        <v>106</v>
      </c>
      <c r="B166" s="69" t="s">
        <v>107</v>
      </c>
      <c r="C166" s="69" t="s">
        <v>108</v>
      </c>
      <c r="D166" s="36" t="s">
        <v>441</v>
      </c>
      <c r="E166" s="36" t="s">
        <v>326</v>
      </c>
    </row>
    <row r="167" spans="1:5" ht="9.75" customHeight="1" x14ac:dyDescent="0.3">
      <c r="A167" s="57">
        <v>2190</v>
      </c>
      <c r="B167" s="34" t="s">
        <v>476</v>
      </c>
      <c r="C167" s="58">
        <v>0</v>
      </c>
      <c r="D167" s="34"/>
      <c r="E167" s="34"/>
    </row>
    <row r="168" spans="1:5" ht="9.75" customHeight="1" x14ac:dyDescent="0.3">
      <c r="A168" s="57">
        <v>2191</v>
      </c>
      <c r="B168" s="34" t="s">
        <v>477</v>
      </c>
      <c r="C168" s="58">
        <v>0</v>
      </c>
      <c r="D168" s="34"/>
      <c r="E168" s="34"/>
    </row>
    <row r="169" spans="1:5" ht="9.75" customHeight="1" x14ac:dyDescent="0.3">
      <c r="A169" s="57">
        <v>2192</v>
      </c>
      <c r="B169" s="34" t="s">
        <v>478</v>
      </c>
      <c r="C169" s="58">
        <v>0</v>
      </c>
      <c r="D169" s="34"/>
      <c r="E169" s="34"/>
    </row>
    <row r="170" spans="1:5" ht="9.75" customHeight="1" x14ac:dyDescent="0.3">
      <c r="A170" s="57">
        <v>2199</v>
      </c>
      <c r="B170" s="34" t="s">
        <v>479</v>
      </c>
      <c r="C170" s="58">
        <v>0</v>
      </c>
      <c r="D170" s="34"/>
      <c r="E170" s="34"/>
    </row>
    <row r="171" spans="1:5" ht="9.75" customHeight="1" x14ac:dyDescent="0.3">
      <c r="A171" s="34"/>
      <c r="B171" s="34"/>
      <c r="C171" s="34"/>
      <c r="D171" s="34"/>
      <c r="E171" s="34"/>
    </row>
    <row r="172" spans="1:5" ht="9.75" customHeight="1" x14ac:dyDescent="0.3">
      <c r="A172" s="34"/>
      <c r="B172" s="34"/>
      <c r="C172" s="34"/>
      <c r="D172" s="34"/>
      <c r="E172" s="34"/>
    </row>
    <row r="173" spans="1:5" ht="9.75" customHeight="1" x14ac:dyDescent="0.3">
      <c r="A173" s="34"/>
      <c r="B173" s="34" t="s">
        <v>310</v>
      </c>
      <c r="C173" s="34"/>
      <c r="D173" s="34"/>
      <c r="E173" s="34"/>
    </row>
  </sheetData>
  <mergeCells count="4">
    <mergeCell ref="A1:F1"/>
    <mergeCell ref="A2:F2"/>
    <mergeCell ref="A3:F3"/>
    <mergeCell ref="A4:F4"/>
  </mergeCells>
  <pageMargins left="0.25" right="0.25" top="0.75" bottom="0.75" header="0.3" footer="0.3"/>
  <pageSetup scale="58" fitToHeight="0"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E31"/>
  <sheetViews>
    <sheetView view="pageBreakPreview" zoomScale="60" zoomScaleNormal="100" workbookViewId="0">
      <selection activeCell="C6" sqref="C6"/>
    </sheetView>
  </sheetViews>
  <sheetFormatPr baseColWidth="10" defaultColWidth="14.44140625" defaultRowHeight="15" customHeight="1" x14ac:dyDescent="0.3"/>
  <cols>
    <col min="1" max="1" width="10" style="29" customWidth="1"/>
    <col min="2" max="2" width="48.109375" style="29" customWidth="1"/>
    <col min="3" max="3" width="22.88671875" style="29" customWidth="1"/>
    <col min="4" max="5" width="16.88671875" style="29" customWidth="1"/>
    <col min="6" max="26" width="9.109375" style="29" customWidth="1"/>
    <col min="27" max="16384" width="14.44140625" style="29"/>
  </cols>
  <sheetData>
    <row r="1" spans="1:5" ht="11.25" customHeight="1" x14ac:dyDescent="0.3">
      <c r="A1" s="488" t="s">
        <v>13</v>
      </c>
      <c r="B1" s="501"/>
      <c r="C1" s="501"/>
      <c r="D1" s="70" t="s">
        <v>99</v>
      </c>
      <c r="E1" s="71">
        <v>2025</v>
      </c>
    </row>
    <row r="2" spans="1:5" ht="11.25" customHeight="1" x14ac:dyDescent="0.3">
      <c r="A2" s="488" t="s">
        <v>480</v>
      </c>
      <c r="B2" s="501"/>
      <c r="C2" s="501"/>
      <c r="D2" s="70" t="s">
        <v>101</v>
      </c>
      <c r="E2" s="71" t="s">
        <v>648</v>
      </c>
    </row>
    <row r="3" spans="1:5" ht="11.25" customHeight="1" x14ac:dyDescent="0.3">
      <c r="A3" s="488" t="s">
        <v>2110</v>
      </c>
      <c r="B3" s="501"/>
      <c r="C3" s="501"/>
      <c r="D3" s="70" t="s">
        <v>102</v>
      </c>
      <c r="E3" s="71" t="s">
        <v>651</v>
      </c>
    </row>
    <row r="4" spans="1:5" ht="11.25" customHeight="1" x14ac:dyDescent="0.3">
      <c r="A4" s="488" t="s">
        <v>103</v>
      </c>
      <c r="B4" s="501"/>
      <c r="C4" s="501"/>
      <c r="D4" s="70"/>
      <c r="E4" s="71"/>
    </row>
    <row r="5" spans="1:5" ht="9.75" customHeight="1" x14ac:dyDescent="0.3">
      <c r="A5" s="31" t="s">
        <v>104</v>
      </c>
      <c r="B5" s="32"/>
      <c r="C5" s="32"/>
      <c r="D5" s="32"/>
      <c r="E5" s="32"/>
    </row>
    <row r="6" spans="1:5" ht="9.75" customHeight="1" x14ac:dyDescent="0.3">
      <c r="A6" s="34"/>
      <c r="B6" s="34"/>
      <c r="C6" s="34"/>
      <c r="D6" s="34"/>
      <c r="E6" s="34"/>
    </row>
    <row r="7" spans="1:5" ht="9.75" customHeight="1" x14ac:dyDescent="0.3">
      <c r="A7" s="32" t="s">
        <v>481</v>
      </c>
      <c r="B7" s="32"/>
      <c r="C7" s="32"/>
      <c r="D7" s="32"/>
      <c r="E7" s="32"/>
    </row>
    <row r="8" spans="1:5" ht="9.75" customHeight="1" x14ac:dyDescent="0.3">
      <c r="A8" s="36" t="s">
        <v>106</v>
      </c>
      <c r="B8" s="36" t="s">
        <v>107</v>
      </c>
      <c r="C8" s="36" t="s">
        <v>108</v>
      </c>
      <c r="D8" s="36" t="s">
        <v>313</v>
      </c>
      <c r="E8" s="36" t="s">
        <v>441</v>
      </c>
    </row>
    <row r="9" spans="1:5" ht="9.75" customHeight="1" x14ac:dyDescent="0.3">
      <c r="A9" s="57">
        <v>3110</v>
      </c>
      <c r="B9" s="34" t="s">
        <v>163</v>
      </c>
      <c r="C9" s="218">
        <v>0</v>
      </c>
      <c r="D9" s="34"/>
      <c r="E9" s="34"/>
    </row>
    <row r="10" spans="1:5" ht="9.75" customHeight="1" x14ac:dyDescent="0.3">
      <c r="A10" s="57">
        <v>3120</v>
      </c>
      <c r="B10" s="34" t="s">
        <v>482</v>
      </c>
      <c r="C10" s="218">
        <v>42480346.960000001</v>
      </c>
      <c r="D10" s="34"/>
      <c r="E10" s="34"/>
    </row>
    <row r="11" spans="1:5" ht="9.75" customHeight="1" x14ac:dyDescent="0.3">
      <c r="A11" s="57">
        <v>3130</v>
      </c>
      <c r="B11" s="34" t="s">
        <v>485</v>
      </c>
      <c r="C11" s="218">
        <v>0</v>
      </c>
      <c r="D11" s="34"/>
      <c r="E11" s="34"/>
    </row>
    <row r="12" spans="1:5" ht="9.75" customHeight="1" x14ac:dyDescent="0.3">
      <c r="A12" s="34"/>
      <c r="B12" s="34"/>
      <c r="C12" s="34"/>
      <c r="D12" s="34"/>
      <c r="E12" s="34"/>
    </row>
    <row r="13" spans="1:5" ht="9.75" customHeight="1" x14ac:dyDescent="0.3">
      <c r="A13" s="32" t="s">
        <v>486</v>
      </c>
      <c r="B13" s="32"/>
      <c r="C13" s="32"/>
      <c r="D13" s="32"/>
      <c r="E13" s="32"/>
    </row>
    <row r="14" spans="1:5" ht="9.75" customHeight="1" x14ac:dyDescent="0.3">
      <c r="A14" s="36" t="s">
        <v>106</v>
      </c>
      <c r="B14" s="36" t="s">
        <v>107</v>
      </c>
      <c r="C14" s="36" t="s">
        <v>108</v>
      </c>
      <c r="D14" s="36" t="s">
        <v>487</v>
      </c>
      <c r="E14" s="36"/>
    </row>
    <row r="15" spans="1:5" ht="9.75" customHeight="1" x14ac:dyDescent="0.3">
      <c r="A15" s="57">
        <v>3210</v>
      </c>
      <c r="B15" s="34" t="s">
        <v>488</v>
      </c>
      <c r="C15" s="215">
        <v>-16231827.25999999</v>
      </c>
      <c r="D15" s="34"/>
      <c r="E15" s="34"/>
    </row>
    <row r="16" spans="1:5" ht="9.75" customHeight="1" x14ac:dyDescent="0.3">
      <c r="A16" s="57">
        <v>3220</v>
      </c>
      <c r="B16" s="34" t="s">
        <v>489</v>
      </c>
      <c r="C16" s="213">
        <v>133796238.54000001</v>
      </c>
      <c r="D16" s="34"/>
      <c r="E16" s="34"/>
    </row>
    <row r="17" spans="1:4" ht="9.75" customHeight="1" x14ac:dyDescent="0.3">
      <c r="A17" s="57">
        <v>3230</v>
      </c>
      <c r="B17" s="34" t="s">
        <v>490</v>
      </c>
      <c r="C17" s="218">
        <v>0</v>
      </c>
      <c r="D17" s="34"/>
    </row>
    <row r="18" spans="1:4" ht="9.75" customHeight="1" x14ac:dyDescent="0.3">
      <c r="A18" s="57">
        <v>3231</v>
      </c>
      <c r="B18" s="34" t="s">
        <v>491</v>
      </c>
      <c r="C18" s="218">
        <v>0</v>
      </c>
      <c r="D18" s="34"/>
    </row>
    <row r="19" spans="1:4" ht="9.75" customHeight="1" x14ac:dyDescent="0.3">
      <c r="A19" s="57">
        <v>3232</v>
      </c>
      <c r="B19" s="34" t="s">
        <v>493</v>
      </c>
      <c r="C19" s="218">
        <v>0</v>
      </c>
      <c r="D19" s="34"/>
    </row>
    <row r="20" spans="1:4" ht="9.75" customHeight="1" x14ac:dyDescent="0.3">
      <c r="A20" s="57">
        <v>3233</v>
      </c>
      <c r="B20" s="34" t="s">
        <v>494</v>
      </c>
      <c r="C20" s="218">
        <v>0</v>
      </c>
      <c r="D20" s="34"/>
    </row>
    <row r="21" spans="1:4" ht="9.75" customHeight="1" x14ac:dyDescent="0.3">
      <c r="A21" s="57">
        <v>3239</v>
      </c>
      <c r="B21" s="34" t="s">
        <v>495</v>
      </c>
      <c r="C21" s="218">
        <v>0</v>
      </c>
      <c r="D21" s="34"/>
    </row>
    <row r="22" spans="1:4" ht="9.75" customHeight="1" x14ac:dyDescent="0.3">
      <c r="A22" s="57">
        <v>3240</v>
      </c>
      <c r="B22" s="34" t="s">
        <v>496</v>
      </c>
      <c r="C22" s="218">
        <v>0</v>
      </c>
      <c r="D22" s="34"/>
    </row>
    <row r="23" spans="1:4" ht="9.75" customHeight="1" x14ac:dyDescent="0.3">
      <c r="A23" s="57">
        <v>3241</v>
      </c>
      <c r="B23" s="34" t="s">
        <v>497</v>
      </c>
      <c r="C23" s="218">
        <v>0</v>
      </c>
      <c r="D23" s="34"/>
    </row>
    <row r="24" spans="1:4" ht="9.75" customHeight="1" x14ac:dyDescent="0.3">
      <c r="A24" s="57">
        <v>3242</v>
      </c>
      <c r="B24" s="34" t="s">
        <v>498</v>
      </c>
      <c r="C24" s="218">
        <v>0</v>
      </c>
      <c r="D24" s="34"/>
    </row>
    <row r="25" spans="1:4" ht="9.75" customHeight="1" x14ac:dyDescent="0.3">
      <c r="A25" s="57">
        <v>3243</v>
      </c>
      <c r="B25" s="34" t="s">
        <v>499</v>
      </c>
      <c r="C25" s="218">
        <v>0</v>
      </c>
      <c r="D25" s="34"/>
    </row>
    <row r="26" spans="1:4" ht="9.75" customHeight="1" x14ac:dyDescent="0.3">
      <c r="A26" s="57">
        <v>3250</v>
      </c>
      <c r="B26" s="34" t="s">
        <v>500</v>
      </c>
      <c r="C26" s="218">
        <v>0</v>
      </c>
      <c r="D26" s="34"/>
    </row>
    <row r="27" spans="1:4" ht="9.75" customHeight="1" x14ac:dyDescent="0.3">
      <c r="A27" s="57">
        <v>3251</v>
      </c>
      <c r="B27" s="34" t="s">
        <v>501</v>
      </c>
      <c r="C27" s="218">
        <v>0</v>
      </c>
      <c r="D27" s="34"/>
    </row>
    <row r="28" spans="1:4" ht="9.75" customHeight="1" x14ac:dyDescent="0.3">
      <c r="A28" s="57">
        <v>3252</v>
      </c>
      <c r="B28" s="34" t="s">
        <v>502</v>
      </c>
      <c r="C28" s="218">
        <v>0</v>
      </c>
      <c r="D28" s="34"/>
    </row>
    <row r="29" spans="1:4" ht="9.75" customHeight="1" x14ac:dyDescent="0.3">
      <c r="A29" s="57">
        <v>3253</v>
      </c>
      <c r="B29" s="34" t="s">
        <v>503</v>
      </c>
      <c r="C29" s="58">
        <v>0</v>
      </c>
      <c r="D29" s="34"/>
    </row>
    <row r="30" spans="1:4" ht="9.75" customHeight="1" x14ac:dyDescent="0.3">
      <c r="A30" s="34"/>
      <c r="B30" s="34"/>
      <c r="C30" s="34"/>
      <c r="D30" s="34"/>
    </row>
    <row r="31" spans="1:4" ht="9.75" customHeight="1" x14ac:dyDescent="0.3">
      <c r="A31" s="34"/>
      <c r="B31" s="34" t="s">
        <v>310</v>
      </c>
      <c r="C31" s="34"/>
      <c r="D31" s="34"/>
    </row>
  </sheetData>
  <mergeCells count="4">
    <mergeCell ref="A1:C1"/>
    <mergeCell ref="A2:C2"/>
    <mergeCell ref="A3:C3"/>
    <mergeCell ref="A4:C4"/>
  </mergeCells>
  <pageMargins left="0.7" right="0.7" top="0.75" bottom="0.75" header="0" footer="0"/>
  <pageSetup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A1:E140"/>
  <sheetViews>
    <sheetView view="pageBreakPreview" zoomScale="60" zoomScaleNormal="100" workbookViewId="0">
      <selection activeCell="E1" sqref="E1"/>
    </sheetView>
  </sheetViews>
  <sheetFormatPr baseColWidth="10" defaultColWidth="14.44140625" defaultRowHeight="15" customHeight="1" x14ac:dyDescent="0.3"/>
  <cols>
    <col min="1" max="1" width="10" style="29" customWidth="1"/>
    <col min="2" max="2" width="63.44140625" style="29" customWidth="1"/>
    <col min="3" max="3" width="15.109375" style="29" customWidth="1"/>
    <col min="4" max="4" width="16.44140625" style="29" customWidth="1"/>
    <col min="5" max="5" width="19.109375" style="29" customWidth="1"/>
    <col min="6" max="26" width="9.109375" style="29" customWidth="1"/>
    <col min="27" max="16384" width="14.44140625" style="29"/>
  </cols>
  <sheetData>
    <row r="1" spans="1:5" ht="11.25" customHeight="1" x14ac:dyDescent="0.3">
      <c r="A1" s="488" t="s">
        <v>13</v>
      </c>
      <c r="B1" s="501"/>
      <c r="C1" s="501"/>
      <c r="D1" s="70" t="s">
        <v>99</v>
      </c>
      <c r="E1" s="71">
        <v>2025</v>
      </c>
    </row>
    <row r="2" spans="1:5" ht="11.25" customHeight="1" x14ac:dyDescent="0.3">
      <c r="A2" s="488" t="s">
        <v>504</v>
      </c>
      <c r="B2" s="501"/>
      <c r="C2" s="501"/>
      <c r="D2" s="70" t="s">
        <v>101</v>
      </c>
      <c r="E2" s="71" t="s">
        <v>648</v>
      </c>
    </row>
    <row r="3" spans="1:5" ht="11.25" customHeight="1" x14ac:dyDescent="0.3">
      <c r="A3" s="488" t="s">
        <v>2110</v>
      </c>
      <c r="B3" s="501"/>
      <c r="C3" s="501"/>
      <c r="D3" s="70" t="s">
        <v>102</v>
      </c>
      <c r="E3" s="71" t="s">
        <v>651</v>
      </c>
    </row>
    <row r="4" spans="1:5" ht="11.25" customHeight="1" x14ac:dyDescent="0.3">
      <c r="A4" s="488" t="s">
        <v>103</v>
      </c>
      <c r="B4" s="501"/>
      <c r="C4" s="501"/>
      <c r="D4" s="70"/>
      <c r="E4" s="71"/>
    </row>
    <row r="5" spans="1:5" ht="9.75" customHeight="1" x14ac:dyDescent="0.3">
      <c r="A5" s="31" t="s">
        <v>104</v>
      </c>
      <c r="B5" s="32"/>
      <c r="C5" s="32"/>
      <c r="D5" s="32"/>
      <c r="E5" s="32"/>
    </row>
    <row r="6" spans="1:5" ht="9.75" customHeight="1" x14ac:dyDescent="0.3">
      <c r="A6" s="34"/>
      <c r="B6" s="34"/>
      <c r="C6" s="34"/>
      <c r="D6" s="34"/>
      <c r="E6" s="34"/>
    </row>
    <row r="7" spans="1:5" ht="9.75" customHeight="1" x14ac:dyDescent="0.3">
      <c r="A7" s="32" t="s">
        <v>505</v>
      </c>
      <c r="B7" s="32"/>
      <c r="C7" s="32"/>
      <c r="D7" s="32"/>
      <c r="E7" s="34"/>
    </row>
    <row r="8" spans="1:5" ht="9.75" customHeight="1" x14ac:dyDescent="0.3">
      <c r="A8" s="36" t="s">
        <v>106</v>
      </c>
      <c r="B8" s="36" t="s">
        <v>107</v>
      </c>
      <c r="C8" s="37" t="s">
        <v>652</v>
      </c>
      <c r="D8" s="37" t="s">
        <v>653</v>
      </c>
      <c r="E8" s="34"/>
    </row>
    <row r="9" spans="1:5" ht="9.75" customHeight="1" x14ac:dyDescent="0.3">
      <c r="A9" s="57">
        <v>1111</v>
      </c>
      <c r="B9" s="34" t="s">
        <v>506</v>
      </c>
      <c r="C9" s="213">
        <v>149764.5</v>
      </c>
      <c r="D9" s="218">
        <v>137237.5</v>
      </c>
      <c r="E9" s="34"/>
    </row>
    <row r="10" spans="1:5" ht="9.75" customHeight="1" x14ac:dyDescent="0.3">
      <c r="A10" s="57">
        <v>1112</v>
      </c>
      <c r="B10" s="34" t="s">
        <v>507</v>
      </c>
      <c r="C10" s="213">
        <v>10207509.66</v>
      </c>
      <c r="D10" s="218">
        <v>13420564.58</v>
      </c>
      <c r="E10" s="34"/>
    </row>
    <row r="11" spans="1:5" ht="9.75" customHeight="1" x14ac:dyDescent="0.3">
      <c r="A11" s="57">
        <v>1113</v>
      </c>
      <c r="B11" s="34" t="s">
        <v>508</v>
      </c>
      <c r="C11" s="213">
        <v>0</v>
      </c>
      <c r="D11" s="218">
        <v>0</v>
      </c>
      <c r="E11" s="34"/>
    </row>
    <row r="12" spans="1:5" ht="9.75" customHeight="1" x14ac:dyDescent="0.3">
      <c r="A12" s="57">
        <v>1114</v>
      </c>
      <c r="B12" s="34" t="s">
        <v>314</v>
      </c>
      <c r="C12" s="213">
        <v>0</v>
      </c>
      <c r="D12" s="218">
        <v>0</v>
      </c>
      <c r="E12" s="34"/>
    </row>
    <row r="13" spans="1:5" ht="9.75" customHeight="1" x14ac:dyDescent="0.3">
      <c r="A13" s="57">
        <v>1115</v>
      </c>
      <c r="B13" s="34" t="s">
        <v>315</v>
      </c>
      <c r="C13" s="213">
        <v>0</v>
      </c>
      <c r="D13" s="218">
        <v>0</v>
      </c>
      <c r="E13" s="34"/>
    </row>
    <row r="14" spans="1:5" ht="9.75" customHeight="1" x14ac:dyDescent="0.3">
      <c r="A14" s="57">
        <v>1116</v>
      </c>
      <c r="B14" s="34" t="s">
        <v>509</v>
      </c>
      <c r="C14" s="213">
        <v>0</v>
      </c>
      <c r="D14" s="218">
        <v>0</v>
      </c>
      <c r="E14" s="34"/>
    </row>
    <row r="15" spans="1:5" ht="9.75" customHeight="1" x14ac:dyDescent="0.3">
      <c r="A15" s="57">
        <v>1119</v>
      </c>
      <c r="B15" s="34" t="s">
        <v>510</v>
      </c>
      <c r="C15" s="213">
        <v>0</v>
      </c>
      <c r="D15" s="218">
        <v>0</v>
      </c>
      <c r="E15" s="34"/>
    </row>
    <row r="16" spans="1:5" ht="9.75" customHeight="1" x14ac:dyDescent="0.3">
      <c r="A16" s="72">
        <v>1110</v>
      </c>
      <c r="B16" s="73" t="s">
        <v>511</v>
      </c>
      <c r="C16" s="211">
        <v>10357274.16</v>
      </c>
      <c r="D16" s="223">
        <v>13557802.08</v>
      </c>
      <c r="E16" s="34"/>
    </row>
    <row r="17" spans="1:4" ht="15" customHeight="1" x14ac:dyDescent="0.3">
      <c r="C17" s="224"/>
    </row>
    <row r="19" spans="1:4" ht="9.75" customHeight="1" x14ac:dyDescent="0.3">
      <c r="A19" s="32" t="s">
        <v>512</v>
      </c>
      <c r="B19" s="32"/>
      <c r="C19" s="32"/>
      <c r="D19" s="32"/>
    </row>
    <row r="20" spans="1:4" ht="9.75" customHeight="1" x14ac:dyDescent="0.3">
      <c r="A20" s="36" t="s">
        <v>106</v>
      </c>
      <c r="B20" s="36" t="s">
        <v>107</v>
      </c>
      <c r="C20" s="37" t="s">
        <v>652</v>
      </c>
      <c r="D20" s="37" t="s">
        <v>653</v>
      </c>
    </row>
    <row r="21" spans="1:4" ht="9.75" customHeight="1" x14ac:dyDescent="0.3">
      <c r="A21" s="72">
        <v>1230</v>
      </c>
      <c r="B21" s="75" t="s">
        <v>368</v>
      </c>
      <c r="C21" s="211">
        <v>123227001.89</v>
      </c>
      <c r="D21" s="223">
        <v>123227001.89</v>
      </c>
    </row>
    <row r="22" spans="1:4" ht="9.75" customHeight="1" x14ac:dyDescent="0.3">
      <c r="A22" s="57">
        <v>1231</v>
      </c>
      <c r="B22" s="34" t="s">
        <v>369</v>
      </c>
      <c r="C22" s="213">
        <v>426412.5</v>
      </c>
      <c r="D22" s="218">
        <v>426412.5</v>
      </c>
    </row>
    <row r="23" spans="1:4" ht="9.75" customHeight="1" x14ac:dyDescent="0.3">
      <c r="A23" s="57">
        <v>1232</v>
      </c>
      <c r="B23" s="34" t="s">
        <v>370</v>
      </c>
      <c r="C23" s="213">
        <v>0</v>
      </c>
      <c r="D23" s="218">
        <v>0</v>
      </c>
    </row>
    <row r="24" spans="1:4" ht="9.75" customHeight="1" x14ac:dyDescent="0.3">
      <c r="A24" s="57">
        <v>1233</v>
      </c>
      <c r="B24" s="34" t="s">
        <v>371</v>
      </c>
      <c r="C24" s="213">
        <v>122614948.56</v>
      </c>
      <c r="D24" s="218">
        <v>122614948.56</v>
      </c>
    </row>
    <row r="25" spans="1:4" ht="9.75" customHeight="1" x14ac:dyDescent="0.3">
      <c r="A25" s="57">
        <v>1234</v>
      </c>
      <c r="B25" s="34" t="s">
        <v>374</v>
      </c>
      <c r="C25" s="213">
        <v>0</v>
      </c>
      <c r="D25" s="218">
        <v>0</v>
      </c>
    </row>
    <row r="26" spans="1:4" ht="9.75" customHeight="1" x14ac:dyDescent="0.3">
      <c r="A26" s="57">
        <v>1235</v>
      </c>
      <c r="B26" s="34" t="s">
        <v>375</v>
      </c>
      <c r="C26" s="213">
        <v>0</v>
      </c>
      <c r="D26" s="218">
        <v>0</v>
      </c>
    </row>
    <row r="27" spans="1:4" ht="9.75" customHeight="1" x14ac:dyDescent="0.3">
      <c r="A27" s="57">
        <v>1236</v>
      </c>
      <c r="B27" s="34" t="s">
        <v>376</v>
      </c>
      <c r="C27" s="213">
        <v>185640.83</v>
      </c>
      <c r="D27" s="218">
        <v>185640.83</v>
      </c>
    </row>
    <row r="28" spans="1:4" ht="9.75" customHeight="1" x14ac:dyDescent="0.3">
      <c r="A28" s="57">
        <v>1239</v>
      </c>
      <c r="B28" s="34" t="s">
        <v>377</v>
      </c>
      <c r="C28" s="213">
        <v>0</v>
      </c>
      <c r="D28" s="218">
        <v>0</v>
      </c>
    </row>
    <row r="29" spans="1:4" ht="9.75" customHeight="1" x14ac:dyDescent="0.3">
      <c r="A29" s="72">
        <v>1240</v>
      </c>
      <c r="B29" s="75" t="s">
        <v>378</v>
      </c>
      <c r="C29" s="211">
        <v>132162073.78</v>
      </c>
      <c r="D29" s="223">
        <v>119178449.33</v>
      </c>
    </row>
    <row r="30" spans="1:4" ht="9.75" customHeight="1" x14ac:dyDescent="0.3">
      <c r="A30" s="57">
        <v>1241</v>
      </c>
      <c r="B30" s="34" t="s">
        <v>379</v>
      </c>
      <c r="C30" s="213">
        <v>3464102.28</v>
      </c>
      <c r="D30" s="218">
        <v>3297891.41</v>
      </c>
    </row>
    <row r="31" spans="1:4" ht="9.75" customHeight="1" x14ac:dyDescent="0.3">
      <c r="A31" s="57">
        <v>1242</v>
      </c>
      <c r="B31" s="34" t="s">
        <v>380</v>
      </c>
      <c r="C31" s="213">
        <v>115383589.53</v>
      </c>
      <c r="D31" s="218">
        <v>115383589.53</v>
      </c>
    </row>
    <row r="32" spans="1:4" ht="9.75" customHeight="1" x14ac:dyDescent="0.3">
      <c r="A32" s="57">
        <v>1243</v>
      </c>
      <c r="B32" s="34" t="s">
        <v>381</v>
      </c>
      <c r="C32" s="213">
        <v>0</v>
      </c>
      <c r="D32" s="218">
        <v>0</v>
      </c>
    </row>
    <row r="33" spans="1:4" ht="9.75" customHeight="1" x14ac:dyDescent="0.3">
      <c r="A33" s="57">
        <v>1244</v>
      </c>
      <c r="B33" s="34" t="s">
        <v>382</v>
      </c>
      <c r="C33" s="213">
        <v>0</v>
      </c>
      <c r="D33" s="218">
        <v>0</v>
      </c>
    </row>
    <row r="34" spans="1:4" ht="9.75" customHeight="1" x14ac:dyDescent="0.3">
      <c r="A34" s="57">
        <v>1245</v>
      </c>
      <c r="B34" s="34" t="s">
        <v>384</v>
      </c>
      <c r="C34" s="213">
        <v>363251.24</v>
      </c>
      <c r="D34" s="218">
        <v>363251.24</v>
      </c>
    </row>
    <row r="35" spans="1:4" ht="9.75" customHeight="1" x14ac:dyDescent="0.3">
      <c r="A35" s="57">
        <v>1246</v>
      </c>
      <c r="B35" s="34" t="s">
        <v>385</v>
      </c>
      <c r="C35" s="213">
        <v>12951130.73</v>
      </c>
      <c r="D35" s="218">
        <v>133717.15</v>
      </c>
    </row>
    <row r="36" spans="1:4" ht="9.75" customHeight="1" x14ac:dyDescent="0.3">
      <c r="A36" s="57">
        <v>1247</v>
      </c>
      <c r="B36" s="34" t="s">
        <v>386</v>
      </c>
      <c r="C36" s="213">
        <v>0</v>
      </c>
      <c r="D36" s="218">
        <v>0</v>
      </c>
    </row>
    <row r="37" spans="1:4" ht="9.75" customHeight="1" x14ac:dyDescent="0.3">
      <c r="A37" s="57">
        <v>1248</v>
      </c>
      <c r="B37" s="34" t="s">
        <v>387</v>
      </c>
      <c r="C37" s="213">
        <v>0</v>
      </c>
      <c r="D37" s="218">
        <v>0</v>
      </c>
    </row>
    <row r="38" spans="1:4" ht="9.75" customHeight="1" x14ac:dyDescent="0.3">
      <c r="A38" s="72">
        <v>1250</v>
      </c>
      <c r="B38" s="75" t="s">
        <v>393</v>
      </c>
      <c r="C38" s="211">
        <v>4374545.8899999997</v>
      </c>
      <c r="D38" s="223">
        <v>4374545.8899999997</v>
      </c>
    </row>
    <row r="39" spans="1:4" ht="9.75" customHeight="1" x14ac:dyDescent="0.3">
      <c r="A39" s="57">
        <v>1251</v>
      </c>
      <c r="B39" s="34" t="s">
        <v>394</v>
      </c>
      <c r="C39" s="213">
        <v>3419419.48</v>
      </c>
      <c r="D39" s="218">
        <v>3419419.48</v>
      </c>
    </row>
    <row r="40" spans="1:4" ht="9.75" customHeight="1" x14ac:dyDescent="0.3">
      <c r="A40" s="57">
        <v>1252</v>
      </c>
      <c r="B40" s="34" t="s">
        <v>396</v>
      </c>
      <c r="C40" s="213">
        <v>87767.07</v>
      </c>
      <c r="D40" s="218">
        <v>87767.07</v>
      </c>
    </row>
    <row r="41" spans="1:4" ht="9.75" customHeight="1" x14ac:dyDescent="0.3">
      <c r="A41" s="57">
        <v>1253</v>
      </c>
      <c r="B41" s="34" t="s">
        <v>397</v>
      </c>
      <c r="C41" s="213">
        <v>0</v>
      </c>
      <c r="D41" s="218">
        <v>0</v>
      </c>
    </row>
    <row r="42" spans="1:4" ht="9.75" customHeight="1" x14ac:dyDescent="0.3">
      <c r="A42" s="57">
        <v>1254</v>
      </c>
      <c r="B42" s="34" t="s">
        <v>398</v>
      </c>
      <c r="C42" s="213">
        <v>867359.34</v>
      </c>
      <c r="D42" s="218">
        <v>867359.34</v>
      </c>
    </row>
    <row r="43" spans="1:4" ht="9.75" customHeight="1" x14ac:dyDescent="0.3">
      <c r="A43" s="57">
        <v>1259</v>
      </c>
      <c r="B43" s="34" t="s">
        <v>399</v>
      </c>
      <c r="C43" s="213">
        <v>0</v>
      </c>
      <c r="D43" s="218">
        <v>0</v>
      </c>
    </row>
    <row r="44" spans="1:4" ht="9.75" customHeight="1" x14ac:dyDescent="0.3">
      <c r="A44" s="57"/>
      <c r="B44" s="73" t="s">
        <v>513</v>
      </c>
      <c r="C44" s="211">
        <v>259763621.56</v>
      </c>
      <c r="D44" s="223">
        <v>246779997.10999998</v>
      </c>
    </row>
    <row r="45" spans="1:4" ht="9.75" customHeight="1" x14ac:dyDescent="0.3">
      <c r="A45" s="34"/>
      <c r="B45" s="34"/>
      <c r="C45" s="34"/>
      <c r="D45" s="34"/>
    </row>
    <row r="46" spans="1:4" ht="9.75" customHeight="1" x14ac:dyDescent="0.3">
      <c r="A46" s="32" t="s">
        <v>514</v>
      </c>
      <c r="B46" s="32"/>
      <c r="C46" s="32"/>
      <c r="D46" s="32"/>
    </row>
    <row r="47" spans="1:4" ht="9.75" customHeight="1" x14ac:dyDescent="0.3">
      <c r="A47" s="36" t="s">
        <v>106</v>
      </c>
      <c r="B47" s="36" t="s">
        <v>107</v>
      </c>
      <c r="C47" s="37" t="s">
        <v>652</v>
      </c>
      <c r="D47" s="37" t="s">
        <v>653</v>
      </c>
    </row>
    <row r="48" spans="1:4" ht="11.25" customHeight="1" x14ac:dyDescent="0.3">
      <c r="A48" s="72">
        <v>3210</v>
      </c>
      <c r="B48" s="75" t="s">
        <v>515</v>
      </c>
      <c r="C48" s="214">
        <v>-16231827.25999999</v>
      </c>
      <c r="D48" s="223">
        <v>-40451806.620000005</v>
      </c>
    </row>
    <row r="49" spans="1:4" ht="11.25" customHeight="1" x14ac:dyDescent="0.3">
      <c r="A49" s="57"/>
      <c r="B49" s="73" t="s">
        <v>516</v>
      </c>
      <c r="C49" s="211">
        <f>+C62</f>
        <v>25894253.409999996</v>
      </c>
      <c r="D49" s="223">
        <f>+D50+D62+D90</f>
        <v>27144770.129999999</v>
      </c>
    </row>
    <row r="50" spans="1:4" ht="11.25" customHeight="1" x14ac:dyDescent="0.3">
      <c r="A50" s="72">
        <v>5400</v>
      </c>
      <c r="B50" s="75" t="s">
        <v>265</v>
      </c>
      <c r="C50" s="223">
        <v>0</v>
      </c>
      <c r="D50" s="223">
        <v>0</v>
      </c>
    </row>
    <row r="51" spans="1:4" ht="11.25" customHeight="1" x14ac:dyDescent="0.3">
      <c r="A51" s="57">
        <v>5410</v>
      </c>
      <c r="B51" s="34" t="s">
        <v>517</v>
      </c>
      <c r="C51" s="218">
        <v>0</v>
      </c>
      <c r="D51" s="218">
        <v>0</v>
      </c>
    </row>
    <row r="52" spans="1:4" ht="11.25" customHeight="1" x14ac:dyDescent="0.3">
      <c r="A52" s="57">
        <v>5411</v>
      </c>
      <c r="B52" s="34" t="s">
        <v>267</v>
      </c>
      <c r="C52" s="218">
        <v>0</v>
      </c>
      <c r="D52" s="218">
        <v>0</v>
      </c>
    </row>
    <row r="53" spans="1:4" ht="11.25" customHeight="1" x14ac:dyDescent="0.3">
      <c r="A53" s="57">
        <v>5420</v>
      </c>
      <c r="B53" s="34" t="s">
        <v>518</v>
      </c>
      <c r="C53" s="218">
        <v>0</v>
      </c>
      <c r="D53" s="218">
        <v>0</v>
      </c>
    </row>
    <row r="54" spans="1:4" ht="11.25" customHeight="1" x14ac:dyDescent="0.3">
      <c r="A54" s="57">
        <v>5421</v>
      </c>
      <c r="B54" s="34" t="s">
        <v>270</v>
      </c>
      <c r="C54" s="218">
        <v>0</v>
      </c>
      <c r="D54" s="218">
        <v>0</v>
      </c>
    </row>
    <row r="55" spans="1:4" ht="11.25" customHeight="1" x14ac:dyDescent="0.3">
      <c r="A55" s="57">
        <v>5430</v>
      </c>
      <c r="B55" s="34" t="s">
        <v>519</v>
      </c>
      <c r="C55" s="218">
        <v>0</v>
      </c>
      <c r="D55" s="218">
        <v>0</v>
      </c>
    </row>
    <row r="56" spans="1:4" ht="11.25" customHeight="1" x14ac:dyDescent="0.3">
      <c r="A56" s="57">
        <v>5431</v>
      </c>
      <c r="B56" s="34" t="s">
        <v>273</v>
      </c>
      <c r="C56" s="218">
        <v>0</v>
      </c>
      <c r="D56" s="218">
        <v>0</v>
      </c>
    </row>
    <row r="57" spans="1:4" ht="11.25" customHeight="1" x14ac:dyDescent="0.3">
      <c r="A57" s="57">
        <v>5440</v>
      </c>
      <c r="B57" s="34" t="s">
        <v>520</v>
      </c>
      <c r="C57" s="218">
        <v>0</v>
      </c>
      <c r="D57" s="218">
        <v>0</v>
      </c>
    </row>
    <row r="58" spans="1:4" ht="11.25" customHeight="1" x14ac:dyDescent="0.3">
      <c r="A58" s="57">
        <v>5441</v>
      </c>
      <c r="B58" s="34" t="s">
        <v>520</v>
      </c>
      <c r="C58" s="218">
        <v>0</v>
      </c>
      <c r="D58" s="218">
        <v>0</v>
      </c>
    </row>
    <row r="59" spans="1:4" ht="11.25" customHeight="1" x14ac:dyDescent="0.3">
      <c r="A59" s="57">
        <v>5450</v>
      </c>
      <c r="B59" s="34" t="s">
        <v>521</v>
      </c>
      <c r="C59" s="218">
        <v>0</v>
      </c>
      <c r="D59" s="218">
        <v>0</v>
      </c>
    </row>
    <row r="60" spans="1:4" ht="11.25" customHeight="1" x14ac:dyDescent="0.3">
      <c r="A60" s="57">
        <v>5451</v>
      </c>
      <c r="B60" s="34" t="s">
        <v>277</v>
      </c>
      <c r="C60" s="218">
        <v>0</v>
      </c>
      <c r="D60" s="218">
        <v>0</v>
      </c>
    </row>
    <row r="61" spans="1:4" ht="11.25" customHeight="1" x14ac:dyDescent="0.3">
      <c r="A61" s="57">
        <v>5452</v>
      </c>
      <c r="B61" s="34" t="s">
        <v>278</v>
      </c>
      <c r="C61" s="218">
        <v>0</v>
      </c>
      <c r="D61" s="218">
        <v>0</v>
      </c>
    </row>
    <row r="62" spans="1:4" ht="11.25" customHeight="1" x14ac:dyDescent="0.3">
      <c r="A62" s="72">
        <v>5500</v>
      </c>
      <c r="B62" s="75" t="s">
        <v>279</v>
      </c>
      <c r="C62" s="225">
        <f>+C63</f>
        <v>25894253.409999996</v>
      </c>
      <c r="D62" s="223">
        <v>27144770.129999999</v>
      </c>
    </row>
    <row r="63" spans="1:4" ht="11.25" customHeight="1" x14ac:dyDescent="0.3">
      <c r="A63" s="72">
        <v>5510</v>
      </c>
      <c r="B63" s="75" t="s">
        <v>280</v>
      </c>
      <c r="C63" s="225">
        <f>SUM(C65:C70)</f>
        <v>25894253.409999996</v>
      </c>
      <c r="D63" s="223">
        <v>27144770.129999999</v>
      </c>
    </row>
    <row r="64" spans="1:4" ht="11.25" customHeight="1" x14ac:dyDescent="0.3">
      <c r="A64" s="57">
        <v>5511</v>
      </c>
      <c r="B64" s="34" t="s">
        <v>281</v>
      </c>
      <c r="C64" s="226">
        <v>0</v>
      </c>
      <c r="D64" s="218">
        <v>0</v>
      </c>
    </row>
    <row r="65" spans="1:4" ht="11.25" customHeight="1" x14ac:dyDescent="0.3">
      <c r="A65" s="57">
        <v>5512</v>
      </c>
      <c r="B65" s="34" t="s">
        <v>282</v>
      </c>
      <c r="C65" s="226">
        <v>0</v>
      </c>
      <c r="D65" s="218">
        <v>0</v>
      </c>
    </row>
    <row r="66" spans="1:4" ht="11.25" customHeight="1" x14ac:dyDescent="0.3">
      <c r="A66" s="57">
        <v>5513</v>
      </c>
      <c r="B66" s="34" t="s">
        <v>283</v>
      </c>
      <c r="C66" s="219">
        <v>2728747.56</v>
      </c>
      <c r="D66" s="218">
        <v>2728747.55</v>
      </c>
    </row>
    <row r="67" spans="1:4" ht="11.25" customHeight="1" x14ac:dyDescent="0.3">
      <c r="A67" s="57">
        <v>5514</v>
      </c>
      <c r="B67" s="34" t="s">
        <v>284</v>
      </c>
      <c r="C67" s="219">
        <v>0</v>
      </c>
      <c r="D67" s="218">
        <v>0</v>
      </c>
    </row>
    <row r="68" spans="1:4" ht="11.25" customHeight="1" x14ac:dyDescent="0.3">
      <c r="A68" s="57">
        <v>5515</v>
      </c>
      <c r="B68" s="34" t="s">
        <v>285</v>
      </c>
      <c r="C68" s="219">
        <v>22977678.109999999</v>
      </c>
      <c r="D68" s="218">
        <v>23945651.23</v>
      </c>
    </row>
    <row r="69" spans="1:4" ht="11.25" customHeight="1" x14ac:dyDescent="0.3">
      <c r="A69" s="57">
        <v>5516</v>
      </c>
      <c r="B69" s="34" t="s">
        <v>286</v>
      </c>
      <c r="C69" s="219">
        <v>0</v>
      </c>
      <c r="D69" s="218">
        <v>0</v>
      </c>
    </row>
    <row r="70" spans="1:4" ht="11.25" customHeight="1" x14ac:dyDescent="0.3">
      <c r="A70" s="57">
        <v>5517</v>
      </c>
      <c r="B70" s="34" t="s">
        <v>287</v>
      </c>
      <c r="C70" s="219">
        <v>187827.74</v>
      </c>
      <c r="D70" s="218">
        <v>470371.35</v>
      </c>
    </row>
    <row r="71" spans="1:4" ht="11.25" customHeight="1" x14ac:dyDescent="0.3">
      <c r="A71" s="57">
        <v>5518</v>
      </c>
      <c r="B71" s="34" t="s">
        <v>288</v>
      </c>
      <c r="C71" s="218">
        <v>0</v>
      </c>
      <c r="D71" s="218">
        <v>0</v>
      </c>
    </row>
    <row r="72" spans="1:4" ht="11.25" customHeight="1" x14ac:dyDescent="0.3">
      <c r="A72" s="72">
        <v>5520</v>
      </c>
      <c r="B72" s="75" t="s">
        <v>289</v>
      </c>
      <c r="C72" s="74">
        <v>0</v>
      </c>
      <c r="D72" s="74">
        <v>0</v>
      </c>
    </row>
    <row r="73" spans="1:4" ht="11.25" customHeight="1" x14ac:dyDescent="0.3">
      <c r="A73" s="57">
        <v>5521</v>
      </c>
      <c r="B73" s="34" t="s">
        <v>290</v>
      </c>
      <c r="C73" s="58">
        <v>0</v>
      </c>
      <c r="D73" s="58">
        <v>0</v>
      </c>
    </row>
    <row r="74" spans="1:4" ht="11.25" customHeight="1" x14ac:dyDescent="0.3">
      <c r="A74" s="57">
        <v>5522</v>
      </c>
      <c r="B74" s="34" t="s">
        <v>291</v>
      </c>
      <c r="C74" s="58">
        <v>0</v>
      </c>
      <c r="D74" s="58">
        <v>0</v>
      </c>
    </row>
    <row r="75" spans="1:4" ht="11.25" customHeight="1" x14ac:dyDescent="0.3">
      <c r="A75" s="72">
        <v>5530</v>
      </c>
      <c r="B75" s="75" t="s">
        <v>292</v>
      </c>
      <c r="C75" s="74">
        <v>0</v>
      </c>
      <c r="D75" s="74">
        <v>0</v>
      </c>
    </row>
    <row r="76" spans="1:4" ht="11.25" customHeight="1" x14ac:dyDescent="0.3">
      <c r="A76" s="57">
        <v>5531</v>
      </c>
      <c r="B76" s="34" t="s">
        <v>293</v>
      </c>
      <c r="C76" s="58">
        <v>0</v>
      </c>
      <c r="D76" s="58">
        <v>0</v>
      </c>
    </row>
    <row r="77" spans="1:4" ht="11.25" customHeight="1" x14ac:dyDescent="0.3">
      <c r="A77" s="57">
        <v>5532</v>
      </c>
      <c r="B77" s="34" t="s">
        <v>294</v>
      </c>
      <c r="C77" s="58">
        <v>0</v>
      </c>
      <c r="D77" s="58">
        <v>0</v>
      </c>
    </row>
    <row r="78" spans="1:4" ht="11.25" customHeight="1" x14ac:dyDescent="0.3">
      <c r="A78" s="57">
        <v>5533</v>
      </c>
      <c r="B78" s="34" t="s">
        <v>295</v>
      </c>
      <c r="C78" s="58">
        <v>0</v>
      </c>
      <c r="D78" s="58">
        <v>0</v>
      </c>
    </row>
    <row r="79" spans="1:4" ht="11.25" customHeight="1" x14ac:dyDescent="0.3">
      <c r="A79" s="57">
        <v>5534</v>
      </c>
      <c r="B79" s="34" t="s">
        <v>296</v>
      </c>
      <c r="C79" s="58">
        <v>0</v>
      </c>
      <c r="D79" s="58">
        <v>0</v>
      </c>
    </row>
    <row r="80" spans="1:4" ht="11.25" customHeight="1" x14ac:dyDescent="0.3">
      <c r="A80" s="57">
        <v>5535</v>
      </c>
      <c r="B80" s="34" t="s">
        <v>297</v>
      </c>
      <c r="C80" s="58">
        <v>0</v>
      </c>
      <c r="D80" s="58">
        <v>0</v>
      </c>
    </row>
    <row r="81" spans="1:4" ht="11.25" customHeight="1" x14ac:dyDescent="0.3">
      <c r="A81" s="72">
        <v>5590</v>
      </c>
      <c r="B81" s="75" t="s">
        <v>298</v>
      </c>
      <c r="C81" s="74">
        <v>0</v>
      </c>
      <c r="D81" s="74">
        <v>0</v>
      </c>
    </row>
    <row r="82" spans="1:4" ht="11.25" customHeight="1" x14ac:dyDescent="0.3">
      <c r="A82" s="57">
        <v>5591</v>
      </c>
      <c r="B82" s="34" t="s">
        <v>299</v>
      </c>
      <c r="C82" s="58">
        <v>0</v>
      </c>
      <c r="D82" s="58">
        <v>0</v>
      </c>
    </row>
    <row r="83" spans="1:4" ht="11.25" customHeight="1" x14ac:dyDescent="0.3">
      <c r="A83" s="57">
        <v>5592</v>
      </c>
      <c r="B83" s="34" t="s">
        <v>300</v>
      </c>
      <c r="C83" s="58">
        <v>0</v>
      </c>
      <c r="D83" s="58">
        <v>0</v>
      </c>
    </row>
    <row r="84" spans="1:4" ht="11.25" customHeight="1" x14ac:dyDescent="0.3">
      <c r="A84" s="57">
        <v>5593</v>
      </c>
      <c r="B84" s="34" t="s">
        <v>301</v>
      </c>
      <c r="C84" s="58">
        <v>0</v>
      </c>
      <c r="D84" s="58">
        <v>0</v>
      </c>
    </row>
    <row r="85" spans="1:4" ht="11.25" customHeight="1" x14ac:dyDescent="0.3">
      <c r="A85" s="57">
        <v>5594</v>
      </c>
      <c r="B85" s="34" t="s">
        <v>522</v>
      </c>
      <c r="C85" s="58">
        <v>0</v>
      </c>
      <c r="D85" s="58">
        <v>0</v>
      </c>
    </row>
    <row r="86" spans="1:4" ht="11.25" customHeight="1" x14ac:dyDescent="0.3">
      <c r="A86" s="57">
        <v>5595</v>
      </c>
      <c r="B86" s="34" t="s">
        <v>303</v>
      </c>
      <c r="C86" s="58">
        <v>0</v>
      </c>
      <c r="D86" s="58">
        <v>0</v>
      </c>
    </row>
    <row r="87" spans="1:4" ht="11.25" customHeight="1" x14ac:dyDescent="0.3">
      <c r="A87" s="57">
        <v>5596</v>
      </c>
      <c r="B87" s="34" t="s">
        <v>188</v>
      </c>
      <c r="C87" s="58">
        <v>0</v>
      </c>
      <c r="D87" s="58">
        <v>0</v>
      </c>
    </row>
    <row r="88" spans="1:4" ht="11.25" customHeight="1" x14ac:dyDescent="0.3">
      <c r="A88" s="57">
        <v>5597</v>
      </c>
      <c r="B88" s="34" t="s">
        <v>304</v>
      </c>
      <c r="C88" s="58">
        <v>0</v>
      </c>
      <c r="D88" s="58">
        <v>0</v>
      </c>
    </row>
    <row r="89" spans="1:4" ht="11.25" customHeight="1" x14ac:dyDescent="0.3">
      <c r="A89" s="57">
        <v>5599</v>
      </c>
      <c r="B89" s="34" t="s">
        <v>306</v>
      </c>
      <c r="C89" s="58">
        <v>0</v>
      </c>
      <c r="D89" s="58">
        <v>0</v>
      </c>
    </row>
    <row r="90" spans="1:4" ht="11.25" customHeight="1" x14ac:dyDescent="0.3">
      <c r="A90" s="72">
        <v>5600</v>
      </c>
      <c r="B90" s="75" t="s">
        <v>307</v>
      </c>
      <c r="C90" s="74">
        <v>0</v>
      </c>
      <c r="D90" s="74">
        <v>0</v>
      </c>
    </row>
    <row r="91" spans="1:4" ht="11.25" customHeight="1" x14ac:dyDescent="0.3">
      <c r="A91" s="72">
        <v>5610</v>
      </c>
      <c r="B91" s="75" t="s">
        <v>308</v>
      </c>
      <c r="C91" s="74">
        <v>0</v>
      </c>
      <c r="D91" s="74">
        <v>0</v>
      </c>
    </row>
    <row r="92" spans="1:4" ht="11.25" customHeight="1" x14ac:dyDescent="0.3">
      <c r="A92" s="57">
        <v>5611</v>
      </c>
      <c r="B92" s="34" t="s">
        <v>309</v>
      </c>
      <c r="C92" s="58">
        <v>0</v>
      </c>
      <c r="D92" s="58">
        <v>0</v>
      </c>
    </row>
    <row r="93" spans="1:4" ht="11.25" customHeight="1" x14ac:dyDescent="0.3">
      <c r="A93" s="72">
        <v>2110</v>
      </c>
      <c r="B93" s="76" t="s">
        <v>523</v>
      </c>
      <c r="C93" s="74">
        <v>0</v>
      </c>
      <c r="D93" s="74">
        <v>0</v>
      </c>
    </row>
    <row r="94" spans="1:4" ht="11.25" customHeight="1" x14ac:dyDescent="0.3">
      <c r="A94" s="57">
        <v>2111</v>
      </c>
      <c r="B94" s="34" t="s">
        <v>524</v>
      </c>
      <c r="C94" s="58">
        <v>0</v>
      </c>
      <c r="D94" s="58">
        <v>0</v>
      </c>
    </row>
    <row r="95" spans="1:4" ht="11.25" customHeight="1" x14ac:dyDescent="0.3">
      <c r="A95" s="57">
        <v>2112</v>
      </c>
      <c r="B95" s="34" t="s">
        <v>525</v>
      </c>
      <c r="C95" s="58">
        <v>0</v>
      </c>
      <c r="D95" s="58">
        <v>0</v>
      </c>
    </row>
    <row r="96" spans="1:4" ht="11.25" customHeight="1" x14ac:dyDescent="0.3">
      <c r="A96" s="57">
        <v>2112</v>
      </c>
      <c r="B96" s="34" t="s">
        <v>526</v>
      </c>
      <c r="C96" s="58">
        <v>0</v>
      </c>
      <c r="D96" s="58">
        <v>0</v>
      </c>
    </row>
    <row r="97" spans="1:4" ht="11.25" customHeight="1" x14ac:dyDescent="0.3">
      <c r="A97" s="57">
        <v>2115</v>
      </c>
      <c r="B97" s="34" t="s">
        <v>527</v>
      </c>
      <c r="C97" s="58">
        <v>0</v>
      </c>
      <c r="D97" s="58">
        <v>0</v>
      </c>
    </row>
    <row r="98" spans="1:4" ht="11.25" customHeight="1" x14ac:dyDescent="0.3">
      <c r="A98" s="57">
        <v>2114</v>
      </c>
      <c r="B98" s="34" t="s">
        <v>528</v>
      </c>
      <c r="C98" s="58">
        <v>0</v>
      </c>
      <c r="D98" s="58">
        <v>0</v>
      </c>
    </row>
    <row r="99" spans="1:4" ht="11.25" customHeight="1" x14ac:dyDescent="0.3">
      <c r="A99" s="72">
        <v>5120</v>
      </c>
      <c r="B99" s="76" t="s">
        <v>351</v>
      </c>
      <c r="C99" s="74">
        <v>0</v>
      </c>
      <c r="D99" s="74">
        <v>0</v>
      </c>
    </row>
    <row r="100" spans="1:4" ht="11.25" customHeight="1" x14ac:dyDescent="0.3">
      <c r="A100" s="57">
        <v>5120</v>
      </c>
      <c r="B100" s="44" t="s">
        <v>351</v>
      </c>
      <c r="C100" s="58">
        <v>0</v>
      </c>
      <c r="D100" s="58">
        <v>0</v>
      </c>
    </row>
    <row r="101" spans="1:4" ht="9.75" customHeight="1" x14ac:dyDescent="0.3">
      <c r="A101" s="57"/>
      <c r="B101" s="73" t="s">
        <v>529</v>
      </c>
      <c r="C101" s="74">
        <v>0</v>
      </c>
      <c r="D101" s="74">
        <v>0</v>
      </c>
    </row>
    <row r="102" spans="1:4" ht="9.75" customHeight="1" x14ac:dyDescent="0.3">
      <c r="A102" s="72">
        <v>4300</v>
      </c>
      <c r="B102" s="73" t="s">
        <v>78</v>
      </c>
      <c r="C102" s="58">
        <v>0</v>
      </c>
      <c r="D102" s="58">
        <v>0</v>
      </c>
    </row>
    <row r="103" spans="1:4" ht="9.75" customHeight="1" x14ac:dyDescent="0.3">
      <c r="A103" s="72">
        <v>4310</v>
      </c>
      <c r="B103" s="73" t="s">
        <v>173</v>
      </c>
      <c r="C103" s="74">
        <v>0</v>
      </c>
      <c r="D103" s="74">
        <v>0</v>
      </c>
    </row>
    <row r="104" spans="1:4" ht="9.75" customHeight="1" x14ac:dyDescent="0.3">
      <c r="A104" s="57">
        <v>4311</v>
      </c>
      <c r="B104" s="77" t="s">
        <v>174</v>
      </c>
      <c r="C104" s="58">
        <v>0</v>
      </c>
      <c r="D104" s="58">
        <v>0</v>
      </c>
    </row>
    <row r="105" spans="1:4" ht="9.75" customHeight="1" x14ac:dyDescent="0.3">
      <c r="A105" s="57">
        <v>4319</v>
      </c>
      <c r="B105" s="77" t="s">
        <v>175</v>
      </c>
      <c r="C105" s="58">
        <v>0</v>
      </c>
      <c r="D105" s="58">
        <v>0</v>
      </c>
    </row>
    <row r="106" spans="1:4" ht="9.75" customHeight="1" x14ac:dyDescent="0.3">
      <c r="A106" s="72">
        <v>4320</v>
      </c>
      <c r="B106" s="73" t="s">
        <v>176</v>
      </c>
      <c r="C106" s="74">
        <v>0</v>
      </c>
      <c r="D106" s="74">
        <v>0</v>
      </c>
    </row>
    <row r="107" spans="1:4" ht="9.75" customHeight="1" x14ac:dyDescent="0.3">
      <c r="A107" s="57">
        <v>4321</v>
      </c>
      <c r="B107" s="77" t="s">
        <v>177</v>
      </c>
      <c r="C107" s="58">
        <v>0</v>
      </c>
      <c r="D107" s="58">
        <v>0</v>
      </c>
    </row>
    <row r="108" spans="1:4" ht="9.75" customHeight="1" x14ac:dyDescent="0.3">
      <c r="A108" s="57">
        <v>4322</v>
      </c>
      <c r="B108" s="77" t="s">
        <v>178</v>
      </c>
      <c r="C108" s="58">
        <v>0</v>
      </c>
      <c r="D108" s="58">
        <v>0</v>
      </c>
    </row>
    <row r="109" spans="1:4" ht="9.75" customHeight="1" x14ac:dyDescent="0.3">
      <c r="A109" s="57">
        <v>4323</v>
      </c>
      <c r="B109" s="77" t="s">
        <v>179</v>
      </c>
      <c r="C109" s="58">
        <v>0</v>
      </c>
      <c r="D109" s="58">
        <v>0</v>
      </c>
    </row>
    <row r="110" spans="1:4" ht="9.75" customHeight="1" x14ac:dyDescent="0.3">
      <c r="A110" s="57">
        <v>4324</v>
      </c>
      <c r="B110" s="77" t="s">
        <v>180</v>
      </c>
      <c r="C110" s="58">
        <v>0</v>
      </c>
      <c r="D110" s="58">
        <v>0</v>
      </c>
    </row>
    <row r="111" spans="1:4" ht="9.75" customHeight="1" x14ac:dyDescent="0.3">
      <c r="A111" s="57">
        <v>4325</v>
      </c>
      <c r="B111" s="77" t="s">
        <v>181</v>
      </c>
      <c r="C111" s="58">
        <v>0</v>
      </c>
      <c r="D111" s="58">
        <v>0</v>
      </c>
    </row>
    <row r="112" spans="1:4" ht="9.75" customHeight="1" x14ac:dyDescent="0.3">
      <c r="A112" s="72">
        <v>4330</v>
      </c>
      <c r="B112" s="73" t="s">
        <v>182</v>
      </c>
      <c r="C112" s="74">
        <v>0</v>
      </c>
      <c r="D112" s="74">
        <v>0</v>
      </c>
    </row>
    <row r="113" spans="1:4" ht="9.75" customHeight="1" x14ac:dyDescent="0.3">
      <c r="A113" s="57">
        <v>4331</v>
      </c>
      <c r="B113" s="77" t="s">
        <v>182</v>
      </c>
      <c r="C113" s="58">
        <v>0</v>
      </c>
      <c r="D113" s="58">
        <v>0</v>
      </c>
    </row>
    <row r="114" spans="1:4" ht="9.75" customHeight="1" x14ac:dyDescent="0.3">
      <c r="A114" s="72">
        <v>4340</v>
      </c>
      <c r="B114" s="73" t="s">
        <v>183</v>
      </c>
      <c r="C114" s="74">
        <v>0</v>
      </c>
      <c r="D114" s="74">
        <v>0</v>
      </c>
    </row>
    <row r="115" spans="1:4" ht="9.75" customHeight="1" x14ac:dyDescent="0.3">
      <c r="A115" s="57">
        <v>4341</v>
      </c>
      <c r="B115" s="77" t="s">
        <v>183</v>
      </c>
      <c r="C115" s="58">
        <v>0</v>
      </c>
      <c r="D115" s="58">
        <v>0</v>
      </c>
    </row>
    <row r="116" spans="1:4" ht="9.75" customHeight="1" x14ac:dyDescent="0.3">
      <c r="A116" s="72">
        <v>4390</v>
      </c>
      <c r="B116" s="73" t="s">
        <v>184</v>
      </c>
      <c r="C116" s="74">
        <v>0</v>
      </c>
      <c r="D116" s="74">
        <v>0</v>
      </c>
    </row>
    <row r="117" spans="1:4" ht="9.75" customHeight="1" x14ac:dyDescent="0.3">
      <c r="A117" s="57">
        <v>4392</v>
      </c>
      <c r="B117" s="77" t="s">
        <v>185</v>
      </c>
      <c r="C117" s="58">
        <v>0</v>
      </c>
      <c r="D117" s="58">
        <v>0</v>
      </c>
    </row>
    <row r="118" spans="1:4" ht="9.75" customHeight="1" x14ac:dyDescent="0.3">
      <c r="A118" s="57">
        <v>4393</v>
      </c>
      <c r="B118" s="77" t="s">
        <v>186</v>
      </c>
      <c r="C118" s="58">
        <v>0</v>
      </c>
      <c r="D118" s="58">
        <v>0</v>
      </c>
    </row>
    <row r="119" spans="1:4" ht="9.75" customHeight="1" x14ac:dyDescent="0.3">
      <c r="A119" s="57">
        <v>4394</v>
      </c>
      <c r="B119" s="77" t="s">
        <v>187</v>
      </c>
      <c r="C119" s="58">
        <v>0</v>
      </c>
      <c r="D119" s="58">
        <v>0</v>
      </c>
    </row>
    <row r="120" spans="1:4" ht="9.75" customHeight="1" x14ac:dyDescent="0.3">
      <c r="A120" s="57">
        <v>4395</v>
      </c>
      <c r="B120" s="77" t="s">
        <v>188</v>
      </c>
      <c r="C120" s="58">
        <v>0</v>
      </c>
      <c r="D120" s="58">
        <v>0</v>
      </c>
    </row>
    <row r="121" spans="1:4" ht="9.75" customHeight="1" x14ac:dyDescent="0.3">
      <c r="A121" s="57">
        <v>4396</v>
      </c>
      <c r="B121" s="77" t="s">
        <v>189</v>
      </c>
      <c r="C121" s="58">
        <v>0</v>
      </c>
      <c r="D121" s="58">
        <v>0</v>
      </c>
    </row>
    <row r="122" spans="1:4" ht="9.75" customHeight="1" x14ac:dyDescent="0.3">
      <c r="A122" s="57">
        <v>4397</v>
      </c>
      <c r="B122" s="77" t="s">
        <v>190</v>
      </c>
      <c r="C122" s="58">
        <v>0</v>
      </c>
      <c r="D122" s="58">
        <v>0</v>
      </c>
    </row>
    <row r="123" spans="1:4" ht="9.75" customHeight="1" x14ac:dyDescent="0.3">
      <c r="A123" s="57">
        <v>4399</v>
      </c>
      <c r="B123" s="77" t="s">
        <v>184</v>
      </c>
      <c r="C123" s="58">
        <v>0</v>
      </c>
      <c r="D123" s="58">
        <v>0</v>
      </c>
    </row>
    <row r="124" spans="1:4" ht="11.25" customHeight="1" x14ac:dyDescent="0.3">
      <c r="A124" s="72">
        <v>1120</v>
      </c>
      <c r="B124" s="76" t="s">
        <v>530</v>
      </c>
      <c r="C124" s="74">
        <v>0</v>
      </c>
      <c r="D124" s="74">
        <v>0</v>
      </c>
    </row>
    <row r="125" spans="1:4" ht="11.25" customHeight="1" x14ac:dyDescent="0.3">
      <c r="A125" s="57">
        <v>1124</v>
      </c>
      <c r="B125" s="44" t="s">
        <v>531</v>
      </c>
      <c r="C125" s="58">
        <v>0</v>
      </c>
      <c r="D125" s="58">
        <v>0</v>
      </c>
    </row>
    <row r="126" spans="1:4" ht="11.25" customHeight="1" x14ac:dyDescent="0.3">
      <c r="A126" s="57">
        <v>1124</v>
      </c>
      <c r="B126" s="44" t="s">
        <v>532</v>
      </c>
      <c r="C126" s="58">
        <v>0</v>
      </c>
      <c r="D126" s="58">
        <v>0</v>
      </c>
    </row>
    <row r="127" spans="1:4" ht="11.25" customHeight="1" x14ac:dyDescent="0.3">
      <c r="A127" s="57">
        <v>1124</v>
      </c>
      <c r="B127" s="44" t="s">
        <v>533</v>
      </c>
      <c r="C127" s="58">
        <v>0</v>
      </c>
      <c r="D127" s="58">
        <v>0</v>
      </c>
    </row>
    <row r="128" spans="1:4" ht="11.25" customHeight="1" x14ac:dyDescent="0.3">
      <c r="A128" s="57">
        <v>1124</v>
      </c>
      <c r="B128" s="44" t="s">
        <v>534</v>
      </c>
      <c r="C128" s="58">
        <v>0</v>
      </c>
      <c r="D128" s="58">
        <v>0</v>
      </c>
    </row>
    <row r="129" spans="1:4" ht="11.25" customHeight="1" x14ac:dyDescent="0.3">
      <c r="A129" s="57">
        <v>1124</v>
      </c>
      <c r="B129" s="44" t="s">
        <v>535</v>
      </c>
      <c r="C129" s="58">
        <v>0</v>
      </c>
      <c r="D129" s="58">
        <v>0</v>
      </c>
    </row>
    <row r="130" spans="1:4" ht="11.25" customHeight="1" x14ac:dyDescent="0.3">
      <c r="A130" s="57">
        <v>1124</v>
      </c>
      <c r="B130" s="44" t="s">
        <v>536</v>
      </c>
      <c r="C130" s="58">
        <v>0</v>
      </c>
      <c r="D130" s="58">
        <v>0</v>
      </c>
    </row>
    <row r="131" spans="1:4" ht="11.25" customHeight="1" x14ac:dyDescent="0.3">
      <c r="A131" s="57">
        <v>1122</v>
      </c>
      <c r="B131" s="44" t="s">
        <v>537</v>
      </c>
      <c r="C131" s="58">
        <v>0</v>
      </c>
      <c r="D131" s="58">
        <v>0</v>
      </c>
    </row>
    <row r="132" spans="1:4" ht="11.25" customHeight="1" x14ac:dyDescent="0.3">
      <c r="A132" s="57">
        <v>1122</v>
      </c>
      <c r="B132" s="44" t="s">
        <v>538</v>
      </c>
      <c r="C132" s="58">
        <v>0</v>
      </c>
      <c r="D132" s="58">
        <v>0</v>
      </c>
    </row>
    <row r="133" spans="1:4" ht="11.25" customHeight="1" x14ac:dyDescent="0.3">
      <c r="A133" s="57">
        <v>1122</v>
      </c>
      <c r="B133" s="44" t="s">
        <v>539</v>
      </c>
      <c r="C133" s="58">
        <v>0</v>
      </c>
      <c r="D133" s="58">
        <v>0</v>
      </c>
    </row>
    <row r="134" spans="1:4" ht="11.25" customHeight="1" x14ac:dyDescent="0.3">
      <c r="A134" s="72">
        <v>5120</v>
      </c>
      <c r="B134" s="76" t="s">
        <v>351</v>
      </c>
      <c r="C134" s="74">
        <v>0</v>
      </c>
      <c r="D134" s="74">
        <v>0</v>
      </c>
    </row>
    <row r="135" spans="1:4" ht="11.25" customHeight="1" x14ac:dyDescent="0.3">
      <c r="A135" s="57">
        <v>5120</v>
      </c>
      <c r="B135" s="44" t="s">
        <v>351</v>
      </c>
      <c r="C135" s="58">
        <v>0</v>
      </c>
      <c r="D135" s="58">
        <v>0</v>
      </c>
    </row>
    <row r="136" spans="1:4" ht="11.25" customHeight="1" x14ac:dyDescent="0.3">
      <c r="A136" s="72">
        <v>4150</v>
      </c>
      <c r="B136" s="76" t="s">
        <v>137</v>
      </c>
      <c r="C136" s="74">
        <v>0</v>
      </c>
      <c r="D136" s="74">
        <v>0</v>
      </c>
    </row>
    <row r="137" spans="1:4" ht="11.25" customHeight="1" x14ac:dyDescent="0.3">
      <c r="A137" s="57">
        <v>4151</v>
      </c>
      <c r="B137" s="44" t="s">
        <v>540</v>
      </c>
      <c r="C137" s="58">
        <v>0</v>
      </c>
      <c r="D137" s="58">
        <v>0</v>
      </c>
    </row>
    <row r="138" spans="1:4" ht="11.25" customHeight="1" x14ac:dyDescent="0.3">
      <c r="A138" s="57"/>
      <c r="B138" s="78" t="s">
        <v>541</v>
      </c>
      <c r="C138" s="74">
        <f t="shared" ref="C138:D138" si="0">C48+C49-C101</f>
        <v>9662426.150000006</v>
      </c>
      <c r="D138" s="74">
        <f t="shared" si="0"/>
        <v>-13307036.490000006</v>
      </c>
    </row>
    <row r="139" spans="1:4" ht="9" customHeight="1" x14ac:dyDescent="0.3">
      <c r="A139" s="34"/>
      <c r="B139" s="34"/>
      <c r="C139" s="34"/>
      <c r="D139" s="34"/>
    </row>
    <row r="140" spans="1:4" ht="9.75" customHeight="1" x14ac:dyDescent="0.3">
      <c r="A140" s="34"/>
      <c r="B140" s="34" t="s">
        <v>310</v>
      </c>
      <c r="C140" s="34"/>
      <c r="D140" s="34"/>
    </row>
  </sheetData>
  <mergeCells count="4">
    <mergeCell ref="A1:C1"/>
    <mergeCell ref="A2:C2"/>
    <mergeCell ref="A3:C3"/>
    <mergeCell ref="A4:C4"/>
  </mergeCells>
  <pageMargins left="0.7" right="0.7" top="0.75" bottom="0.75" header="0" footer="0"/>
  <pageSetup scale="33" orientation="landscape" r:id="rId1"/>
  <rowBreaks count="1" manualBreakCount="1">
    <brk id="80" man="1"/>
  </row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pageSetUpPr fitToPage="1"/>
  </sheetPr>
  <dimension ref="A1:C23"/>
  <sheetViews>
    <sheetView view="pageBreakPreview" zoomScale="60" zoomScaleNormal="100" workbookViewId="0">
      <selection activeCell="A4" sqref="A1:C4"/>
    </sheetView>
  </sheetViews>
  <sheetFormatPr baseColWidth="10" defaultColWidth="14.44140625" defaultRowHeight="15" customHeight="1" x14ac:dyDescent="0.3"/>
  <cols>
    <col min="1" max="1" width="4" style="29" customWidth="1"/>
    <col min="2" max="2" width="63.109375" style="29" customWidth="1"/>
    <col min="3" max="3" width="17.88671875" style="29" customWidth="1"/>
    <col min="4" max="26" width="11.44140625" style="29" customWidth="1"/>
    <col min="27" max="16384" width="14.44140625" style="29"/>
  </cols>
  <sheetData>
    <row r="1" spans="1:3" ht="11.25" customHeight="1" x14ac:dyDescent="0.3">
      <c r="A1" s="515" t="s">
        <v>13</v>
      </c>
      <c r="B1" s="516"/>
      <c r="C1" s="517"/>
    </row>
    <row r="2" spans="1:3" ht="11.25" customHeight="1" x14ac:dyDescent="0.3">
      <c r="A2" s="518" t="s">
        <v>581</v>
      </c>
      <c r="B2" s="501"/>
      <c r="C2" s="519"/>
    </row>
    <row r="3" spans="1:3" ht="11.25" customHeight="1" x14ac:dyDescent="0.3">
      <c r="A3" s="518" t="s">
        <v>2110</v>
      </c>
      <c r="B3" s="501"/>
      <c r="C3" s="519"/>
    </row>
    <row r="4" spans="1:3" ht="9.75" customHeight="1" x14ac:dyDescent="0.3">
      <c r="A4" s="520" t="s">
        <v>543</v>
      </c>
      <c r="B4" s="521"/>
      <c r="C4" s="522"/>
    </row>
    <row r="5" spans="1:3" ht="9.75" customHeight="1" x14ac:dyDescent="0.3">
      <c r="A5" s="523" t="s">
        <v>544</v>
      </c>
      <c r="B5" s="524"/>
      <c r="C5" s="132">
        <v>2025</v>
      </c>
    </row>
    <row r="6" spans="1:3" ht="9.75" customHeight="1" x14ac:dyDescent="0.3">
      <c r="A6" s="102" t="s">
        <v>582</v>
      </c>
      <c r="B6" s="102"/>
      <c r="C6" s="227">
        <v>79901980.099999994</v>
      </c>
    </row>
    <row r="7" spans="1:3" ht="7.5" customHeight="1" x14ac:dyDescent="0.3">
      <c r="A7" s="44"/>
      <c r="B7" s="84"/>
      <c r="C7" s="106"/>
    </row>
    <row r="8" spans="1:3" ht="9.75" customHeight="1" x14ac:dyDescent="0.3">
      <c r="A8" s="86" t="s">
        <v>583</v>
      </c>
      <c r="B8" s="86"/>
      <c r="C8" s="88">
        <f>SUM(C9:C14)</f>
        <v>0</v>
      </c>
    </row>
    <row r="9" spans="1:3" ht="9.75" customHeight="1" x14ac:dyDescent="0.3">
      <c r="A9" s="107" t="s">
        <v>584</v>
      </c>
      <c r="B9" s="108" t="s">
        <v>173</v>
      </c>
      <c r="C9" s="228">
        <v>0</v>
      </c>
    </row>
    <row r="10" spans="1:3" ht="9.75" customHeight="1" x14ac:dyDescent="0.3">
      <c r="A10" s="110" t="s">
        <v>585</v>
      </c>
      <c r="B10" s="111" t="s">
        <v>586</v>
      </c>
      <c r="C10" s="228">
        <v>0</v>
      </c>
    </row>
    <row r="11" spans="1:3" ht="9.75" customHeight="1" x14ac:dyDescent="0.3">
      <c r="A11" s="110" t="s">
        <v>587</v>
      </c>
      <c r="B11" s="111" t="s">
        <v>182</v>
      </c>
      <c r="C11" s="228">
        <v>0</v>
      </c>
    </row>
    <row r="12" spans="1:3" ht="9.75" customHeight="1" x14ac:dyDescent="0.3">
      <c r="A12" s="110" t="s">
        <v>588</v>
      </c>
      <c r="B12" s="111" t="s">
        <v>183</v>
      </c>
      <c r="C12" s="228">
        <v>0</v>
      </c>
    </row>
    <row r="13" spans="1:3" ht="9.75" customHeight="1" x14ac:dyDescent="0.3">
      <c r="A13" s="110" t="s">
        <v>589</v>
      </c>
      <c r="B13" s="111" t="s">
        <v>184</v>
      </c>
      <c r="C13" s="228">
        <v>0</v>
      </c>
    </row>
    <row r="14" spans="1:3" ht="9.75" customHeight="1" x14ac:dyDescent="0.3">
      <c r="A14" s="112" t="s">
        <v>590</v>
      </c>
      <c r="B14" s="113" t="s">
        <v>591</v>
      </c>
      <c r="C14" s="229">
        <v>0</v>
      </c>
    </row>
    <row r="15" spans="1:3" ht="7.5" customHeight="1" x14ac:dyDescent="0.3">
      <c r="A15" s="44"/>
      <c r="B15" s="114"/>
      <c r="C15" s="115"/>
    </row>
    <row r="16" spans="1:3" ht="9.75" customHeight="1" x14ac:dyDescent="0.3">
      <c r="A16" s="86" t="s">
        <v>592</v>
      </c>
      <c r="B16" s="84"/>
      <c r="C16" s="88">
        <f>SUM(C17:C19)</f>
        <v>0</v>
      </c>
    </row>
    <row r="17" spans="1:3" ht="9.75" customHeight="1" x14ac:dyDescent="0.3">
      <c r="A17" s="116">
        <v>3.1</v>
      </c>
      <c r="B17" s="111" t="s">
        <v>593</v>
      </c>
      <c r="C17" s="109">
        <v>0</v>
      </c>
    </row>
    <row r="18" spans="1:3" ht="9.75" customHeight="1" x14ac:dyDescent="0.3">
      <c r="A18" s="117">
        <v>3.2</v>
      </c>
      <c r="B18" s="111" t="s">
        <v>594</v>
      </c>
      <c r="C18" s="109">
        <v>0</v>
      </c>
    </row>
    <row r="19" spans="1:3" ht="9.75" customHeight="1" x14ac:dyDescent="0.3">
      <c r="A19" s="117">
        <v>3.3</v>
      </c>
      <c r="B19" s="113" t="s">
        <v>595</v>
      </c>
      <c r="C19" s="118">
        <v>0</v>
      </c>
    </row>
    <row r="20" spans="1:3" ht="7.5" customHeight="1" x14ac:dyDescent="0.3">
      <c r="A20" s="44"/>
      <c r="B20" s="113"/>
      <c r="C20" s="119"/>
    </row>
    <row r="21" spans="1:3" ht="9.75" customHeight="1" x14ac:dyDescent="0.3">
      <c r="A21" s="120" t="s">
        <v>596</v>
      </c>
      <c r="B21" s="120"/>
      <c r="C21" s="103">
        <f>C6+C8-C16</f>
        <v>79901980.099999994</v>
      </c>
    </row>
    <row r="22" spans="1:3" ht="9.75" customHeight="1" x14ac:dyDescent="0.3">
      <c r="A22" s="44"/>
      <c r="B22" s="44"/>
      <c r="C22" s="44"/>
    </row>
    <row r="23" spans="1:3" ht="9.75" customHeight="1" x14ac:dyDescent="0.3">
      <c r="A23" s="44"/>
      <c r="B23" s="34" t="s">
        <v>310</v>
      </c>
      <c r="C23" s="44"/>
    </row>
  </sheetData>
  <mergeCells count="5">
    <mergeCell ref="A1:C1"/>
    <mergeCell ref="A2:C2"/>
    <mergeCell ref="A3:C3"/>
    <mergeCell ref="A4:C4"/>
    <mergeCell ref="A5:B5"/>
  </mergeCells>
  <pageMargins left="0.7" right="0.7" top="0.75" bottom="0.75" header="0" footer="0"/>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1"/>
  <sheetViews>
    <sheetView view="pageBreakPreview" zoomScale="60" zoomScaleNormal="130" workbookViewId="0">
      <selection activeCell="E1" sqref="E1"/>
    </sheetView>
  </sheetViews>
  <sheetFormatPr baseColWidth="10" defaultColWidth="14.44140625" defaultRowHeight="15" customHeight="1" x14ac:dyDescent="0.3"/>
  <cols>
    <col min="1" max="1" width="10" style="29" customWidth="1"/>
    <col min="2" max="2" width="48.109375" style="29" customWidth="1"/>
    <col min="3" max="3" width="22.88671875" style="29" customWidth="1"/>
    <col min="4" max="5" width="16.88671875" style="29" customWidth="1"/>
    <col min="6" max="26" width="9.109375" style="29" customWidth="1"/>
    <col min="27" max="16384" width="14.44140625" style="29"/>
  </cols>
  <sheetData>
    <row r="1" spans="1:5" ht="11.25" customHeight="1" x14ac:dyDescent="0.3">
      <c r="A1" s="488" t="s">
        <v>649</v>
      </c>
      <c r="B1" s="501"/>
      <c r="C1" s="501"/>
      <c r="D1" s="70" t="s">
        <v>99</v>
      </c>
      <c r="E1" s="71">
        <v>2025</v>
      </c>
    </row>
    <row r="2" spans="1:5" ht="11.25" customHeight="1" x14ac:dyDescent="0.3">
      <c r="A2" s="488" t="s">
        <v>480</v>
      </c>
      <c r="B2" s="501"/>
      <c r="C2" s="501"/>
      <c r="D2" s="70" t="s">
        <v>101</v>
      </c>
      <c r="E2" s="71" t="s">
        <v>648</v>
      </c>
    </row>
    <row r="3" spans="1:5" ht="11.25" customHeight="1" x14ac:dyDescent="0.3">
      <c r="A3" s="488" t="s">
        <v>650</v>
      </c>
      <c r="B3" s="501"/>
      <c r="C3" s="501"/>
      <c r="D3" s="70" t="s">
        <v>102</v>
      </c>
      <c r="E3" s="71" t="s">
        <v>651</v>
      </c>
    </row>
    <row r="4" spans="1:5" ht="11.25" customHeight="1" x14ac:dyDescent="0.3">
      <c r="A4" s="488" t="s">
        <v>103</v>
      </c>
      <c r="B4" s="501"/>
      <c r="C4" s="501"/>
      <c r="D4" s="70"/>
      <c r="E4" s="71"/>
    </row>
    <row r="5" spans="1:5" ht="9.75" customHeight="1" x14ac:dyDescent="0.3">
      <c r="A5" s="31" t="s">
        <v>104</v>
      </c>
      <c r="B5" s="32"/>
      <c r="C5" s="32"/>
      <c r="D5" s="32"/>
      <c r="E5" s="32"/>
    </row>
    <row r="6" spans="1:5" ht="9.75" customHeight="1" x14ac:dyDescent="0.3">
      <c r="A6" s="34"/>
      <c r="B6" s="34"/>
      <c r="C6" s="34"/>
      <c r="D6" s="34"/>
      <c r="E6" s="34"/>
    </row>
    <row r="7" spans="1:5" ht="9.75" customHeight="1" x14ac:dyDescent="0.3">
      <c r="A7" s="32" t="s">
        <v>481</v>
      </c>
      <c r="B7" s="32"/>
      <c r="C7" s="32"/>
      <c r="D7" s="32"/>
      <c r="E7" s="32"/>
    </row>
    <row r="8" spans="1:5" ht="10.5" customHeight="1" x14ac:dyDescent="0.3">
      <c r="A8" s="36" t="s">
        <v>106</v>
      </c>
      <c r="B8" s="36" t="s">
        <v>107</v>
      </c>
      <c r="C8" s="36" t="s">
        <v>108</v>
      </c>
      <c r="D8" s="36" t="s">
        <v>313</v>
      </c>
      <c r="E8" s="36" t="s">
        <v>441</v>
      </c>
    </row>
    <row r="9" spans="1:5" ht="10.5" customHeight="1" x14ac:dyDescent="0.3">
      <c r="A9" s="57">
        <v>3110</v>
      </c>
      <c r="B9" s="34" t="s">
        <v>163</v>
      </c>
      <c r="C9" s="58">
        <v>79700086</v>
      </c>
      <c r="D9" s="34"/>
      <c r="E9" s="34"/>
    </row>
    <row r="10" spans="1:5" ht="20.399999999999999" customHeight="1" x14ac:dyDescent="0.3">
      <c r="A10" s="61">
        <v>3120</v>
      </c>
      <c r="B10" s="62" t="s">
        <v>482</v>
      </c>
      <c r="C10" s="63">
        <v>69468726.159999996</v>
      </c>
      <c r="D10" s="62" t="s">
        <v>483</v>
      </c>
      <c r="E10" s="64" t="s">
        <v>484</v>
      </c>
    </row>
    <row r="11" spans="1:5" ht="10.5" customHeight="1" x14ac:dyDescent="0.3">
      <c r="A11" s="57">
        <v>3130</v>
      </c>
      <c r="B11" s="34" t="s">
        <v>485</v>
      </c>
      <c r="C11" s="58">
        <v>0</v>
      </c>
      <c r="D11" s="34"/>
      <c r="E11" s="34"/>
    </row>
    <row r="12" spans="1:5" ht="10.5" customHeight="1" x14ac:dyDescent="0.3">
      <c r="A12" s="34"/>
      <c r="B12" s="34"/>
      <c r="C12" s="34"/>
      <c r="D12" s="34"/>
      <c r="E12" s="34"/>
    </row>
    <row r="13" spans="1:5" ht="10.5" customHeight="1" x14ac:dyDescent="0.3">
      <c r="A13" s="32" t="s">
        <v>486</v>
      </c>
      <c r="B13" s="32"/>
      <c r="C13" s="32"/>
      <c r="D13" s="32"/>
      <c r="E13" s="32"/>
    </row>
    <row r="14" spans="1:5" ht="10.5" customHeight="1" x14ac:dyDescent="0.3">
      <c r="A14" s="36" t="s">
        <v>106</v>
      </c>
      <c r="B14" s="36" t="s">
        <v>107</v>
      </c>
      <c r="C14" s="36" t="s">
        <v>108</v>
      </c>
      <c r="D14" s="36" t="s">
        <v>487</v>
      </c>
      <c r="E14" s="36"/>
    </row>
    <row r="15" spans="1:5" ht="10.5" customHeight="1" x14ac:dyDescent="0.3">
      <c r="A15" s="57">
        <v>3210</v>
      </c>
      <c r="B15" s="34" t="s">
        <v>488</v>
      </c>
      <c r="C15" s="58">
        <v>-3312767.79</v>
      </c>
      <c r="D15" s="34"/>
      <c r="E15" s="34"/>
    </row>
    <row r="16" spans="1:5" ht="10.5" customHeight="1" x14ac:dyDescent="0.3">
      <c r="A16" s="57">
        <v>3220</v>
      </c>
      <c r="B16" s="34" t="s">
        <v>489</v>
      </c>
      <c r="C16" s="58">
        <v>-8110655.75</v>
      </c>
      <c r="D16" s="34"/>
      <c r="E16" s="34"/>
    </row>
    <row r="17" spans="1:4" ht="10.5" customHeight="1" x14ac:dyDescent="0.3">
      <c r="A17" s="57">
        <v>3230</v>
      </c>
      <c r="B17" s="34" t="s">
        <v>490</v>
      </c>
      <c r="C17" s="58">
        <v>86961637.540000007</v>
      </c>
      <c r="D17" s="34"/>
    </row>
    <row r="18" spans="1:4" ht="10.5" customHeight="1" x14ac:dyDescent="0.3">
      <c r="A18" s="57">
        <v>3231</v>
      </c>
      <c r="B18" s="34" t="s">
        <v>491</v>
      </c>
      <c r="C18" s="58">
        <v>86961637.540000007</v>
      </c>
      <c r="D18" s="34" t="s">
        <v>492</v>
      </c>
    </row>
    <row r="19" spans="1:4" ht="10.5" customHeight="1" x14ac:dyDescent="0.3">
      <c r="A19" s="57">
        <v>3232</v>
      </c>
      <c r="B19" s="34" t="s">
        <v>493</v>
      </c>
      <c r="C19" s="58">
        <v>0</v>
      </c>
      <c r="D19" s="34"/>
    </row>
    <row r="20" spans="1:4" ht="10.5" customHeight="1" x14ac:dyDescent="0.3">
      <c r="A20" s="57">
        <v>3233</v>
      </c>
      <c r="B20" s="34" t="s">
        <v>494</v>
      </c>
      <c r="C20" s="58">
        <v>0</v>
      </c>
      <c r="D20" s="34"/>
    </row>
    <row r="21" spans="1:4" ht="10.5" customHeight="1" x14ac:dyDescent="0.3">
      <c r="A21" s="57">
        <v>3239</v>
      </c>
      <c r="B21" s="34" t="s">
        <v>495</v>
      </c>
      <c r="C21" s="58">
        <v>0</v>
      </c>
      <c r="D21" s="34"/>
    </row>
    <row r="22" spans="1:4" ht="10.5" customHeight="1" x14ac:dyDescent="0.3">
      <c r="A22" s="57">
        <v>3240</v>
      </c>
      <c r="B22" s="34" t="s">
        <v>496</v>
      </c>
      <c r="C22" s="58">
        <v>0</v>
      </c>
      <c r="D22" s="34"/>
    </row>
    <row r="23" spans="1:4" ht="10.5" customHeight="1" x14ac:dyDescent="0.3">
      <c r="A23" s="57">
        <v>3241</v>
      </c>
      <c r="B23" s="34" t="s">
        <v>497</v>
      </c>
      <c r="C23" s="58">
        <v>0</v>
      </c>
      <c r="D23" s="34"/>
    </row>
    <row r="24" spans="1:4" ht="10.5" customHeight="1" x14ac:dyDescent="0.3">
      <c r="A24" s="57">
        <v>3242</v>
      </c>
      <c r="B24" s="34" t="s">
        <v>498</v>
      </c>
      <c r="C24" s="58">
        <v>0</v>
      </c>
      <c r="D24" s="34"/>
    </row>
    <row r="25" spans="1:4" ht="10.5" customHeight="1" x14ac:dyDescent="0.3">
      <c r="A25" s="57">
        <v>3243</v>
      </c>
      <c r="B25" s="34" t="s">
        <v>499</v>
      </c>
      <c r="C25" s="58">
        <v>0</v>
      </c>
      <c r="D25" s="34"/>
    </row>
    <row r="26" spans="1:4" ht="10.5" customHeight="1" x14ac:dyDescent="0.3">
      <c r="A26" s="57">
        <v>3250</v>
      </c>
      <c r="B26" s="34" t="s">
        <v>500</v>
      </c>
      <c r="C26" s="58">
        <v>0</v>
      </c>
      <c r="D26" s="34"/>
    </row>
    <row r="27" spans="1:4" ht="10.5" customHeight="1" x14ac:dyDescent="0.3">
      <c r="A27" s="57">
        <v>3251</v>
      </c>
      <c r="B27" s="34" t="s">
        <v>501</v>
      </c>
      <c r="C27" s="58">
        <v>0</v>
      </c>
      <c r="D27" s="34"/>
    </row>
    <row r="28" spans="1:4" ht="10.5" customHeight="1" x14ac:dyDescent="0.3">
      <c r="A28" s="57">
        <v>3252</v>
      </c>
      <c r="B28" s="34" t="s">
        <v>502</v>
      </c>
      <c r="C28" s="58">
        <v>0</v>
      </c>
      <c r="D28" s="34"/>
    </row>
    <row r="29" spans="1:4" ht="10.5" customHeight="1" x14ac:dyDescent="0.3">
      <c r="A29" s="57">
        <v>3253</v>
      </c>
      <c r="B29" s="34" t="s">
        <v>503</v>
      </c>
      <c r="C29" s="58">
        <v>0</v>
      </c>
      <c r="D29" s="34"/>
    </row>
    <row r="30" spans="1:4" ht="9.75" customHeight="1" x14ac:dyDescent="0.3">
      <c r="A30" s="34"/>
      <c r="B30" s="34"/>
      <c r="C30" s="34"/>
      <c r="D30" s="34"/>
    </row>
    <row r="31" spans="1:4" ht="9.75" customHeight="1" x14ac:dyDescent="0.3">
      <c r="A31" s="34"/>
      <c r="B31" s="34" t="s">
        <v>310</v>
      </c>
      <c r="C31" s="34"/>
      <c r="D31" s="34"/>
    </row>
  </sheetData>
  <mergeCells count="4">
    <mergeCell ref="A1:C1"/>
    <mergeCell ref="A2:C2"/>
    <mergeCell ref="A3:C3"/>
    <mergeCell ref="A4:C4"/>
  </mergeCells>
  <pageMargins left="0.55118110236220474" right="0.43307086614173229" top="0.74803149606299213" bottom="0.74803149606299213" header="0" footer="0"/>
  <pageSetup scale="105" orientation="landscape"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F42"/>
  <sheetViews>
    <sheetView view="pageBreakPreview" zoomScale="60" zoomScaleNormal="100" workbookViewId="0">
      <selection activeCell="A2" sqref="A2:C2"/>
    </sheetView>
  </sheetViews>
  <sheetFormatPr baseColWidth="10" defaultColWidth="14.44140625" defaultRowHeight="15" customHeight="1" x14ac:dyDescent="0.3"/>
  <cols>
    <col min="1" max="1" width="3.88671875" style="29" customWidth="1"/>
    <col min="2" max="2" width="62.109375" style="29" customWidth="1"/>
    <col min="3" max="3" width="17.88671875" style="29" customWidth="1"/>
    <col min="4" max="4" width="11.44140625" style="29" customWidth="1"/>
    <col min="5" max="5" width="12.6640625" style="29" bestFit="1" customWidth="1"/>
    <col min="6" max="6" width="12.44140625" style="29" bestFit="1" customWidth="1"/>
    <col min="7" max="26" width="11.44140625" style="29" customWidth="1"/>
    <col min="27" max="16384" width="14.44140625" style="29"/>
  </cols>
  <sheetData>
    <row r="1" spans="1:6" ht="11.25" customHeight="1" x14ac:dyDescent="0.3">
      <c r="A1" s="525" t="s">
        <v>13</v>
      </c>
      <c r="B1" s="516"/>
      <c r="C1" s="517"/>
    </row>
    <row r="2" spans="1:6" ht="11.25" customHeight="1" x14ac:dyDescent="0.3">
      <c r="A2" s="526" t="s">
        <v>542</v>
      </c>
      <c r="B2" s="501"/>
      <c r="C2" s="519"/>
    </row>
    <row r="3" spans="1:6" ht="11.25" customHeight="1" x14ac:dyDescent="0.3">
      <c r="A3" s="526" t="s">
        <v>2110</v>
      </c>
      <c r="B3" s="501"/>
      <c r="C3" s="519"/>
    </row>
    <row r="4" spans="1:6" ht="9.75" customHeight="1" x14ac:dyDescent="0.3">
      <c r="A4" s="520" t="s">
        <v>543</v>
      </c>
      <c r="B4" s="521"/>
      <c r="C4" s="522"/>
    </row>
    <row r="5" spans="1:6" ht="11.25" customHeight="1" x14ac:dyDescent="0.3">
      <c r="A5" s="523" t="s">
        <v>544</v>
      </c>
      <c r="B5" s="524"/>
      <c r="C5" s="132">
        <v>2025</v>
      </c>
    </row>
    <row r="6" spans="1:6" ht="9.75" customHeight="1" x14ac:dyDescent="0.3">
      <c r="A6" s="133" t="s">
        <v>545</v>
      </c>
      <c r="B6" s="102"/>
      <c r="C6" s="230">
        <v>83227589.719999999</v>
      </c>
      <c r="F6" s="104"/>
    </row>
    <row r="7" spans="1:6" ht="7.5" customHeight="1" x14ac:dyDescent="0.3">
      <c r="A7" s="83"/>
      <c r="B7" s="84"/>
      <c r="C7" s="85"/>
    </row>
    <row r="8" spans="1:6" ht="9.75" customHeight="1" x14ac:dyDescent="0.3">
      <c r="A8" s="86" t="s">
        <v>546</v>
      </c>
      <c r="B8" s="87"/>
      <c r="C8" s="88">
        <f>SUM(C9:C29)</f>
        <v>12988035.77</v>
      </c>
    </row>
    <row r="9" spans="1:6" ht="9.75" customHeight="1" x14ac:dyDescent="0.3">
      <c r="A9" s="89">
        <v>2.1</v>
      </c>
      <c r="B9" s="90" t="s">
        <v>206</v>
      </c>
      <c r="C9" s="231">
        <v>0</v>
      </c>
    </row>
    <row r="10" spans="1:6" ht="9.75" customHeight="1" x14ac:dyDescent="0.3">
      <c r="A10" s="89">
        <v>2.2000000000000002</v>
      </c>
      <c r="B10" s="90" t="s">
        <v>203</v>
      </c>
      <c r="C10" s="231">
        <v>0</v>
      </c>
    </row>
    <row r="11" spans="1:6" ht="9.75" customHeight="1" x14ac:dyDescent="0.3">
      <c r="A11" s="92">
        <v>2.2999999999999998</v>
      </c>
      <c r="B11" s="93" t="s">
        <v>379</v>
      </c>
      <c r="C11" s="228">
        <v>170622.19</v>
      </c>
    </row>
    <row r="12" spans="1:6" ht="9.75" customHeight="1" x14ac:dyDescent="0.3">
      <c r="A12" s="92">
        <v>2.4</v>
      </c>
      <c r="B12" s="93" t="s">
        <v>380</v>
      </c>
      <c r="C12" s="229">
        <v>0</v>
      </c>
    </row>
    <row r="13" spans="1:6" ht="9.75" customHeight="1" x14ac:dyDescent="0.3">
      <c r="A13" s="92">
        <v>2.5</v>
      </c>
      <c r="B13" s="93" t="s">
        <v>381</v>
      </c>
      <c r="C13" s="229">
        <v>0</v>
      </c>
    </row>
    <row r="14" spans="1:6" ht="9.75" customHeight="1" x14ac:dyDescent="0.3">
      <c r="A14" s="92">
        <v>2.6</v>
      </c>
      <c r="B14" s="93" t="s">
        <v>382</v>
      </c>
      <c r="C14" s="229">
        <v>0</v>
      </c>
    </row>
    <row r="15" spans="1:6" ht="9.75" customHeight="1" x14ac:dyDescent="0.3">
      <c r="A15" s="92">
        <v>2.7</v>
      </c>
      <c r="B15" s="93" t="s">
        <v>384</v>
      </c>
      <c r="C15" s="229">
        <v>0</v>
      </c>
    </row>
    <row r="16" spans="1:6" ht="9.75" customHeight="1" x14ac:dyDescent="0.3">
      <c r="A16" s="92">
        <v>2.8</v>
      </c>
      <c r="B16" s="93" t="s">
        <v>385</v>
      </c>
      <c r="C16" s="229">
        <v>4214763.42</v>
      </c>
      <c r="E16" s="104"/>
    </row>
    <row r="17" spans="1:3" ht="9.75" customHeight="1" x14ac:dyDescent="0.3">
      <c r="A17" s="92">
        <v>2.9</v>
      </c>
      <c r="B17" s="93" t="s">
        <v>387</v>
      </c>
      <c r="C17" s="229">
        <v>0</v>
      </c>
    </row>
    <row r="18" spans="1:3" ht="9.75" customHeight="1" x14ac:dyDescent="0.3">
      <c r="A18" s="92" t="s">
        <v>547</v>
      </c>
      <c r="B18" s="93" t="s">
        <v>548</v>
      </c>
      <c r="C18" s="229">
        <v>0</v>
      </c>
    </row>
    <row r="19" spans="1:3" ht="9.75" customHeight="1" x14ac:dyDescent="0.3">
      <c r="A19" s="92" t="s">
        <v>549</v>
      </c>
      <c r="B19" s="93" t="s">
        <v>393</v>
      </c>
      <c r="C19" s="229">
        <v>0</v>
      </c>
    </row>
    <row r="20" spans="1:3" ht="9.75" customHeight="1" x14ac:dyDescent="0.3">
      <c r="A20" s="92" t="s">
        <v>550</v>
      </c>
      <c r="B20" s="93" t="s">
        <v>551</v>
      </c>
      <c r="C20" s="229">
        <v>0</v>
      </c>
    </row>
    <row r="21" spans="1:3" ht="9.75" customHeight="1" x14ac:dyDescent="0.3">
      <c r="A21" s="92" t="s">
        <v>552</v>
      </c>
      <c r="B21" s="93" t="s">
        <v>553</v>
      </c>
      <c r="C21" s="229">
        <v>8602650.1600000001</v>
      </c>
    </row>
    <row r="22" spans="1:3" ht="9.75" customHeight="1" x14ac:dyDescent="0.3">
      <c r="A22" s="92" t="s">
        <v>554</v>
      </c>
      <c r="B22" s="93" t="s">
        <v>555</v>
      </c>
      <c r="C22" s="231">
        <v>0</v>
      </c>
    </row>
    <row r="23" spans="1:3" ht="9.75" customHeight="1" x14ac:dyDescent="0.3">
      <c r="A23" s="92" t="s">
        <v>556</v>
      </c>
      <c r="B23" s="93" t="s">
        <v>557</v>
      </c>
      <c r="C23" s="231">
        <v>0</v>
      </c>
    </row>
    <row r="24" spans="1:3" ht="9.75" customHeight="1" x14ac:dyDescent="0.3">
      <c r="A24" s="92" t="s">
        <v>558</v>
      </c>
      <c r="B24" s="93" t="s">
        <v>559</v>
      </c>
      <c r="C24" s="231">
        <v>0</v>
      </c>
    </row>
    <row r="25" spans="1:3" ht="9.75" customHeight="1" x14ac:dyDescent="0.3">
      <c r="A25" s="92" t="s">
        <v>560</v>
      </c>
      <c r="B25" s="93" t="s">
        <v>561</v>
      </c>
      <c r="C25" s="231">
        <v>0</v>
      </c>
    </row>
    <row r="26" spans="1:3" ht="9.75" customHeight="1" x14ac:dyDescent="0.3">
      <c r="A26" s="92" t="s">
        <v>562</v>
      </c>
      <c r="B26" s="93" t="s">
        <v>563</v>
      </c>
      <c r="C26" s="231">
        <v>0</v>
      </c>
    </row>
    <row r="27" spans="1:3" ht="9.75" customHeight="1" x14ac:dyDescent="0.3">
      <c r="A27" s="92" t="s">
        <v>564</v>
      </c>
      <c r="B27" s="93" t="s">
        <v>565</v>
      </c>
      <c r="C27" s="231">
        <v>0</v>
      </c>
    </row>
    <row r="28" spans="1:3" ht="9.75" customHeight="1" x14ac:dyDescent="0.3">
      <c r="A28" s="92" t="s">
        <v>566</v>
      </c>
      <c r="B28" s="93" t="s">
        <v>567</v>
      </c>
      <c r="C28" s="231">
        <v>0</v>
      </c>
    </row>
    <row r="29" spans="1:3" ht="9.75" customHeight="1" x14ac:dyDescent="0.3">
      <c r="A29" s="92" t="s">
        <v>568</v>
      </c>
      <c r="B29" s="90" t="s">
        <v>569</v>
      </c>
      <c r="C29" s="231">
        <v>0</v>
      </c>
    </row>
    <row r="30" spans="1:3" ht="7.5" customHeight="1" x14ac:dyDescent="0.3">
      <c r="A30" s="83"/>
      <c r="B30" s="94"/>
      <c r="C30" s="95"/>
    </row>
    <row r="31" spans="1:3" ht="9.75" customHeight="1" x14ac:dyDescent="0.3">
      <c r="A31" s="96" t="s">
        <v>570</v>
      </c>
      <c r="B31" s="97"/>
      <c r="C31" s="98">
        <f>SUM(C32:C38)</f>
        <v>25894253.41</v>
      </c>
    </row>
    <row r="32" spans="1:3" ht="9.75" customHeight="1" x14ac:dyDescent="0.3">
      <c r="A32" s="92" t="s">
        <v>571</v>
      </c>
      <c r="B32" s="93" t="s">
        <v>280</v>
      </c>
      <c r="C32" s="228">
        <v>25894253.41</v>
      </c>
    </row>
    <row r="33" spans="1:6" ht="9.75" customHeight="1" x14ac:dyDescent="0.3">
      <c r="A33" s="92" t="s">
        <v>572</v>
      </c>
      <c r="B33" s="93" t="s">
        <v>289</v>
      </c>
      <c r="C33" s="91">
        <v>0</v>
      </c>
    </row>
    <row r="34" spans="1:6" ht="9.75" customHeight="1" x14ac:dyDescent="0.3">
      <c r="A34" s="92" t="s">
        <v>573</v>
      </c>
      <c r="B34" s="93" t="s">
        <v>292</v>
      </c>
      <c r="C34" s="91">
        <v>0</v>
      </c>
    </row>
    <row r="35" spans="1:6" ht="9.75" customHeight="1" x14ac:dyDescent="0.3">
      <c r="A35" s="92" t="s">
        <v>574</v>
      </c>
      <c r="B35" s="93" t="s">
        <v>298</v>
      </c>
      <c r="C35" s="91">
        <v>0</v>
      </c>
    </row>
    <row r="36" spans="1:6" ht="9.75" customHeight="1" x14ac:dyDescent="0.3">
      <c r="A36" s="92" t="s">
        <v>575</v>
      </c>
      <c r="B36" s="93" t="s">
        <v>308</v>
      </c>
      <c r="C36" s="91">
        <v>0</v>
      </c>
    </row>
    <row r="37" spans="1:6" ht="9.75" customHeight="1" x14ac:dyDescent="0.3">
      <c r="A37" s="92" t="s">
        <v>576</v>
      </c>
      <c r="B37" s="93" t="s">
        <v>577</v>
      </c>
      <c r="C37" s="91">
        <v>0</v>
      </c>
    </row>
    <row r="38" spans="1:6" ht="9.75" customHeight="1" x14ac:dyDescent="0.3">
      <c r="A38" s="92" t="s">
        <v>578</v>
      </c>
      <c r="B38" s="90" t="s">
        <v>579</v>
      </c>
      <c r="C38" s="135">
        <v>0</v>
      </c>
    </row>
    <row r="39" spans="1:6" ht="7.5" customHeight="1" x14ac:dyDescent="0.3">
      <c r="A39" s="83"/>
      <c r="B39" s="99"/>
      <c r="C39" s="100"/>
    </row>
    <row r="40" spans="1:6" ht="9.75" customHeight="1" x14ac:dyDescent="0.3">
      <c r="A40" s="101" t="s">
        <v>580</v>
      </c>
      <c r="B40" s="102"/>
      <c r="C40" s="103">
        <f>C6-C8+C31</f>
        <v>96133807.359999999</v>
      </c>
      <c r="E40" s="104"/>
      <c r="F40" s="104"/>
    </row>
    <row r="41" spans="1:6" ht="9.75" customHeight="1" x14ac:dyDescent="0.3">
      <c r="A41" s="44"/>
      <c r="B41" s="44"/>
      <c r="C41" s="44"/>
    </row>
    <row r="42" spans="1:6" ht="9.75" customHeight="1" x14ac:dyDescent="0.3">
      <c r="A42" s="44"/>
      <c r="B42" s="34" t="s">
        <v>310</v>
      </c>
      <c r="C42" s="44"/>
    </row>
  </sheetData>
  <mergeCells count="5">
    <mergeCell ref="A1:C1"/>
    <mergeCell ref="A2:C2"/>
    <mergeCell ref="A3:C3"/>
    <mergeCell ref="A4:C4"/>
    <mergeCell ref="A5:B5"/>
  </mergeCells>
  <pageMargins left="0.7" right="0.7" top="0.75" bottom="0.75" header="0" footer="0"/>
  <pageSetup orientation="landscape"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pageSetUpPr fitToPage="1"/>
  </sheetPr>
  <dimension ref="A1:J59"/>
  <sheetViews>
    <sheetView view="pageBreakPreview" zoomScale="60" zoomScaleNormal="100" workbookViewId="0">
      <selection activeCell="A10" sqref="A10"/>
    </sheetView>
  </sheetViews>
  <sheetFormatPr baseColWidth="10" defaultColWidth="14.44140625" defaultRowHeight="15" customHeight="1" x14ac:dyDescent="0.2"/>
  <cols>
    <col min="1" max="1" width="12.88671875" style="44" customWidth="1"/>
    <col min="2" max="2" width="72.109375" style="44" customWidth="1"/>
    <col min="3" max="7" width="15.88671875" style="44" customWidth="1"/>
    <col min="8" max="8" width="11.88671875" style="44" customWidth="1"/>
    <col min="9" max="9" width="13.44140625" style="44" customWidth="1"/>
    <col min="10" max="10" width="13.109375" style="44" customWidth="1"/>
    <col min="11" max="26" width="9.109375" style="44" customWidth="1"/>
    <col min="27" max="16384" width="14.44140625" style="44"/>
  </cols>
  <sheetData>
    <row r="1" spans="1:10" ht="11.25" customHeight="1" x14ac:dyDescent="0.2">
      <c r="A1" s="488" t="s">
        <v>13</v>
      </c>
      <c r="B1" s="489"/>
      <c r="C1" s="489"/>
      <c r="D1" s="489"/>
      <c r="E1" s="489"/>
      <c r="F1" s="489"/>
      <c r="G1" s="70" t="s">
        <v>99</v>
      </c>
      <c r="H1" s="71">
        <v>2025</v>
      </c>
      <c r="I1" s="34"/>
      <c r="J1" s="34"/>
    </row>
    <row r="2" spans="1:10" ht="11.25" customHeight="1" x14ac:dyDescent="0.2">
      <c r="A2" s="488" t="s">
        <v>597</v>
      </c>
      <c r="B2" s="489"/>
      <c r="C2" s="489"/>
      <c r="D2" s="489"/>
      <c r="E2" s="489"/>
      <c r="F2" s="489"/>
      <c r="G2" s="70" t="s">
        <v>101</v>
      </c>
      <c r="H2" s="71" t="s">
        <v>648</v>
      </c>
      <c r="I2" s="34"/>
      <c r="J2" s="34"/>
    </row>
    <row r="3" spans="1:10" ht="11.25" customHeight="1" x14ac:dyDescent="0.2">
      <c r="A3" s="488" t="s">
        <v>2110</v>
      </c>
      <c r="B3" s="489"/>
      <c r="C3" s="489"/>
      <c r="D3" s="489"/>
      <c r="E3" s="489"/>
      <c r="F3" s="489"/>
      <c r="G3" s="70" t="s">
        <v>102</v>
      </c>
      <c r="H3" s="71" t="s">
        <v>651</v>
      </c>
      <c r="I3" s="34"/>
      <c r="J3" s="34"/>
    </row>
    <row r="4" spans="1:10" ht="11.25" customHeight="1" x14ac:dyDescent="0.2">
      <c r="A4" s="488" t="s">
        <v>103</v>
      </c>
      <c r="B4" s="489"/>
      <c r="C4" s="489"/>
      <c r="D4" s="489"/>
      <c r="E4" s="489"/>
      <c r="F4" s="489"/>
      <c r="G4" s="70"/>
      <c r="H4" s="71"/>
      <c r="I4" s="34"/>
      <c r="J4" s="34"/>
    </row>
    <row r="5" spans="1:10" ht="9.75" customHeight="1" x14ac:dyDescent="0.2">
      <c r="A5" s="31" t="s">
        <v>104</v>
      </c>
      <c r="B5" s="32"/>
      <c r="C5" s="32"/>
      <c r="D5" s="32"/>
      <c r="E5" s="32"/>
      <c r="F5" s="32"/>
      <c r="G5" s="32"/>
      <c r="H5" s="32"/>
      <c r="I5" s="34"/>
      <c r="J5" s="34"/>
    </row>
    <row r="6" spans="1:10" ht="9.75" customHeight="1" x14ac:dyDescent="0.2">
      <c r="A6" s="34"/>
      <c r="B6" s="34"/>
      <c r="C6" s="34"/>
      <c r="D6" s="34"/>
      <c r="E6" s="34"/>
      <c r="F6" s="34"/>
      <c r="G6" s="34"/>
      <c r="H6" s="34"/>
      <c r="I6" s="34"/>
      <c r="J6" s="34"/>
    </row>
    <row r="7" spans="1:10" ht="9.75" customHeight="1" x14ac:dyDescent="0.2">
      <c r="A7" s="34"/>
      <c r="B7" s="34"/>
      <c r="C7" s="34"/>
      <c r="D7" s="34"/>
      <c r="E7" s="34"/>
      <c r="F7" s="34"/>
      <c r="G7" s="34"/>
      <c r="H7" s="34"/>
      <c r="I7" s="34"/>
      <c r="J7" s="34"/>
    </row>
    <row r="8" spans="1:10" ht="24.75" customHeight="1" x14ac:dyDescent="0.2">
      <c r="A8" s="122" t="s">
        <v>106</v>
      </c>
      <c r="B8" s="122" t="s">
        <v>544</v>
      </c>
      <c r="C8" s="123" t="s">
        <v>598</v>
      </c>
      <c r="D8" s="123" t="s">
        <v>599</v>
      </c>
      <c r="E8" s="123" t="s">
        <v>600</v>
      </c>
      <c r="F8" s="123" t="s">
        <v>601</v>
      </c>
      <c r="G8" s="123" t="s">
        <v>602</v>
      </c>
      <c r="H8" s="123" t="s">
        <v>603</v>
      </c>
      <c r="I8" s="123" t="s">
        <v>604</v>
      </c>
      <c r="J8" s="123" t="s">
        <v>605</v>
      </c>
    </row>
    <row r="9" spans="1:10" ht="9.75" customHeight="1" x14ac:dyDescent="0.2">
      <c r="A9" s="72">
        <v>7000</v>
      </c>
      <c r="B9" s="73" t="s">
        <v>606</v>
      </c>
      <c r="C9" s="75"/>
      <c r="D9" s="75"/>
      <c r="E9" s="75"/>
      <c r="F9" s="75"/>
      <c r="G9" s="75"/>
      <c r="H9" s="75"/>
      <c r="I9" s="75"/>
      <c r="J9" s="75"/>
    </row>
    <row r="10" spans="1:10" ht="9.75" customHeight="1" x14ac:dyDescent="0.2">
      <c r="A10" s="34">
        <v>7110</v>
      </c>
      <c r="B10" s="77" t="s">
        <v>602</v>
      </c>
      <c r="C10" s="58">
        <v>0</v>
      </c>
      <c r="D10" s="58">
        <v>0</v>
      </c>
      <c r="E10" s="58">
        <v>0</v>
      </c>
      <c r="F10" s="58">
        <v>0</v>
      </c>
      <c r="G10" s="34"/>
      <c r="H10" s="34"/>
      <c r="I10" s="34"/>
      <c r="J10" s="34"/>
    </row>
    <row r="11" spans="1:10" ht="9.75" customHeight="1" x14ac:dyDescent="0.2">
      <c r="A11" s="34">
        <v>7120</v>
      </c>
      <c r="B11" s="77" t="s">
        <v>607</v>
      </c>
      <c r="C11" s="58">
        <v>0</v>
      </c>
      <c r="D11" s="58">
        <v>0</v>
      </c>
      <c r="E11" s="58">
        <v>0</v>
      </c>
      <c r="F11" s="58">
        <v>0</v>
      </c>
      <c r="G11" s="34"/>
      <c r="H11" s="34"/>
      <c r="I11" s="34"/>
      <c r="J11" s="34"/>
    </row>
    <row r="12" spans="1:10" ht="9.75" customHeight="1" x14ac:dyDescent="0.2">
      <c r="A12" s="34">
        <v>7130</v>
      </c>
      <c r="B12" s="77" t="s">
        <v>608</v>
      </c>
      <c r="C12" s="58">
        <v>0</v>
      </c>
      <c r="D12" s="58">
        <v>0</v>
      </c>
      <c r="E12" s="58">
        <v>0</v>
      </c>
      <c r="F12" s="58">
        <v>0</v>
      </c>
      <c r="G12" s="34"/>
      <c r="H12" s="34"/>
      <c r="I12" s="34"/>
      <c r="J12" s="34"/>
    </row>
    <row r="13" spans="1:10" ht="9.75" customHeight="1" x14ac:dyDescent="0.2">
      <c r="A13" s="34">
        <v>7140</v>
      </c>
      <c r="B13" s="77" t="s">
        <v>609</v>
      </c>
      <c r="C13" s="58">
        <v>0</v>
      </c>
      <c r="D13" s="58">
        <v>0</v>
      </c>
      <c r="E13" s="58">
        <v>0</v>
      </c>
      <c r="F13" s="58">
        <v>0</v>
      </c>
      <c r="G13" s="34"/>
      <c r="H13" s="34"/>
      <c r="I13" s="34"/>
      <c r="J13" s="34"/>
    </row>
    <row r="14" spans="1:10" ht="9.75" customHeight="1" x14ac:dyDescent="0.2">
      <c r="A14" s="34">
        <v>7150</v>
      </c>
      <c r="B14" s="77" t="s">
        <v>610</v>
      </c>
      <c r="C14" s="58">
        <v>0</v>
      </c>
      <c r="D14" s="58">
        <v>0</v>
      </c>
      <c r="E14" s="58">
        <v>0</v>
      </c>
      <c r="F14" s="58">
        <v>0</v>
      </c>
      <c r="G14" s="34"/>
      <c r="H14" s="34"/>
      <c r="I14" s="34"/>
      <c r="J14" s="34"/>
    </row>
    <row r="15" spans="1:10" ht="9.75" customHeight="1" x14ac:dyDescent="0.2">
      <c r="A15" s="34">
        <v>7160</v>
      </c>
      <c r="B15" s="77" t="s">
        <v>611</v>
      </c>
      <c r="C15" s="58">
        <v>0</v>
      </c>
      <c r="D15" s="58">
        <v>0</v>
      </c>
      <c r="E15" s="58">
        <v>0</v>
      </c>
      <c r="F15" s="58">
        <v>0</v>
      </c>
      <c r="G15" s="34"/>
      <c r="H15" s="34"/>
      <c r="I15" s="34"/>
      <c r="J15" s="34"/>
    </row>
    <row r="16" spans="1:10" ht="9.75" customHeight="1" x14ac:dyDescent="0.2">
      <c r="A16" s="34">
        <v>7210</v>
      </c>
      <c r="B16" s="77" t="s">
        <v>612</v>
      </c>
      <c r="C16" s="58">
        <v>0</v>
      </c>
      <c r="D16" s="58">
        <v>0</v>
      </c>
      <c r="E16" s="58">
        <v>0</v>
      </c>
      <c r="F16" s="58">
        <v>0</v>
      </c>
      <c r="G16" s="34"/>
      <c r="H16" s="34"/>
      <c r="I16" s="34"/>
      <c r="J16" s="34"/>
    </row>
    <row r="17" spans="1:10" ht="9.75" customHeight="1" x14ac:dyDescent="0.2">
      <c r="A17" s="34">
        <v>7220</v>
      </c>
      <c r="B17" s="77" t="s">
        <v>613</v>
      </c>
      <c r="C17" s="58">
        <v>0</v>
      </c>
      <c r="D17" s="58">
        <v>0</v>
      </c>
      <c r="E17" s="58">
        <v>0</v>
      </c>
      <c r="F17" s="58">
        <v>0</v>
      </c>
      <c r="G17" s="34"/>
      <c r="H17" s="34"/>
      <c r="I17" s="34"/>
      <c r="J17" s="34"/>
    </row>
    <row r="18" spans="1:10" ht="9.75" customHeight="1" x14ac:dyDescent="0.2">
      <c r="A18" s="34">
        <v>7230</v>
      </c>
      <c r="B18" s="77" t="s">
        <v>614</v>
      </c>
      <c r="C18" s="58">
        <v>0</v>
      </c>
      <c r="D18" s="58">
        <v>0</v>
      </c>
      <c r="E18" s="58">
        <v>0</v>
      </c>
      <c r="F18" s="58">
        <v>0</v>
      </c>
      <c r="G18" s="34"/>
      <c r="H18" s="34"/>
      <c r="I18" s="34"/>
      <c r="J18" s="34"/>
    </row>
    <row r="19" spans="1:10" ht="9.75" customHeight="1" x14ac:dyDescent="0.2">
      <c r="A19" s="34">
        <v>7240</v>
      </c>
      <c r="B19" s="77" t="s">
        <v>615</v>
      </c>
      <c r="C19" s="58">
        <v>0</v>
      </c>
      <c r="D19" s="58">
        <v>0</v>
      </c>
      <c r="E19" s="58">
        <v>0</v>
      </c>
      <c r="F19" s="58">
        <v>0</v>
      </c>
      <c r="G19" s="34"/>
      <c r="H19" s="34"/>
      <c r="I19" s="34"/>
      <c r="J19" s="34"/>
    </row>
    <row r="20" spans="1:10" ht="9.75" customHeight="1" x14ac:dyDescent="0.2">
      <c r="A20" s="34">
        <v>7250</v>
      </c>
      <c r="B20" s="77" t="s">
        <v>616</v>
      </c>
      <c r="C20" s="58">
        <v>0</v>
      </c>
      <c r="D20" s="58">
        <v>0</v>
      </c>
      <c r="E20" s="58">
        <v>0</v>
      </c>
      <c r="F20" s="58">
        <v>0</v>
      </c>
      <c r="G20" s="34"/>
      <c r="H20" s="34"/>
      <c r="I20" s="34"/>
      <c r="J20" s="34"/>
    </row>
    <row r="21" spans="1:10" ht="9.75" customHeight="1" x14ac:dyDescent="0.2">
      <c r="A21" s="34">
        <v>7260</v>
      </c>
      <c r="B21" s="77" t="s">
        <v>617</v>
      </c>
      <c r="C21" s="58">
        <v>0</v>
      </c>
      <c r="D21" s="58">
        <v>0</v>
      </c>
      <c r="E21" s="58">
        <v>0</v>
      </c>
      <c r="F21" s="58">
        <v>0</v>
      </c>
      <c r="G21" s="34"/>
      <c r="H21" s="34"/>
      <c r="I21" s="34"/>
      <c r="J21" s="34"/>
    </row>
    <row r="22" spans="1:10" ht="9.75" customHeight="1" x14ac:dyDescent="0.2">
      <c r="A22" s="34">
        <v>7310</v>
      </c>
      <c r="B22" s="77" t="s">
        <v>618</v>
      </c>
      <c r="C22" s="58">
        <v>0</v>
      </c>
      <c r="D22" s="58">
        <v>0</v>
      </c>
      <c r="E22" s="58">
        <v>0</v>
      </c>
      <c r="F22" s="58">
        <v>0</v>
      </c>
      <c r="G22" s="34"/>
      <c r="H22" s="34"/>
      <c r="I22" s="34"/>
      <c r="J22" s="34"/>
    </row>
    <row r="23" spans="1:10" ht="9.75" customHeight="1" x14ac:dyDescent="0.2">
      <c r="A23" s="34">
        <v>7320</v>
      </c>
      <c r="B23" s="77" t="s">
        <v>619</v>
      </c>
      <c r="C23" s="58">
        <v>0</v>
      </c>
      <c r="D23" s="58">
        <v>0</v>
      </c>
      <c r="E23" s="58">
        <v>0</v>
      </c>
      <c r="F23" s="58">
        <v>0</v>
      </c>
      <c r="G23" s="34"/>
      <c r="H23" s="34"/>
      <c r="I23" s="34"/>
      <c r="J23" s="34"/>
    </row>
    <row r="24" spans="1:10" ht="9.75" customHeight="1" x14ac:dyDescent="0.2">
      <c r="A24" s="34">
        <v>7330</v>
      </c>
      <c r="B24" s="77" t="s">
        <v>620</v>
      </c>
      <c r="C24" s="58">
        <v>0</v>
      </c>
      <c r="D24" s="58">
        <v>0</v>
      </c>
      <c r="E24" s="58">
        <v>0</v>
      </c>
      <c r="F24" s="58">
        <v>0</v>
      </c>
      <c r="G24" s="34"/>
      <c r="H24" s="34"/>
      <c r="I24" s="34"/>
      <c r="J24" s="34"/>
    </row>
    <row r="25" spans="1:10" ht="9.75" customHeight="1" x14ac:dyDescent="0.2">
      <c r="A25" s="34">
        <v>7340</v>
      </c>
      <c r="B25" s="77" t="s">
        <v>621</v>
      </c>
      <c r="C25" s="58">
        <v>0</v>
      </c>
      <c r="D25" s="58">
        <v>0</v>
      </c>
      <c r="E25" s="58">
        <v>0</v>
      </c>
      <c r="F25" s="58">
        <v>0</v>
      </c>
      <c r="G25" s="34"/>
      <c r="H25" s="34"/>
      <c r="I25" s="34"/>
      <c r="J25" s="34"/>
    </row>
    <row r="26" spans="1:10" ht="9.75" customHeight="1" x14ac:dyDescent="0.2">
      <c r="A26" s="34">
        <v>7350</v>
      </c>
      <c r="B26" s="77" t="s">
        <v>622</v>
      </c>
      <c r="C26" s="58">
        <v>0</v>
      </c>
      <c r="D26" s="58">
        <v>0</v>
      </c>
      <c r="E26" s="58">
        <v>0</v>
      </c>
      <c r="F26" s="58">
        <v>0</v>
      </c>
      <c r="G26" s="34"/>
      <c r="H26" s="34"/>
      <c r="I26" s="34"/>
      <c r="J26" s="34"/>
    </row>
    <row r="27" spans="1:10" ht="9.75" customHeight="1" x14ac:dyDescent="0.2">
      <c r="A27" s="34">
        <v>7360</v>
      </c>
      <c r="B27" s="77" t="s">
        <v>623</v>
      </c>
      <c r="C27" s="58">
        <v>0</v>
      </c>
      <c r="D27" s="58">
        <v>0</v>
      </c>
      <c r="E27" s="58">
        <v>0</v>
      </c>
      <c r="F27" s="58">
        <v>0</v>
      </c>
      <c r="G27" s="34"/>
      <c r="H27" s="34"/>
      <c r="I27" s="34"/>
      <c r="J27" s="34"/>
    </row>
    <row r="28" spans="1:10" ht="9.75" customHeight="1" x14ac:dyDescent="0.2">
      <c r="A28" s="34">
        <v>7410</v>
      </c>
      <c r="B28" s="77" t="s">
        <v>624</v>
      </c>
      <c r="C28" s="58">
        <v>0</v>
      </c>
      <c r="D28" s="58">
        <v>0</v>
      </c>
      <c r="E28" s="58">
        <v>0</v>
      </c>
      <c r="F28" s="58">
        <v>0</v>
      </c>
      <c r="G28" s="34"/>
      <c r="H28" s="34"/>
      <c r="I28" s="34"/>
      <c r="J28" s="34"/>
    </row>
    <row r="29" spans="1:10" ht="9.75" customHeight="1" x14ac:dyDescent="0.2">
      <c r="A29" s="34">
        <v>7420</v>
      </c>
      <c r="B29" s="77" t="s">
        <v>625</v>
      </c>
      <c r="C29" s="58">
        <v>0</v>
      </c>
      <c r="D29" s="58">
        <v>0</v>
      </c>
      <c r="E29" s="58">
        <v>0</v>
      </c>
      <c r="F29" s="58">
        <v>0</v>
      </c>
      <c r="G29" s="34"/>
      <c r="H29" s="34"/>
      <c r="I29" s="34"/>
      <c r="J29" s="34"/>
    </row>
    <row r="30" spans="1:10" ht="9.75" customHeight="1" x14ac:dyDescent="0.2">
      <c r="A30" s="34">
        <v>7510</v>
      </c>
      <c r="B30" s="77" t="s">
        <v>626</v>
      </c>
      <c r="C30" s="58">
        <v>0</v>
      </c>
      <c r="D30" s="58">
        <v>0</v>
      </c>
      <c r="E30" s="58">
        <v>0</v>
      </c>
      <c r="F30" s="58">
        <v>0</v>
      </c>
      <c r="G30" s="34"/>
      <c r="H30" s="34"/>
      <c r="I30" s="34"/>
      <c r="J30" s="34"/>
    </row>
    <row r="31" spans="1:10" ht="9.75" customHeight="1" x14ac:dyDescent="0.2">
      <c r="A31" s="34">
        <v>7520</v>
      </c>
      <c r="B31" s="77" t="s">
        <v>627</v>
      </c>
      <c r="C31" s="58">
        <v>0</v>
      </c>
      <c r="D31" s="58">
        <v>0</v>
      </c>
      <c r="E31" s="58">
        <v>0</v>
      </c>
      <c r="F31" s="58">
        <v>0</v>
      </c>
      <c r="G31" s="34"/>
      <c r="H31" s="34"/>
      <c r="I31" s="34"/>
      <c r="J31" s="34"/>
    </row>
    <row r="32" spans="1:10" ht="9.75" customHeight="1" x14ac:dyDescent="0.2">
      <c r="A32" s="34">
        <v>7610</v>
      </c>
      <c r="B32" s="77" t="s">
        <v>628</v>
      </c>
      <c r="C32" s="58">
        <v>0</v>
      </c>
      <c r="D32" s="58">
        <v>0</v>
      </c>
      <c r="E32" s="58">
        <v>0</v>
      </c>
      <c r="F32" s="58">
        <v>0</v>
      </c>
      <c r="G32" s="34"/>
      <c r="H32" s="34"/>
      <c r="I32" s="34"/>
      <c r="J32" s="34"/>
    </row>
    <row r="33" spans="1:10" ht="9.75" customHeight="1" x14ac:dyDescent="0.2">
      <c r="A33" s="34">
        <v>7620</v>
      </c>
      <c r="B33" s="77" t="s">
        <v>629</v>
      </c>
      <c r="C33" s="58">
        <v>0</v>
      </c>
      <c r="D33" s="58">
        <v>0</v>
      </c>
      <c r="E33" s="58">
        <v>0</v>
      </c>
      <c r="F33" s="58">
        <v>0</v>
      </c>
      <c r="G33" s="34"/>
      <c r="H33" s="34"/>
      <c r="I33" s="34"/>
      <c r="J33" s="34"/>
    </row>
    <row r="34" spans="1:10" ht="9.75" customHeight="1" x14ac:dyDescent="0.2">
      <c r="A34" s="34">
        <v>7630</v>
      </c>
      <c r="B34" s="77" t="s">
        <v>630</v>
      </c>
      <c r="C34" s="58">
        <v>0</v>
      </c>
      <c r="D34" s="58">
        <v>0</v>
      </c>
      <c r="E34" s="58">
        <v>0</v>
      </c>
      <c r="F34" s="58">
        <v>0</v>
      </c>
      <c r="G34" s="34"/>
      <c r="H34" s="34"/>
      <c r="I34" s="34"/>
      <c r="J34" s="34"/>
    </row>
    <row r="35" spans="1:10" ht="9.75" customHeight="1" x14ac:dyDescent="0.2">
      <c r="A35" s="34">
        <v>7640</v>
      </c>
      <c r="B35" s="77" t="s">
        <v>631</v>
      </c>
      <c r="C35" s="58">
        <v>0</v>
      </c>
      <c r="D35" s="58">
        <v>0</v>
      </c>
      <c r="E35" s="58">
        <v>0</v>
      </c>
      <c r="F35" s="58">
        <v>0</v>
      </c>
      <c r="G35" s="34"/>
      <c r="H35" s="34"/>
      <c r="I35" s="34"/>
      <c r="J35" s="34"/>
    </row>
    <row r="36" spans="1:10" ht="9.75" customHeight="1" x14ac:dyDescent="0.2">
      <c r="A36" s="34"/>
      <c r="B36" s="34"/>
      <c r="C36" s="58"/>
      <c r="D36" s="58"/>
      <c r="E36" s="58"/>
      <c r="F36" s="58"/>
      <c r="G36" s="34"/>
      <c r="H36" s="34"/>
      <c r="I36" s="34"/>
      <c r="J36" s="34"/>
    </row>
    <row r="37" spans="1:10" ht="9.75" customHeight="1" x14ac:dyDescent="0.2">
      <c r="A37" s="72">
        <v>8000</v>
      </c>
      <c r="B37" s="73" t="s">
        <v>632</v>
      </c>
      <c r="C37" s="75"/>
      <c r="D37" s="75"/>
      <c r="E37" s="75"/>
      <c r="F37" s="75"/>
      <c r="G37" s="75"/>
      <c r="H37" s="75"/>
      <c r="I37" s="75"/>
      <c r="J37" s="75"/>
    </row>
    <row r="38" spans="1:10" ht="9.75" customHeight="1" thickBot="1" x14ac:dyDescent="0.25">
      <c r="A38" s="34"/>
      <c r="B38" s="34"/>
      <c r="C38" s="34"/>
      <c r="D38" s="34"/>
      <c r="E38" s="34"/>
      <c r="F38" s="34"/>
      <c r="G38" s="34"/>
      <c r="H38" s="34"/>
      <c r="I38" s="34"/>
      <c r="J38" s="34"/>
    </row>
    <row r="39" spans="1:10" ht="9.75" customHeight="1" x14ac:dyDescent="0.2">
      <c r="A39" s="34"/>
      <c r="B39" s="490" t="s">
        <v>633</v>
      </c>
      <c r="C39" s="491"/>
      <c r="D39" s="34"/>
      <c r="E39" s="34"/>
      <c r="F39" s="34"/>
      <c r="G39" s="34"/>
      <c r="H39" s="34"/>
      <c r="I39" s="34"/>
      <c r="J39" s="34"/>
    </row>
    <row r="40" spans="1:10" ht="9.75" customHeight="1" x14ac:dyDescent="0.2">
      <c r="A40" s="34"/>
      <c r="B40" s="124" t="s">
        <v>544</v>
      </c>
      <c r="C40" s="125">
        <v>2025</v>
      </c>
      <c r="D40" s="34"/>
      <c r="E40" s="34"/>
      <c r="F40" s="34"/>
      <c r="G40" s="34"/>
      <c r="H40" s="34"/>
      <c r="I40" s="34"/>
      <c r="J40" s="34"/>
    </row>
    <row r="41" spans="1:10" ht="9.75" customHeight="1" x14ac:dyDescent="0.2">
      <c r="A41" s="34">
        <v>8110</v>
      </c>
      <c r="B41" s="126" t="s">
        <v>634</v>
      </c>
      <c r="C41" s="127">
        <v>61024259</v>
      </c>
      <c r="D41" s="34"/>
      <c r="E41" s="34"/>
      <c r="F41" s="34"/>
      <c r="G41" s="34"/>
      <c r="H41" s="34"/>
      <c r="I41" s="34"/>
      <c r="J41" s="34"/>
    </row>
    <row r="42" spans="1:10" ht="9.75" customHeight="1" x14ac:dyDescent="0.2">
      <c r="A42" s="34">
        <v>8120</v>
      </c>
      <c r="B42" s="126" t="s">
        <v>635</v>
      </c>
      <c r="C42" s="127">
        <v>61024259</v>
      </c>
      <c r="D42" s="34"/>
      <c r="E42" s="34"/>
      <c r="F42" s="34"/>
      <c r="G42" s="34"/>
      <c r="H42" s="34"/>
      <c r="I42" s="34"/>
      <c r="J42" s="34"/>
    </row>
    <row r="43" spans="1:10" ht="9.75" customHeight="1" x14ac:dyDescent="0.2">
      <c r="A43" s="34">
        <v>8130</v>
      </c>
      <c r="B43" s="126" t="s">
        <v>636</v>
      </c>
      <c r="C43" s="127">
        <v>44190873.520000003</v>
      </c>
      <c r="D43" s="34"/>
      <c r="E43" s="58"/>
      <c r="F43" s="34"/>
      <c r="G43" s="34"/>
      <c r="H43" s="34"/>
      <c r="I43" s="34"/>
      <c r="J43" s="34"/>
    </row>
    <row r="44" spans="1:10" ht="9.75" customHeight="1" x14ac:dyDescent="0.2">
      <c r="A44" s="34">
        <v>8140</v>
      </c>
      <c r="B44" s="126" t="s">
        <v>637</v>
      </c>
      <c r="C44" s="127">
        <v>79901980.099999994</v>
      </c>
      <c r="D44" s="34"/>
      <c r="E44" s="34"/>
      <c r="F44" s="34"/>
      <c r="G44" s="34"/>
      <c r="H44" s="34"/>
      <c r="I44" s="34"/>
      <c r="J44" s="34"/>
    </row>
    <row r="45" spans="1:10" ht="9.75" customHeight="1" thickBot="1" x14ac:dyDescent="0.25">
      <c r="A45" s="34">
        <v>8150</v>
      </c>
      <c r="B45" s="128" t="s">
        <v>638</v>
      </c>
      <c r="C45" s="129">
        <v>79191378.609999999</v>
      </c>
      <c r="D45" s="58"/>
      <c r="E45" s="34"/>
      <c r="F45" s="34"/>
      <c r="G45" s="34"/>
      <c r="H45" s="34"/>
      <c r="I45" s="34"/>
      <c r="J45" s="34"/>
    </row>
    <row r="46" spans="1:10" ht="9.75" customHeight="1" x14ac:dyDescent="0.2">
      <c r="A46" s="34"/>
      <c r="B46" s="34"/>
      <c r="C46" s="34"/>
      <c r="D46" s="34"/>
      <c r="E46" s="34"/>
      <c r="F46" s="34"/>
      <c r="G46" s="34"/>
      <c r="H46" s="34"/>
      <c r="I46" s="34"/>
      <c r="J46" s="34"/>
    </row>
    <row r="47" spans="1:10" ht="9.75" customHeight="1" thickBot="1" x14ac:dyDescent="0.25">
      <c r="A47" s="34"/>
      <c r="B47" s="34"/>
      <c r="C47" s="34"/>
      <c r="D47" s="34"/>
      <c r="E47" s="34"/>
      <c r="F47" s="34"/>
      <c r="G47" s="34"/>
      <c r="H47" s="34"/>
      <c r="I47" s="34"/>
      <c r="J47" s="34"/>
    </row>
    <row r="48" spans="1:10" ht="9.75" customHeight="1" x14ac:dyDescent="0.2">
      <c r="A48" s="34"/>
      <c r="B48" s="552" t="s">
        <v>639</v>
      </c>
      <c r="C48" s="553"/>
      <c r="D48" s="34"/>
      <c r="E48" s="34"/>
      <c r="F48" s="34"/>
      <c r="G48" s="34"/>
      <c r="H48" s="34"/>
      <c r="I48" s="34"/>
      <c r="J48" s="34"/>
    </row>
    <row r="49" spans="1:6" ht="9.75" customHeight="1" x14ac:dyDescent="0.2">
      <c r="A49" s="34"/>
      <c r="B49" s="232" t="s">
        <v>544</v>
      </c>
      <c r="C49" s="233">
        <v>2025</v>
      </c>
    </row>
    <row r="50" spans="1:6" ht="9.75" customHeight="1" x14ac:dyDescent="0.2">
      <c r="A50" s="34">
        <v>8210</v>
      </c>
      <c r="B50" s="234" t="s">
        <v>640</v>
      </c>
      <c r="C50" s="235">
        <v>61024259</v>
      </c>
    </row>
    <row r="51" spans="1:6" ht="9.75" customHeight="1" x14ac:dyDescent="0.2">
      <c r="A51" s="34">
        <v>8220</v>
      </c>
      <c r="B51" s="234" t="s">
        <v>641</v>
      </c>
      <c r="C51" s="235">
        <v>61024259</v>
      </c>
    </row>
    <row r="52" spans="1:6" ht="9.75" customHeight="1" x14ac:dyDescent="0.2">
      <c r="A52" s="34">
        <v>8230</v>
      </c>
      <c r="B52" s="234" t="s">
        <v>642</v>
      </c>
      <c r="C52" s="235">
        <v>44190873.520000003</v>
      </c>
    </row>
    <row r="53" spans="1:6" ht="9.75" customHeight="1" x14ac:dyDescent="0.2">
      <c r="A53" s="34">
        <v>8240</v>
      </c>
      <c r="B53" s="234" t="s">
        <v>643</v>
      </c>
      <c r="C53" s="235">
        <v>83227589.719999999</v>
      </c>
      <c r="F53" s="45"/>
    </row>
    <row r="54" spans="1:6" ht="9.75" customHeight="1" x14ac:dyDescent="0.2">
      <c r="A54" s="34">
        <v>8250</v>
      </c>
      <c r="B54" s="234" t="s">
        <v>644</v>
      </c>
      <c r="C54" s="235">
        <v>83227589.719999999</v>
      </c>
    </row>
    <row r="55" spans="1:6" ht="9.75" customHeight="1" x14ac:dyDescent="0.2">
      <c r="A55" s="34">
        <v>8260</v>
      </c>
      <c r="B55" s="234" t="s">
        <v>645</v>
      </c>
      <c r="C55" s="235">
        <v>82216605.659999996</v>
      </c>
      <c r="F55" s="45"/>
    </row>
    <row r="56" spans="1:6" ht="9.75" customHeight="1" thickBot="1" x14ac:dyDescent="0.25">
      <c r="A56" s="34">
        <v>8270</v>
      </c>
      <c r="B56" s="236" t="s">
        <v>646</v>
      </c>
      <c r="C56" s="237">
        <v>82216605.659999996</v>
      </c>
      <c r="E56" s="45"/>
    </row>
    <row r="57" spans="1:6" ht="9.75" customHeight="1" x14ac:dyDescent="0.2">
      <c r="A57" s="34"/>
      <c r="B57" s="34"/>
      <c r="C57" s="34"/>
    </row>
    <row r="58" spans="1:6" ht="9.75" customHeight="1" x14ac:dyDescent="0.2">
      <c r="A58" s="34"/>
      <c r="B58" s="34"/>
      <c r="C58" s="34"/>
    </row>
    <row r="59" spans="1:6" ht="9.75" customHeight="1" x14ac:dyDescent="0.2">
      <c r="A59" s="34"/>
      <c r="B59" s="34" t="s">
        <v>310</v>
      </c>
      <c r="C59" s="34"/>
    </row>
  </sheetData>
  <mergeCells count="6">
    <mergeCell ref="B48:C48"/>
    <mergeCell ref="A1:F1"/>
    <mergeCell ref="A2:F2"/>
    <mergeCell ref="A3:F3"/>
    <mergeCell ref="A4:F4"/>
    <mergeCell ref="B39:C39"/>
  </mergeCells>
  <pageMargins left="0.7" right="0.7" top="0.75" bottom="0.75" header="0" footer="0"/>
  <pageSetup scale="60"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pageSetUpPr fitToPage="1"/>
  </sheetPr>
  <dimension ref="A1:E326"/>
  <sheetViews>
    <sheetView view="pageBreakPreview" topLeftCell="A290" zoomScale="60" zoomScaleNormal="106" workbookViewId="0">
      <selection activeCell="B324" sqref="B324"/>
    </sheetView>
  </sheetViews>
  <sheetFormatPr baseColWidth="10" defaultColWidth="14.44140625" defaultRowHeight="15" customHeight="1" x14ac:dyDescent="0.3"/>
  <cols>
    <col min="1" max="1" width="10" style="29" customWidth="1"/>
    <col min="2" max="2" width="72.88671875" style="29" customWidth="1"/>
    <col min="3" max="3" width="15.88671875" style="29" customWidth="1"/>
    <col min="4" max="4" width="11.109375" style="29" customWidth="1"/>
    <col min="5" max="5" width="14" style="29" customWidth="1"/>
    <col min="6" max="26" width="9.109375" style="29" customWidth="1"/>
    <col min="27" max="16384" width="14.44140625" style="29"/>
  </cols>
  <sheetData>
    <row r="1" spans="1:5" ht="11.25" customHeight="1" x14ac:dyDescent="0.3">
      <c r="A1" s="488" t="s">
        <v>2111</v>
      </c>
      <c r="B1" s="501"/>
      <c r="C1" s="501"/>
      <c r="D1" s="130" t="s">
        <v>99</v>
      </c>
      <c r="E1" s="71">
        <v>2025</v>
      </c>
    </row>
    <row r="2" spans="1:5" ht="11.25" customHeight="1" x14ac:dyDescent="0.3">
      <c r="A2" s="488" t="s">
        <v>100</v>
      </c>
      <c r="B2" s="501"/>
      <c r="C2" s="501"/>
      <c r="D2" s="130" t="s">
        <v>101</v>
      </c>
      <c r="E2" s="71" t="s">
        <v>648</v>
      </c>
    </row>
    <row r="3" spans="1:5" ht="11.25" customHeight="1" x14ac:dyDescent="0.3">
      <c r="A3" s="488" t="s">
        <v>2107</v>
      </c>
      <c r="B3" s="501"/>
      <c r="C3" s="501"/>
      <c r="D3" s="130" t="s">
        <v>102</v>
      </c>
      <c r="E3" s="71" t="s">
        <v>651</v>
      </c>
    </row>
    <row r="4" spans="1:5" ht="11.25" customHeight="1" x14ac:dyDescent="0.3">
      <c r="A4" s="488" t="s">
        <v>103</v>
      </c>
      <c r="B4" s="501"/>
      <c r="C4" s="501"/>
      <c r="D4" s="131"/>
      <c r="E4" s="131"/>
    </row>
    <row r="5" spans="1:5" ht="9.75" customHeight="1" x14ac:dyDescent="0.3">
      <c r="A5" s="31" t="s">
        <v>104</v>
      </c>
      <c r="B5" s="32"/>
      <c r="C5" s="32"/>
      <c r="D5" s="33"/>
      <c r="E5" s="32"/>
    </row>
    <row r="6" spans="1:5" ht="9.75" customHeight="1" x14ac:dyDescent="0.3">
      <c r="A6" s="34"/>
      <c r="B6" s="34"/>
      <c r="C6" s="34"/>
      <c r="D6" s="35"/>
      <c r="E6" s="34"/>
    </row>
    <row r="7" spans="1:5" ht="15" customHeight="1" x14ac:dyDescent="0.3">
      <c r="A7" s="32" t="s">
        <v>105</v>
      </c>
      <c r="B7" s="32"/>
      <c r="C7" s="32"/>
      <c r="D7" s="33"/>
      <c r="E7" s="32"/>
    </row>
    <row r="8" spans="1:5" ht="15" customHeight="1" x14ac:dyDescent="0.3">
      <c r="A8" s="36" t="s">
        <v>106</v>
      </c>
      <c r="B8" s="36" t="s">
        <v>107</v>
      </c>
      <c r="C8" s="37" t="s">
        <v>108</v>
      </c>
      <c r="D8" s="38" t="s">
        <v>109</v>
      </c>
      <c r="E8" s="37" t="s">
        <v>110</v>
      </c>
    </row>
    <row r="9" spans="1:5" ht="15" customHeight="1" x14ac:dyDescent="0.3">
      <c r="A9" s="39">
        <v>4000</v>
      </c>
      <c r="B9" s="40" t="s">
        <v>111</v>
      </c>
      <c r="C9" s="41">
        <f>+C10+C77+C91</f>
        <v>109973272.53</v>
      </c>
      <c r="D9" s="238">
        <f>+D10+D77</f>
        <v>0.99999999999999989</v>
      </c>
      <c r="E9" s="34"/>
    </row>
    <row r="10" spans="1:5" ht="15" customHeight="1" x14ac:dyDescent="0.3">
      <c r="A10" s="39">
        <v>4100</v>
      </c>
      <c r="B10" s="40" t="s">
        <v>74</v>
      </c>
      <c r="C10" s="41">
        <f>+C11+C21+C27+C30+C36+C39+C48</f>
        <v>16818239.990000002</v>
      </c>
      <c r="D10" s="238">
        <f>+C10/C9</f>
        <v>0.15293024935137847</v>
      </c>
      <c r="E10" s="34"/>
    </row>
    <row r="11" spans="1:5" ht="15" customHeight="1" x14ac:dyDescent="0.3">
      <c r="A11" s="39">
        <v>4110</v>
      </c>
      <c r="B11" s="40" t="s">
        <v>112</v>
      </c>
      <c r="C11" s="41">
        <f>SUM(C12:C20)</f>
        <v>0</v>
      </c>
      <c r="D11" s="42" t="str">
        <f t="shared" ref="D11:D20" si="0">IFERROR(C11/$C$12,"")</f>
        <v/>
      </c>
      <c r="E11" s="34"/>
    </row>
    <row r="12" spans="1:5" ht="15" customHeight="1" x14ac:dyDescent="0.3">
      <c r="A12" s="43">
        <v>4111</v>
      </c>
      <c r="B12" s="44" t="s">
        <v>113</v>
      </c>
      <c r="C12" s="45">
        <v>0</v>
      </c>
      <c r="D12" s="42" t="str">
        <f t="shared" si="0"/>
        <v/>
      </c>
      <c r="E12" s="34"/>
    </row>
    <row r="13" spans="1:5" ht="15" customHeight="1" x14ac:dyDescent="0.3">
      <c r="A13" s="43">
        <v>4112</v>
      </c>
      <c r="B13" s="44" t="s">
        <v>114</v>
      </c>
      <c r="C13" s="45">
        <v>0</v>
      </c>
      <c r="D13" s="42" t="str">
        <f t="shared" si="0"/>
        <v/>
      </c>
      <c r="E13" s="34"/>
    </row>
    <row r="14" spans="1:5" ht="15" customHeight="1" x14ac:dyDescent="0.3">
      <c r="A14" s="43">
        <v>4113</v>
      </c>
      <c r="B14" s="44" t="s">
        <v>115</v>
      </c>
      <c r="C14" s="45">
        <v>0</v>
      </c>
      <c r="D14" s="42" t="str">
        <f t="shared" si="0"/>
        <v/>
      </c>
      <c r="E14" s="34"/>
    </row>
    <row r="15" spans="1:5" ht="15" customHeight="1" x14ac:dyDescent="0.3">
      <c r="A15" s="43">
        <v>4114</v>
      </c>
      <c r="B15" s="44" t="s">
        <v>116</v>
      </c>
      <c r="C15" s="45">
        <v>0</v>
      </c>
      <c r="D15" s="42" t="str">
        <f t="shared" si="0"/>
        <v/>
      </c>
      <c r="E15" s="34"/>
    </row>
    <row r="16" spans="1:5" ht="15" customHeight="1" x14ac:dyDescent="0.3">
      <c r="A16" s="43">
        <v>4115</v>
      </c>
      <c r="B16" s="44" t="s">
        <v>117</v>
      </c>
      <c r="C16" s="45">
        <v>0</v>
      </c>
      <c r="D16" s="42" t="str">
        <f t="shared" si="0"/>
        <v/>
      </c>
      <c r="E16" s="34"/>
    </row>
    <row r="17" spans="1:5" ht="15" customHeight="1" x14ac:dyDescent="0.3">
      <c r="A17" s="43">
        <v>4116</v>
      </c>
      <c r="B17" s="44" t="s">
        <v>118</v>
      </c>
      <c r="C17" s="45">
        <v>0</v>
      </c>
      <c r="D17" s="42" t="str">
        <f t="shared" si="0"/>
        <v/>
      </c>
      <c r="E17" s="34"/>
    </row>
    <row r="18" spans="1:5" ht="15" customHeight="1" x14ac:dyDescent="0.3">
      <c r="A18" s="43">
        <v>4117</v>
      </c>
      <c r="B18" s="44" t="s">
        <v>119</v>
      </c>
      <c r="C18" s="45">
        <v>0</v>
      </c>
      <c r="D18" s="42" t="str">
        <f t="shared" si="0"/>
        <v/>
      </c>
      <c r="E18" s="34"/>
    </row>
    <row r="19" spans="1:5" ht="15" customHeight="1" x14ac:dyDescent="0.3">
      <c r="A19" s="43">
        <v>4118</v>
      </c>
      <c r="B19" s="46" t="s">
        <v>120</v>
      </c>
      <c r="C19" s="45">
        <v>0</v>
      </c>
      <c r="D19" s="42" t="str">
        <f t="shared" si="0"/>
        <v/>
      </c>
      <c r="E19" s="34"/>
    </row>
    <row r="20" spans="1:5" ht="15" customHeight="1" x14ac:dyDescent="0.3">
      <c r="A20" s="43">
        <v>4119</v>
      </c>
      <c r="B20" s="44" t="s">
        <v>121</v>
      </c>
      <c r="C20" s="45">
        <v>0</v>
      </c>
      <c r="D20" s="42" t="str">
        <f t="shared" si="0"/>
        <v/>
      </c>
      <c r="E20" s="34"/>
    </row>
    <row r="21" spans="1:5" ht="15" customHeight="1" x14ac:dyDescent="0.3">
      <c r="A21" s="39">
        <v>4120</v>
      </c>
      <c r="B21" s="40" t="s">
        <v>122</v>
      </c>
      <c r="C21" s="41">
        <f>SUM(C22:C26)</f>
        <v>0</v>
      </c>
      <c r="D21" s="42" t="str">
        <f t="shared" ref="D21:D26" si="1">IFERROR(C21/$C$21,"")</f>
        <v/>
      </c>
      <c r="E21" s="34"/>
    </row>
    <row r="22" spans="1:5" ht="15" customHeight="1" x14ac:dyDescent="0.3">
      <c r="A22" s="43">
        <v>4121</v>
      </c>
      <c r="B22" s="44" t="s">
        <v>123</v>
      </c>
      <c r="C22" s="45">
        <v>0</v>
      </c>
      <c r="D22" s="42" t="str">
        <f t="shared" si="1"/>
        <v/>
      </c>
      <c r="E22" s="34"/>
    </row>
    <row r="23" spans="1:5" ht="15" customHeight="1" x14ac:dyDescent="0.3">
      <c r="A23" s="43">
        <v>4122</v>
      </c>
      <c r="B23" s="44" t="s">
        <v>124</v>
      </c>
      <c r="C23" s="45">
        <v>0</v>
      </c>
      <c r="D23" s="42" t="str">
        <f t="shared" si="1"/>
        <v/>
      </c>
      <c r="E23" s="34"/>
    </row>
    <row r="24" spans="1:5" ht="15" customHeight="1" x14ac:dyDescent="0.3">
      <c r="A24" s="43">
        <v>4123</v>
      </c>
      <c r="B24" s="44" t="s">
        <v>125</v>
      </c>
      <c r="C24" s="45">
        <v>0</v>
      </c>
      <c r="D24" s="42" t="str">
        <f t="shared" si="1"/>
        <v/>
      </c>
      <c r="E24" s="34"/>
    </row>
    <row r="25" spans="1:5" ht="15" customHeight="1" x14ac:dyDescent="0.3">
      <c r="A25" s="43">
        <v>4124</v>
      </c>
      <c r="B25" s="44" t="s">
        <v>126</v>
      </c>
      <c r="C25" s="45">
        <v>0</v>
      </c>
      <c r="D25" s="42" t="str">
        <f t="shared" si="1"/>
        <v/>
      </c>
      <c r="E25" s="34"/>
    </row>
    <row r="26" spans="1:5" ht="15" customHeight="1" x14ac:dyDescent="0.3">
      <c r="A26" s="43">
        <v>4129</v>
      </c>
      <c r="B26" s="44" t="s">
        <v>127</v>
      </c>
      <c r="C26" s="45">
        <v>0</v>
      </c>
      <c r="D26" s="42" t="str">
        <f t="shared" si="1"/>
        <v/>
      </c>
      <c r="E26" s="34"/>
    </row>
    <row r="27" spans="1:5" ht="15" customHeight="1" x14ac:dyDescent="0.3">
      <c r="A27" s="39">
        <v>4130</v>
      </c>
      <c r="B27" s="40" t="s">
        <v>128</v>
      </c>
      <c r="C27" s="41">
        <f>SUM(C28:C29)</f>
        <v>0</v>
      </c>
      <c r="D27" s="42" t="str">
        <f t="shared" ref="D27:D29" si="2">IFERROR(C27/$C$27,"")</f>
        <v/>
      </c>
      <c r="E27" s="34"/>
    </row>
    <row r="28" spans="1:5" ht="15" customHeight="1" x14ac:dyDescent="0.3">
      <c r="A28" s="43">
        <v>4131</v>
      </c>
      <c r="B28" s="44" t="s">
        <v>129</v>
      </c>
      <c r="C28" s="45">
        <v>0</v>
      </c>
      <c r="D28" s="42" t="str">
        <f t="shared" si="2"/>
        <v/>
      </c>
      <c r="E28" s="34"/>
    </row>
    <row r="29" spans="1:5" ht="15" customHeight="1" x14ac:dyDescent="0.3">
      <c r="A29" s="43">
        <v>4132</v>
      </c>
      <c r="B29" s="46" t="s">
        <v>130</v>
      </c>
      <c r="C29" s="45">
        <v>0</v>
      </c>
      <c r="D29" s="42" t="str">
        <f t="shared" si="2"/>
        <v/>
      </c>
      <c r="E29" s="34"/>
    </row>
    <row r="30" spans="1:5" ht="15" customHeight="1" x14ac:dyDescent="0.3">
      <c r="A30" s="39">
        <v>4140</v>
      </c>
      <c r="B30" s="40" t="s">
        <v>131</v>
      </c>
      <c r="C30" s="41">
        <f>SUM(C31:C35)</f>
        <v>0</v>
      </c>
      <c r="D30" s="42" t="str">
        <f t="shared" ref="D30:D35" si="3">IFERROR(C30/$C$30,"")</f>
        <v/>
      </c>
      <c r="E30" s="34"/>
    </row>
    <row r="31" spans="1:5" ht="15" customHeight="1" x14ac:dyDescent="0.3">
      <c r="A31" s="43">
        <v>4141</v>
      </c>
      <c r="B31" s="44" t="s">
        <v>132</v>
      </c>
      <c r="C31" s="45">
        <v>0</v>
      </c>
      <c r="D31" s="42" t="str">
        <f t="shared" si="3"/>
        <v/>
      </c>
      <c r="E31" s="34"/>
    </row>
    <row r="32" spans="1:5" ht="15" customHeight="1" x14ac:dyDescent="0.3">
      <c r="A32" s="43">
        <v>4143</v>
      </c>
      <c r="B32" s="44" t="s">
        <v>133</v>
      </c>
      <c r="C32" s="45">
        <v>0</v>
      </c>
      <c r="D32" s="42" t="str">
        <f t="shared" si="3"/>
        <v/>
      </c>
      <c r="E32" s="34"/>
    </row>
    <row r="33" spans="1:5" ht="15" customHeight="1" x14ac:dyDescent="0.3">
      <c r="A33" s="43">
        <v>4144</v>
      </c>
      <c r="B33" s="44" t="s">
        <v>134</v>
      </c>
      <c r="C33" s="45">
        <v>0</v>
      </c>
      <c r="D33" s="42" t="str">
        <f t="shared" si="3"/>
        <v/>
      </c>
      <c r="E33" s="34"/>
    </row>
    <row r="34" spans="1:5" ht="15" customHeight="1" x14ac:dyDescent="0.3">
      <c r="A34" s="43">
        <v>4145</v>
      </c>
      <c r="B34" s="46" t="s">
        <v>135</v>
      </c>
      <c r="C34" s="45">
        <v>0</v>
      </c>
      <c r="D34" s="42" t="str">
        <f t="shared" si="3"/>
        <v/>
      </c>
      <c r="E34" s="34"/>
    </row>
    <row r="35" spans="1:5" ht="15" customHeight="1" x14ac:dyDescent="0.3">
      <c r="A35" s="43">
        <v>4149</v>
      </c>
      <c r="B35" s="44" t="s">
        <v>136</v>
      </c>
      <c r="C35" s="45">
        <v>0</v>
      </c>
      <c r="D35" s="42" t="str">
        <f t="shared" si="3"/>
        <v/>
      </c>
      <c r="E35" s="34"/>
    </row>
    <row r="36" spans="1:5" ht="15" customHeight="1" x14ac:dyDescent="0.3">
      <c r="A36" s="39">
        <v>4150</v>
      </c>
      <c r="B36" s="40" t="s">
        <v>137</v>
      </c>
      <c r="C36" s="41">
        <f>SUM(C37:C38)</f>
        <v>0</v>
      </c>
      <c r="D36" s="42" t="str">
        <f t="shared" ref="D36:D38" si="4">IFERROR(C36/$C$36,"")</f>
        <v/>
      </c>
      <c r="E36" s="34"/>
    </row>
    <row r="37" spans="1:5" ht="15" customHeight="1" x14ac:dyDescent="0.3">
      <c r="A37" s="43">
        <v>4151</v>
      </c>
      <c r="B37" s="44" t="s">
        <v>137</v>
      </c>
      <c r="C37" s="45">
        <v>0</v>
      </c>
      <c r="D37" s="42" t="str">
        <f t="shared" si="4"/>
        <v/>
      </c>
      <c r="E37" s="34"/>
    </row>
    <row r="38" spans="1:5" ht="15" customHeight="1" x14ac:dyDescent="0.3">
      <c r="A38" s="43">
        <v>4154</v>
      </c>
      <c r="B38" s="46" t="s">
        <v>138</v>
      </c>
      <c r="C38" s="45">
        <v>0</v>
      </c>
      <c r="D38" s="42" t="str">
        <f t="shared" si="4"/>
        <v/>
      </c>
      <c r="E38" s="34"/>
    </row>
    <row r="39" spans="1:5" ht="15" customHeight="1" x14ac:dyDescent="0.3">
      <c r="A39" s="39">
        <v>4160</v>
      </c>
      <c r="B39" s="40" t="s">
        <v>139</v>
      </c>
      <c r="C39" s="41">
        <f>SUM(C40:C47)</f>
        <v>0</v>
      </c>
      <c r="D39" s="42" t="str">
        <f t="shared" ref="D39:D47" si="5">IFERROR(C39/$C$39,"")</f>
        <v/>
      </c>
      <c r="E39" s="34"/>
    </row>
    <row r="40" spans="1:5" ht="15" customHeight="1" x14ac:dyDescent="0.3">
      <c r="A40" s="43">
        <v>4161</v>
      </c>
      <c r="B40" s="44" t="s">
        <v>140</v>
      </c>
      <c r="C40" s="45">
        <v>0</v>
      </c>
      <c r="D40" s="42" t="str">
        <f t="shared" si="5"/>
        <v/>
      </c>
      <c r="E40" s="34"/>
    </row>
    <row r="41" spans="1:5" ht="15" customHeight="1" x14ac:dyDescent="0.3">
      <c r="A41" s="43">
        <v>4162</v>
      </c>
      <c r="B41" s="44" t="s">
        <v>141</v>
      </c>
      <c r="C41" s="45">
        <v>0</v>
      </c>
      <c r="D41" s="42" t="str">
        <f t="shared" si="5"/>
        <v/>
      </c>
      <c r="E41" s="34"/>
    </row>
    <row r="42" spans="1:5" ht="15" customHeight="1" x14ac:dyDescent="0.3">
      <c r="A42" s="43">
        <v>4163</v>
      </c>
      <c r="B42" s="44" t="s">
        <v>142</v>
      </c>
      <c r="C42" s="45">
        <v>0</v>
      </c>
      <c r="D42" s="42" t="str">
        <f t="shared" si="5"/>
        <v/>
      </c>
      <c r="E42" s="34"/>
    </row>
    <row r="43" spans="1:5" ht="15" customHeight="1" x14ac:dyDescent="0.3">
      <c r="A43" s="43">
        <v>4164</v>
      </c>
      <c r="B43" s="44" t="s">
        <v>143</v>
      </c>
      <c r="C43" s="45">
        <v>0</v>
      </c>
      <c r="D43" s="42" t="str">
        <f t="shared" si="5"/>
        <v/>
      </c>
      <c r="E43" s="34"/>
    </row>
    <row r="44" spans="1:5" ht="15" customHeight="1" x14ac:dyDescent="0.3">
      <c r="A44" s="43">
        <v>4165</v>
      </c>
      <c r="B44" s="44" t="s">
        <v>144</v>
      </c>
      <c r="C44" s="45">
        <v>0</v>
      </c>
      <c r="D44" s="42" t="str">
        <f t="shared" si="5"/>
        <v/>
      </c>
      <c r="E44" s="34"/>
    </row>
    <row r="45" spans="1:5" ht="15" customHeight="1" x14ac:dyDescent="0.3">
      <c r="A45" s="43">
        <v>4166</v>
      </c>
      <c r="B45" s="46" t="s">
        <v>145</v>
      </c>
      <c r="C45" s="45">
        <v>0</v>
      </c>
      <c r="D45" s="42" t="str">
        <f t="shared" si="5"/>
        <v/>
      </c>
      <c r="E45" s="34"/>
    </row>
    <row r="46" spans="1:5" ht="15" customHeight="1" x14ac:dyDescent="0.3">
      <c r="A46" s="43">
        <v>4168</v>
      </c>
      <c r="B46" s="44" t="s">
        <v>146</v>
      </c>
      <c r="C46" s="45">
        <v>0</v>
      </c>
      <c r="D46" s="42" t="str">
        <f t="shared" si="5"/>
        <v/>
      </c>
      <c r="E46" s="34"/>
    </row>
    <row r="47" spans="1:5" ht="15" customHeight="1" x14ac:dyDescent="0.3">
      <c r="A47" s="43">
        <v>4169</v>
      </c>
      <c r="B47" s="44" t="s">
        <v>147</v>
      </c>
      <c r="C47" s="45">
        <v>0</v>
      </c>
      <c r="D47" s="42" t="str">
        <f t="shared" si="5"/>
        <v/>
      </c>
      <c r="E47" s="34"/>
    </row>
    <row r="48" spans="1:5" ht="15" customHeight="1" x14ac:dyDescent="0.3">
      <c r="A48" s="39">
        <v>4170</v>
      </c>
      <c r="B48" s="40" t="s">
        <v>148</v>
      </c>
      <c r="C48" s="41">
        <f>+C49+C50+C51+C72+C73+C74+C75+C76</f>
        <v>16818239.990000002</v>
      </c>
      <c r="D48" s="42">
        <f t="shared" ref="D48:D76" si="6">IFERROR(C48/$C$48,"")</f>
        <v>1</v>
      </c>
      <c r="E48" s="34"/>
    </row>
    <row r="49" spans="1:5" ht="15" customHeight="1" x14ac:dyDescent="0.3">
      <c r="A49" s="43">
        <v>4171</v>
      </c>
      <c r="B49" s="44" t="s">
        <v>149</v>
      </c>
      <c r="C49" s="41">
        <v>0</v>
      </c>
      <c r="D49" s="42">
        <f t="shared" si="6"/>
        <v>0</v>
      </c>
      <c r="E49" s="34"/>
    </row>
    <row r="50" spans="1:5" ht="15" customHeight="1" x14ac:dyDescent="0.3">
      <c r="A50" s="43">
        <v>4172</v>
      </c>
      <c r="B50" s="44" t="s">
        <v>150</v>
      </c>
      <c r="C50" s="41">
        <v>0</v>
      </c>
      <c r="D50" s="42">
        <f t="shared" si="6"/>
        <v>0</v>
      </c>
      <c r="E50" s="34"/>
    </row>
    <row r="51" spans="1:5" ht="15" customHeight="1" x14ac:dyDescent="0.3">
      <c r="A51" s="43">
        <v>4173</v>
      </c>
      <c r="B51" s="46" t="s">
        <v>151</v>
      </c>
      <c r="C51" s="41">
        <f>+SUM(C52:C71)</f>
        <v>16818239.990000002</v>
      </c>
      <c r="D51" s="42">
        <f t="shared" si="6"/>
        <v>1</v>
      </c>
      <c r="E51" s="34"/>
    </row>
    <row r="52" spans="1:5" ht="15" customHeight="1" x14ac:dyDescent="0.3">
      <c r="A52" s="43" t="s">
        <v>724</v>
      </c>
      <c r="B52" s="46" t="s">
        <v>725</v>
      </c>
      <c r="C52" s="45">
        <v>3311360.64</v>
      </c>
      <c r="D52" s="42"/>
      <c r="E52" s="34"/>
    </row>
    <row r="53" spans="1:5" ht="15" customHeight="1" x14ac:dyDescent="0.3">
      <c r="A53" s="43" t="s">
        <v>726</v>
      </c>
      <c r="B53" s="46" t="s">
        <v>727</v>
      </c>
      <c r="C53" s="45">
        <v>1224056.6200000001</v>
      </c>
      <c r="D53" s="42"/>
      <c r="E53" s="34"/>
    </row>
    <row r="54" spans="1:5" ht="15" customHeight="1" x14ac:dyDescent="0.3">
      <c r="A54" s="43" t="s">
        <v>728</v>
      </c>
      <c r="B54" s="46" t="s">
        <v>729</v>
      </c>
      <c r="C54" s="45">
        <v>3845</v>
      </c>
      <c r="D54" s="42"/>
      <c r="E54" s="34"/>
    </row>
    <row r="55" spans="1:5" ht="15" customHeight="1" x14ac:dyDescent="0.3">
      <c r="A55" s="43" t="s">
        <v>730</v>
      </c>
      <c r="B55" s="46" t="s">
        <v>731</v>
      </c>
      <c r="C55" s="45">
        <v>2124887.19</v>
      </c>
      <c r="D55" s="42"/>
      <c r="E55" s="34"/>
    </row>
    <row r="56" spans="1:5" ht="15" customHeight="1" x14ac:dyDescent="0.3">
      <c r="A56" s="43" t="s">
        <v>732</v>
      </c>
      <c r="B56" s="46" t="s">
        <v>733</v>
      </c>
      <c r="C56" s="45">
        <v>430509.33</v>
      </c>
      <c r="D56" s="42"/>
      <c r="E56" s="34"/>
    </row>
    <row r="57" spans="1:5" ht="15" customHeight="1" x14ac:dyDescent="0.3">
      <c r="A57" s="43" t="s">
        <v>734</v>
      </c>
      <c r="B57" s="46" t="s">
        <v>735</v>
      </c>
      <c r="C57" s="45">
        <v>2262812.48</v>
      </c>
      <c r="D57" s="42"/>
      <c r="E57" s="34"/>
    </row>
    <row r="58" spans="1:5" ht="15" customHeight="1" x14ac:dyDescent="0.3">
      <c r="A58" s="43" t="s">
        <v>736</v>
      </c>
      <c r="B58" s="46" t="s">
        <v>737</v>
      </c>
      <c r="C58" s="45">
        <v>202105.72</v>
      </c>
      <c r="D58" s="42"/>
      <c r="E58" s="34"/>
    </row>
    <row r="59" spans="1:5" ht="15" customHeight="1" x14ac:dyDescent="0.3">
      <c r="A59" s="43" t="s">
        <v>738</v>
      </c>
      <c r="B59" s="46" t="s">
        <v>739</v>
      </c>
      <c r="C59" s="45">
        <v>89185</v>
      </c>
      <c r="D59" s="42"/>
      <c r="E59" s="34"/>
    </row>
    <row r="60" spans="1:5" ht="15" customHeight="1" x14ac:dyDescent="0.3">
      <c r="A60" s="43" t="s">
        <v>740</v>
      </c>
      <c r="B60" s="46" t="s">
        <v>741</v>
      </c>
      <c r="C60" s="45">
        <v>75753</v>
      </c>
      <c r="D60" s="42"/>
      <c r="E60" s="34"/>
    </row>
    <row r="61" spans="1:5" ht="15" customHeight="1" x14ac:dyDescent="0.3">
      <c r="A61" s="43" t="s">
        <v>742</v>
      </c>
      <c r="B61" s="46" t="s">
        <v>743</v>
      </c>
      <c r="C61" s="45">
        <v>88845</v>
      </c>
      <c r="D61" s="42"/>
      <c r="E61" s="34"/>
    </row>
    <row r="62" spans="1:5" ht="15" customHeight="1" x14ac:dyDescent="0.3">
      <c r="A62" s="43" t="s">
        <v>744</v>
      </c>
      <c r="B62" s="46" t="s">
        <v>745</v>
      </c>
      <c r="C62" s="45">
        <v>23850.86</v>
      </c>
      <c r="D62" s="42"/>
      <c r="E62" s="34"/>
    </row>
    <row r="63" spans="1:5" ht="15" customHeight="1" x14ac:dyDescent="0.3">
      <c r="A63" s="43" t="s">
        <v>746</v>
      </c>
      <c r="B63" s="46" t="s">
        <v>747</v>
      </c>
      <c r="C63" s="45">
        <v>2.57</v>
      </c>
      <c r="D63" s="42"/>
      <c r="E63" s="34"/>
    </row>
    <row r="64" spans="1:5" ht="15" customHeight="1" x14ac:dyDescent="0.3">
      <c r="A64" s="43" t="s">
        <v>748</v>
      </c>
      <c r="B64" s="46" t="s">
        <v>749</v>
      </c>
      <c r="C64" s="45">
        <v>116430.24</v>
      </c>
      <c r="D64" s="42"/>
      <c r="E64" s="34"/>
    </row>
    <row r="65" spans="1:5" ht="15" customHeight="1" x14ac:dyDescent="0.3">
      <c r="A65" s="43" t="s">
        <v>750</v>
      </c>
      <c r="B65" s="46" t="s">
        <v>751</v>
      </c>
      <c r="C65" s="45">
        <v>758377.19</v>
      </c>
      <c r="D65" s="42"/>
      <c r="E65" s="34"/>
    </row>
    <row r="66" spans="1:5" ht="15" customHeight="1" x14ac:dyDescent="0.3">
      <c r="A66" s="43" t="s">
        <v>752</v>
      </c>
      <c r="B66" s="46" t="s">
        <v>753</v>
      </c>
      <c r="C66" s="45">
        <v>66666.66</v>
      </c>
      <c r="D66" s="42"/>
      <c r="E66" s="34"/>
    </row>
    <row r="67" spans="1:5" ht="15" customHeight="1" x14ac:dyDescent="0.3">
      <c r="A67" s="43" t="s">
        <v>754</v>
      </c>
      <c r="B67" s="46" t="s">
        <v>755</v>
      </c>
      <c r="C67" s="45">
        <v>158000</v>
      </c>
      <c r="D67" s="42"/>
      <c r="E67" s="34"/>
    </row>
    <row r="68" spans="1:5" ht="15" customHeight="1" x14ac:dyDescent="0.3">
      <c r="A68" s="43" t="s">
        <v>756</v>
      </c>
      <c r="B68" s="46" t="s">
        <v>757</v>
      </c>
      <c r="C68" s="45">
        <v>5304911.0199999996</v>
      </c>
      <c r="D68" s="42"/>
      <c r="E68" s="34"/>
    </row>
    <row r="69" spans="1:5" ht="15" customHeight="1" x14ac:dyDescent="0.3">
      <c r="A69" s="43" t="s">
        <v>758</v>
      </c>
      <c r="B69" s="46" t="s">
        <v>759</v>
      </c>
      <c r="C69" s="45">
        <v>382365.33</v>
      </c>
      <c r="D69" s="42"/>
      <c r="E69" s="34"/>
    </row>
    <row r="70" spans="1:5" ht="15" customHeight="1" x14ac:dyDescent="0.3">
      <c r="A70" s="43" t="s">
        <v>760</v>
      </c>
      <c r="B70" s="46" t="s">
        <v>761</v>
      </c>
      <c r="C70" s="45">
        <v>141676.14000000001</v>
      </c>
      <c r="D70" s="42"/>
      <c r="E70" s="34"/>
    </row>
    <row r="71" spans="1:5" ht="15" customHeight="1" x14ac:dyDescent="0.3">
      <c r="A71" s="43" t="s">
        <v>762</v>
      </c>
      <c r="B71" s="46" t="s">
        <v>763</v>
      </c>
      <c r="C71" s="45">
        <v>52600</v>
      </c>
      <c r="D71" s="42"/>
      <c r="E71" s="34"/>
    </row>
    <row r="72" spans="1:5" ht="15" customHeight="1" x14ac:dyDescent="0.3">
      <c r="A72" s="43">
        <v>4174</v>
      </c>
      <c r="B72" s="46" t="s">
        <v>153</v>
      </c>
      <c r="C72" s="41">
        <v>0</v>
      </c>
      <c r="D72" s="42">
        <f t="shared" si="6"/>
        <v>0</v>
      </c>
      <c r="E72" s="34"/>
    </row>
    <row r="73" spans="1:5" ht="15" customHeight="1" x14ac:dyDescent="0.3">
      <c r="A73" s="43">
        <v>4175</v>
      </c>
      <c r="B73" s="46" t="s">
        <v>154</v>
      </c>
      <c r="C73" s="41">
        <v>0</v>
      </c>
      <c r="D73" s="42">
        <f t="shared" si="6"/>
        <v>0</v>
      </c>
      <c r="E73" s="34"/>
    </row>
    <row r="74" spans="1:5" ht="15" customHeight="1" x14ac:dyDescent="0.3">
      <c r="A74" s="43">
        <v>4176</v>
      </c>
      <c r="B74" s="46" t="s">
        <v>155</v>
      </c>
      <c r="C74" s="41">
        <v>0</v>
      </c>
      <c r="D74" s="42">
        <f t="shared" si="6"/>
        <v>0</v>
      </c>
      <c r="E74" s="34"/>
    </row>
    <row r="75" spans="1:5" ht="15" customHeight="1" x14ac:dyDescent="0.3">
      <c r="A75" s="43">
        <v>4177</v>
      </c>
      <c r="B75" s="46" t="s">
        <v>156</v>
      </c>
      <c r="C75" s="41">
        <v>0</v>
      </c>
      <c r="D75" s="42">
        <f t="shared" si="6"/>
        <v>0</v>
      </c>
      <c r="E75" s="34"/>
    </row>
    <row r="76" spans="1:5" ht="15" customHeight="1" x14ac:dyDescent="0.3">
      <c r="A76" s="43">
        <v>4178</v>
      </c>
      <c r="B76" s="46" t="s">
        <v>157</v>
      </c>
      <c r="C76" s="41">
        <v>0</v>
      </c>
      <c r="D76" s="42">
        <f t="shared" si="6"/>
        <v>0</v>
      </c>
      <c r="E76" s="34"/>
    </row>
    <row r="77" spans="1:5" ht="15" customHeight="1" x14ac:dyDescent="0.3">
      <c r="A77" s="39">
        <v>4200</v>
      </c>
      <c r="B77" s="52" t="s">
        <v>160</v>
      </c>
      <c r="C77" s="41">
        <f>+C78+C84</f>
        <v>93155032.539999992</v>
      </c>
      <c r="D77" s="238">
        <f>+C77/C9</f>
        <v>0.84706975064862144</v>
      </c>
      <c r="E77" s="34"/>
    </row>
    <row r="78" spans="1:5" ht="15" customHeight="1" x14ac:dyDescent="0.3">
      <c r="A78" s="39">
        <v>4210</v>
      </c>
      <c r="B78" s="52" t="s">
        <v>161</v>
      </c>
      <c r="C78" s="41">
        <f>SUM(C79:C83)</f>
        <v>0</v>
      </c>
      <c r="D78" s="42" t="str">
        <f t="shared" ref="D78" si="7">IFERROR(C78/$C$78,"")</f>
        <v/>
      </c>
      <c r="E78" s="34"/>
    </row>
    <row r="79" spans="1:5" ht="15" customHeight="1" x14ac:dyDescent="0.3">
      <c r="A79" s="43">
        <v>4211</v>
      </c>
      <c r="B79" s="44" t="s">
        <v>162</v>
      </c>
      <c r="C79" s="45">
        <v>0</v>
      </c>
      <c r="D79" s="42">
        <f t="shared" ref="D79:D83" si="8">IFERROR(C79/$C$48,"")</f>
        <v>0</v>
      </c>
      <c r="E79" s="34"/>
    </row>
    <row r="80" spans="1:5" ht="15" customHeight="1" x14ac:dyDescent="0.3">
      <c r="A80" s="43">
        <v>4212</v>
      </c>
      <c r="B80" s="44" t="s">
        <v>163</v>
      </c>
      <c r="C80" s="45">
        <v>0</v>
      </c>
      <c r="D80" s="42">
        <f t="shared" si="8"/>
        <v>0</v>
      </c>
      <c r="E80" s="34"/>
    </row>
    <row r="81" spans="1:5" ht="15" customHeight="1" x14ac:dyDescent="0.3">
      <c r="A81" s="43">
        <v>4213</v>
      </c>
      <c r="B81" s="44" t="s">
        <v>164</v>
      </c>
      <c r="C81" s="45">
        <v>0</v>
      </c>
      <c r="D81" s="42">
        <f t="shared" si="8"/>
        <v>0</v>
      </c>
      <c r="E81" s="34"/>
    </row>
    <row r="82" spans="1:5" ht="15" customHeight="1" x14ac:dyDescent="0.3">
      <c r="A82" s="43">
        <v>4214</v>
      </c>
      <c r="B82" s="44" t="s">
        <v>165</v>
      </c>
      <c r="C82" s="45">
        <v>0</v>
      </c>
      <c r="D82" s="42">
        <f t="shared" si="8"/>
        <v>0</v>
      </c>
      <c r="E82" s="34"/>
    </row>
    <row r="83" spans="1:5" ht="15" customHeight="1" x14ac:dyDescent="0.3">
      <c r="A83" s="43">
        <v>4215</v>
      </c>
      <c r="B83" s="44" t="s">
        <v>166</v>
      </c>
      <c r="C83" s="45">
        <v>0</v>
      </c>
      <c r="D83" s="42">
        <f t="shared" si="8"/>
        <v>0</v>
      </c>
      <c r="E83" s="34"/>
    </row>
    <row r="84" spans="1:5" ht="15" customHeight="1" x14ac:dyDescent="0.3">
      <c r="A84" s="39">
        <v>4220</v>
      </c>
      <c r="B84" s="40" t="s">
        <v>167</v>
      </c>
      <c r="C84" s="41">
        <f>+C85+C87</f>
        <v>93155032.539999992</v>
      </c>
      <c r="D84" s="42">
        <f t="shared" ref="D84:D90" si="9">IFERROR(C84/$C$84,"")</f>
        <v>1</v>
      </c>
      <c r="E84" s="34"/>
    </row>
    <row r="85" spans="1:5" ht="15" customHeight="1" x14ac:dyDescent="0.3">
      <c r="A85" s="43">
        <v>4221</v>
      </c>
      <c r="B85" s="44" t="s">
        <v>168</v>
      </c>
      <c r="C85" s="41">
        <f>+C86</f>
        <v>92734045.409999996</v>
      </c>
      <c r="D85" s="42">
        <f>IFERROR(C85/$C$84,"")</f>
        <v>0.99548079026413061</v>
      </c>
      <c r="E85" s="34"/>
    </row>
    <row r="86" spans="1:5" ht="15" customHeight="1" x14ac:dyDescent="0.3">
      <c r="A86" s="43" t="s">
        <v>764</v>
      </c>
      <c r="B86" s="44" t="s">
        <v>765</v>
      </c>
      <c r="C86" s="45">
        <v>92734045.409999996</v>
      </c>
      <c r="D86" s="42"/>
      <c r="E86" s="34"/>
    </row>
    <row r="87" spans="1:5" ht="15" customHeight="1" x14ac:dyDescent="0.3">
      <c r="A87" s="43">
        <v>4223</v>
      </c>
      <c r="B87" s="44" t="s">
        <v>170</v>
      </c>
      <c r="C87" s="41">
        <f>+C88</f>
        <v>420987.13</v>
      </c>
      <c r="D87" s="42">
        <f t="shared" si="9"/>
        <v>4.5192097358694137E-3</v>
      </c>
      <c r="E87" s="34"/>
    </row>
    <row r="88" spans="1:5" ht="15" customHeight="1" x14ac:dyDescent="0.3">
      <c r="A88" s="43" t="s">
        <v>766</v>
      </c>
      <c r="B88" s="44" t="s">
        <v>767</v>
      </c>
      <c r="C88" s="45">
        <v>420987.13</v>
      </c>
      <c r="D88" s="42"/>
      <c r="E88" s="34"/>
    </row>
    <row r="89" spans="1:5" ht="15" customHeight="1" x14ac:dyDescent="0.3">
      <c r="A89" s="43">
        <v>4225</v>
      </c>
      <c r="B89" s="44" t="s">
        <v>171</v>
      </c>
      <c r="C89" s="41">
        <v>0</v>
      </c>
      <c r="D89" s="42">
        <f t="shared" si="9"/>
        <v>0</v>
      </c>
      <c r="E89" s="34"/>
    </row>
    <row r="90" spans="1:5" ht="15" customHeight="1" x14ac:dyDescent="0.3">
      <c r="A90" s="43">
        <v>4227</v>
      </c>
      <c r="B90" s="44" t="s">
        <v>172</v>
      </c>
      <c r="C90" s="41">
        <v>0</v>
      </c>
      <c r="D90" s="42">
        <f t="shared" si="9"/>
        <v>0</v>
      </c>
      <c r="E90" s="34"/>
    </row>
    <row r="91" spans="1:5" ht="15" customHeight="1" x14ac:dyDescent="0.3">
      <c r="A91" s="54">
        <v>4300</v>
      </c>
      <c r="B91" s="40" t="s">
        <v>78</v>
      </c>
      <c r="C91" s="41">
        <v>0</v>
      </c>
      <c r="D91" s="42"/>
      <c r="E91" s="44"/>
    </row>
    <row r="92" spans="1:5" ht="15" customHeight="1" x14ac:dyDescent="0.3">
      <c r="A92" s="54">
        <v>4310</v>
      </c>
      <c r="B92" s="40" t="s">
        <v>173</v>
      </c>
      <c r="C92" s="41">
        <f>SUM(C93:C94)</f>
        <v>0</v>
      </c>
      <c r="D92" s="42" t="str">
        <f t="shared" ref="D92" si="10">IFERROR(C92/$C$92,"")</f>
        <v/>
      </c>
      <c r="E92" s="44"/>
    </row>
    <row r="93" spans="1:5" ht="15" customHeight="1" x14ac:dyDescent="0.3">
      <c r="A93" s="55">
        <v>4311</v>
      </c>
      <c r="B93" s="44" t="s">
        <v>174</v>
      </c>
      <c r="C93" s="41">
        <v>0</v>
      </c>
      <c r="D93" s="42">
        <f t="shared" ref="D93:D94" si="11">IFERROR(C93/$C$84,"")</f>
        <v>0</v>
      </c>
      <c r="E93" s="44"/>
    </row>
    <row r="94" spans="1:5" ht="15" customHeight="1" x14ac:dyDescent="0.3">
      <c r="A94" s="55">
        <v>4319</v>
      </c>
      <c r="B94" s="44" t="s">
        <v>175</v>
      </c>
      <c r="C94" s="41">
        <v>0</v>
      </c>
      <c r="D94" s="42">
        <f t="shared" si="11"/>
        <v>0</v>
      </c>
      <c r="E94" s="44"/>
    </row>
    <row r="95" spans="1:5" ht="15" customHeight="1" x14ac:dyDescent="0.3">
      <c r="A95" s="54">
        <v>4320</v>
      </c>
      <c r="B95" s="40" t="s">
        <v>176</v>
      </c>
      <c r="C95" s="41">
        <v>0</v>
      </c>
      <c r="D95" s="42" t="str">
        <f t="shared" ref="D95" si="12">IFERROR(C95/$C$95,"")</f>
        <v/>
      </c>
      <c r="E95" s="44"/>
    </row>
    <row r="96" spans="1:5" ht="15" customHeight="1" x14ac:dyDescent="0.3">
      <c r="A96" s="55">
        <v>4321</v>
      </c>
      <c r="B96" s="44" t="s">
        <v>177</v>
      </c>
      <c r="C96" s="41">
        <f>SUM(C97:C100)</f>
        <v>0</v>
      </c>
      <c r="D96" s="42">
        <f t="shared" ref="D96:D100" si="13">IFERROR(C96/$C$84,"")</f>
        <v>0</v>
      </c>
      <c r="E96" s="44"/>
    </row>
    <row r="97" spans="1:5" ht="15" customHeight="1" x14ac:dyDescent="0.3">
      <c r="A97" s="55">
        <v>4322</v>
      </c>
      <c r="B97" s="44" t="s">
        <v>178</v>
      </c>
      <c r="C97" s="41">
        <v>0</v>
      </c>
      <c r="D97" s="42">
        <f t="shared" si="13"/>
        <v>0</v>
      </c>
      <c r="E97" s="44"/>
    </row>
    <row r="98" spans="1:5" ht="15" customHeight="1" x14ac:dyDescent="0.3">
      <c r="A98" s="55">
        <v>4323</v>
      </c>
      <c r="B98" s="44" t="s">
        <v>179</v>
      </c>
      <c r="C98" s="41">
        <v>0</v>
      </c>
      <c r="D98" s="42">
        <f t="shared" si="13"/>
        <v>0</v>
      </c>
      <c r="E98" s="44"/>
    </row>
    <row r="99" spans="1:5" ht="15" customHeight="1" x14ac:dyDescent="0.3">
      <c r="A99" s="55">
        <v>4324</v>
      </c>
      <c r="B99" s="44" t="s">
        <v>180</v>
      </c>
      <c r="C99" s="41">
        <v>0</v>
      </c>
      <c r="D99" s="42">
        <f t="shared" si="13"/>
        <v>0</v>
      </c>
      <c r="E99" s="44"/>
    </row>
    <row r="100" spans="1:5" ht="15" customHeight="1" x14ac:dyDescent="0.3">
      <c r="A100" s="55">
        <v>4325</v>
      </c>
      <c r="B100" s="44" t="s">
        <v>181</v>
      </c>
      <c r="C100" s="41">
        <v>0</v>
      </c>
      <c r="D100" s="42">
        <f t="shared" si="13"/>
        <v>0</v>
      </c>
      <c r="E100" s="44"/>
    </row>
    <row r="101" spans="1:5" ht="15" customHeight="1" x14ac:dyDescent="0.3">
      <c r="A101" s="54">
        <v>4330</v>
      </c>
      <c r="B101" s="40" t="s">
        <v>182</v>
      </c>
      <c r="C101" s="41">
        <f>+C102</f>
        <v>0</v>
      </c>
      <c r="D101" s="42" t="str">
        <f t="shared" ref="D101" si="14">IFERROR(C101/$C$101,"")</f>
        <v/>
      </c>
      <c r="E101" s="44"/>
    </row>
    <row r="102" spans="1:5" ht="15" customHeight="1" x14ac:dyDescent="0.3">
      <c r="A102" s="55">
        <v>4331</v>
      </c>
      <c r="B102" s="44" t="s">
        <v>182</v>
      </c>
      <c r="C102" s="45">
        <v>0</v>
      </c>
      <c r="D102" s="42">
        <f t="shared" ref="D102" si="15">IFERROR(C102/$C$84,"")</f>
        <v>0</v>
      </c>
      <c r="E102" s="44"/>
    </row>
    <row r="103" spans="1:5" ht="15" customHeight="1" x14ac:dyDescent="0.3">
      <c r="A103" s="54">
        <v>4340</v>
      </c>
      <c r="B103" s="40" t="s">
        <v>183</v>
      </c>
      <c r="C103" s="41">
        <f>+C104</f>
        <v>0</v>
      </c>
      <c r="D103" s="42" t="str">
        <f t="shared" ref="D103" si="16">IFERROR(C103/$C$103,"")</f>
        <v/>
      </c>
      <c r="E103" s="44"/>
    </row>
    <row r="104" spans="1:5" ht="15" customHeight="1" x14ac:dyDescent="0.3">
      <c r="A104" s="55">
        <v>4341</v>
      </c>
      <c r="B104" s="44" t="s">
        <v>183</v>
      </c>
      <c r="C104" s="45">
        <v>0</v>
      </c>
      <c r="D104" s="42">
        <f t="shared" ref="D104" si="17">IFERROR(C104/$C$84,"")</f>
        <v>0</v>
      </c>
      <c r="E104" s="44"/>
    </row>
    <row r="105" spans="1:5" ht="15" customHeight="1" x14ac:dyDescent="0.3">
      <c r="A105" s="54">
        <v>4390</v>
      </c>
      <c r="B105" s="40" t="s">
        <v>184</v>
      </c>
      <c r="C105" s="41">
        <f>SUM(C106:C112)</f>
        <v>0</v>
      </c>
      <c r="D105" s="42" t="str">
        <f t="shared" ref="D105" si="18">IFERROR(C105/$C$105,"")</f>
        <v/>
      </c>
      <c r="E105" s="44"/>
    </row>
    <row r="106" spans="1:5" ht="15" customHeight="1" x14ac:dyDescent="0.3">
      <c r="A106" s="55">
        <v>4392</v>
      </c>
      <c r="B106" s="44" t="s">
        <v>185</v>
      </c>
      <c r="C106" s="45">
        <v>0</v>
      </c>
      <c r="D106" s="42">
        <f t="shared" ref="D106:D112" si="19">IFERROR(C106/$C$84,"")</f>
        <v>0</v>
      </c>
      <c r="E106" s="44"/>
    </row>
    <row r="107" spans="1:5" ht="15" customHeight="1" x14ac:dyDescent="0.3">
      <c r="A107" s="55">
        <v>4393</v>
      </c>
      <c r="B107" s="44" t="s">
        <v>186</v>
      </c>
      <c r="C107" s="45">
        <v>0</v>
      </c>
      <c r="D107" s="42">
        <f t="shared" si="19"/>
        <v>0</v>
      </c>
      <c r="E107" s="44"/>
    </row>
    <row r="108" spans="1:5" ht="15" customHeight="1" x14ac:dyDescent="0.3">
      <c r="A108" s="55">
        <v>4394</v>
      </c>
      <c r="B108" s="44" t="s">
        <v>187</v>
      </c>
      <c r="C108" s="45">
        <v>0</v>
      </c>
      <c r="D108" s="42">
        <f t="shared" si="19"/>
        <v>0</v>
      </c>
      <c r="E108" s="44"/>
    </row>
    <row r="109" spans="1:5" ht="15" customHeight="1" x14ac:dyDescent="0.3">
      <c r="A109" s="55">
        <v>4395</v>
      </c>
      <c r="B109" s="44" t="s">
        <v>188</v>
      </c>
      <c r="C109" s="45">
        <v>0</v>
      </c>
      <c r="D109" s="42">
        <f t="shared" si="19"/>
        <v>0</v>
      </c>
      <c r="E109" s="44"/>
    </row>
    <row r="110" spans="1:5" ht="15" customHeight="1" x14ac:dyDescent="0.3">
      <c r="A110" s="55">
        <v>4396</v>
      </c>
      <c r="B110" s="44" t="s">
        <v>189</v>
      </c>
      <c r="C110" s="45">
        <v>0</v>
      </c>
      <c r="D110" s="42">
        <f t="shared" si="19"/>
        <v>0</v>
      </c>
      <c r="E110" s="44"/>
    </row>
    <row r="111" spans="1:5" ht="15" customHeight="1" x14ac:dyDescent="0.3">
      <c r="A111" s="55">
        <v>4397</v>
      </c>
      <c r="B111" s="44" t="s">
        <v>190</v>
      </c>
      <c r="C111" s="45">
        <v>0</v>
      </c>
      <c r="D111" s="42">
        <f t="shared" si="19"/>
        <v>0</v>
      </c>
      <c r="E111" s="44"/>
    </row>
    <row r="112" spans="1:5" ht="15" customHeight="1" x14ac:dyDescent="0.3">
      <c r="A112" s="55">
        <v>4399</v>
      </c>
      <c r="B112" s="44" t="s">
        <v>184</v>
      </c>
      <c r="C112" s="45">
        <v>0</v>
      </c>
      <c r="D112" s="42">
        <f t="shared" si="19"/>
        <v>0</v>
      </c>
      <c r="E112" s="44"/>
    </row>
    <row r="113" spans="1:5" ht="15" customHeight="1" x14ac:dyDescent="0.3">
      <c r="A113" s="34"/>
      <c r="B113" s="34"/>
      <c r="C113" s="34"/>
      <c r="D113" s="35"/>
      <c r="E113" s="34"/>
    </row>
    <row r="114" spans="1:5" ht="15" customHeight="1" x14ac:dyDescent="0.3">
      <c r="A114" s="32" t="s">
        <v>191</v>
      </c>
      <c r="B114" s="32"/>
      <c r="C114" s="32"/>
      <c r="D114" s="33"/>
      <c r="E114" s="32"/>
    </row>
    <row r="115" spans="1:5" ht="15" customHeight="1" x14ac:dyDescent="0.3">
      <c r="A115" s="36" t="s">
        <v>106</v>
      </c>
      <c r="B115" s="36" t="s">
        <v>107</v>
      </c>
      <c r="C115" s="37" t="s">
        <v>108</v>
      </c>
      <c r="D115" s="38" t="s">
        <v>109</v>
      </c>
      <c r="E115" s="37" t="s">
        <v>110</v>
      </c>
    </row>
    <row r="116" spans="1:5" ht="15" customHeight="1" x14ac:dyDescent="0.3">
      <c r="A116" s="54">
        <v>5000</v>
      </c>
      <c r="B116" s="40" t="s">
        <v>80</v>
      </c>
      <c r="C116" s="41">
        <f>+C117+C282</f>
        <v>110469049.94</v>
      </c>
      <c r="D116" s="238">
        <f>+D117+D224+D257+D267+D282</f>
        <v>1</v>
      </c>
      <c r="E116" s="44"/>
    </row>
    <row r="117" spans="1:5" ht="15" customHeight="1" x14ac:dyDescent="0.3">
      <c r="A117" s="54">
        <v>5100</v>
      </c>
      <c r="B117" s="40" t="s">
        <v>192</v>
      </c>
      <c r="C117" s="41">
        <f>+C118+C143+C171</f>
        <v>108801283.94</v>
      </c>
      <c r="D117" s="42">
        <f>+C117/C116</f>
        <v>0.98490286645077674</v>
      </c>
      <c r="E117" s="44"/>
    </row>
    <row r="118" spans="1:5" ht="15" customHeight="1" x14ac:dyDescent="0.3">
      <c r="A118" s="54">
        <v>5110</v>
      </c>
      <c r="B118" s="40" t="s">
        <v>193</v>
      </c>
      <c r="C118" s="41">
        <f>+C119+C121+C124+C129+C133+C141</f>
        <v>67331119</v>
      </c>
      <c r="D118" s="42">
        <f t="shared" ref="D118" si="20">IFERROR(C118/$C$118,"")</f>
        <v>1</v>
      </c>
      <c r="E118" s="44"/>
    </row>
    <row r="119" spans="1:5" ht="15" customHeight="1" x14ac:dyDescent="0.3">
      <c r="A119" s="55">
        <v>5111</v>
      </c>
      <c r="B119" s="44" t="s">
        <v>194</v>
      </c>
      <c r="C119" s="41">
        <f>+C120</f>
        <v>28068978.239999998</v>
      </c>
      <c r="D119" s="42">
        <f>IFERROR(C119/$C$118,"")</f>
        <v>0.41687972302970339</v>
      </c>
      <c r="E119" s="239" t="s">
        <v>768</v>
      </c>
    </row>
    <row r="120" spans="1:5" ht="15" customHeight="1" x14ac:dyDescent="0.3">
      <c r="A120" s="55" t="s">
        <v>769</v>
      </c>
      <c r="B120" s="44" t="s">
        <v>770</v>
      </c>
      <c r="C120" s="45">
        <v>28068978.239999998</v>
      </c>
      <c r="D120" s="42"/>
      <c r="E120" s="44"/>
    </row>
    <row r="121" spans="1:5" ht="15" customHeight="1" x14ac:dyDescent="0.3">
      <c r="A121" s="55">
        <v>5112</v>
      </c>
      <c r="B121" s="44" t="s">
        <v>196</v>
      </c>
      <c r="C121" s="45">
        <f>+C122+C123</f>
        <v>9930028.629999999</v>
      </c>
      <c r="D121" s="42">
        <f>IFERROR(C121/$C$118,"")</f>
        <v>0.1474805227876875</v>
      </c>
      <c r="E121" s="240" t="s">
        <v>771</v>
      </c>
    </row>
    <row r="122" spans="1:5" ht="15" customHeight="1" x14ac:dyDescent="0.3">
      <c r="A122" s="55" t="s">
        <v>772</v>
      </c>
      <c r="B122" s="44" t="s">
        <v>773</v>
      </c>
      <c r="C122" s="45">
        <v>2237129.61</v>
      </c>
      <c r="D122" s="42"/>
      <c r="E122" s="44"/>
    </row>
    <row r="123" spans="1:5" ht="15" customHeight="1" x14ac:dyDescent="0.3">
      <c r="A123" s="55" t="s">
        <v>774</v>
      </c>
      <c r="B123" s="44" t="s">
        <v>775</v>
      </c>
      <c r="C123" s="45">
        <v>7692899.0199999996</v>
      </c>
      <c r="D123" s="42"/>
      <c r="E123" s="44"/>
    </row>
    <row r="124" spans="1:5" ht="15" customHeight="1" x14ac:dyDescent="0.3">
      <c r="A124" s="55">
        <v>5113</v>
      </c>
      <c r="B124" s="44" t="s">
        <v>197</v>
      </c>
      <c r="C124" s="41">
        <f>+C125+C126+C127+C128</f>
        <v>6323172.6400000006</v>
      </c>
      <c r="D124" s="42">
        <f>IFERROR(C124/$C$118,"")</f>
        <v>9.3911592944118466E-2</v>
      </c>
      <c r="E124" s="44"/>
    </row>
    <row r="125" spans="1:5" ht="15" customHeight="1" x14ac:dyDescent="0.3">
      <c r="A125" s="55" t="s">
        <v>776</v>
      </c>
      <c r="B125" s="44" t="s">
        <v>777</v>
      </c>
      <c r="C125" s="45">
        <v>1094137.49</v>
      </c>
      <c r="D125" s="42"/>
      <c r="E125" s="44"/>
    </row>
    <row r="126" spans="1:5" ht="15" customHeight="1" x14ac:dyDescent="0.3">
      <c r="A126" s="55" t="s">
        <v>778</v>
      </c>
      <c r="B126" s="44" t="s">
        <v>779</v>
      </c>
      <c r="C126" s="45">
        <v>1261089.18</v>
      </c>
      <c r="D126" s="42"/>
      <c r="E126" s="44"/>
    </row>
    <row r="127" spans="1:5" ht="15" customHeight="1" x14ac:dyDescent="0.3">
      <c r="A127" s="55" t="s">
        <v>780</v>
      </c>
      <c r="B127" s="44" t="s">
        <v>781</v>
      </c>
      <c r="C127" s="45">
        <v>3939145.97</v>
      </c>
      <c r="D127" s="42"/>
      <c r="E127" s="44"/>
    </row>
    <row r="128" spans="1:5" ht="15" customHeight="1" x14ac:dyDescent="0.3">
      <c r="A128" s="55" t="s">
        <v>782</v>
      </c>
      <c r="B128" s="44" t="s">
        <v>783</v>
      </c>
      <c r="C128" s="45">
        <v>28800</v>
      </c>
      <c r="D128" s="42"/>
      <c r="E128" s="44"/>
    </row>
    <row r="129" spans="1:5" ht="15" customHeight="1" x14ac:dyDescent="0.3">
      <c r="A129" s="55">
        <v>5114</v>
      </c>
      <c r="B129" s="44" t="s">
        <v>199</v>
      </c>
      <c r="C129" s="41">
        <f>+C130+C131+C132</f>
        <v>10220475.620000001</v>
      </c>
      <c r="D129" s="42">
        <f>IFERROR(C129/$C$118,"")</f>
        <v>0.1517942338074019</v>
      </c>
      <c r="E129" s="44"/>
    </row>
    <row r="130" spans="1:5" ht="15" customHeight="1" x14ac:dyDescent="0.3">
      <c r="A130" s="241" t="s">
        <v>784</v>
      </c>
      <c r="B130" s="144" t="s">
        <v>785</v>
      </c>
      <c r="C130" s="45">
        <v>4352302.25</v>
      </c>
      <c r="D130" s="42"/>
      <c r="E130" s="44"/>
    </row>
    <row r="131" spans="1:5" ht="15" customHeight="1" x14ac:dyDescent="0.3">
      <c r="A131" s="241" t="s">
        <v>786</v>
      </c>
      <c r="B131" s="144" t="s">
        <v>787</v>
      </c>
      <c r="C131" s="45">
        <v>2097659.4900000002</v>
      </c>
      <c r="D131" s="42"/>
      <c r="E131" s="44"/>
    </row>
    <row r="132" spans="1:5" ht="15" customHeight="1" x14ac:dyDescent="0.3">
      <c r="A132" s="241" t="s">
        <v>788</v>
      </c>
      <c r="B132" s="144" t="s">
        <v>789</v>
      </c>
      <c r="C132" s="45">
        <v>3770513.88</v>
      </c>
      <c r="D132" s="42"/>
      <c r="E132" s="44"/>
    </row>
    <row r="133" spans="1:5" ht="15" customHeight="1" x14ac:dyDescent="0.3">
      <c r="A133" s="55">
        <v>5115</v>
      </c>
      <c r="B133" s="44" t="s">
        <v>201</v>
      </c>
      <c r="C133" s="41">
        <f>+C134+C135+C136+C137+C138+C139+C140</f>
        <v>12425729.43</v>
      </c>
      <c r="D133" s="42">
        <f>IFERROR(C133/$C$118,"")</f>
        <v>0.18454660511434542</v>
      </c>
      <c r="E133" s="44"/>
    </row>
    <row r="134" spans="1:5" ht="15" customHeight="1" x14ac:dyDescent="0.3">
      <c r="A134" s="241" t="s">
        <v>790</v>
      </c>
      <c r="B134" s="144" t="s">
        <v>791</v>
      </c>
      <c r="C134" s="242">
        <v>2988270.8</v>
      </c>
      <c r="D134" s="42"/>
      <c r="E134" s="44"/>
    </row>
    <row r="135" spans="1:5" ht="15" customHeight="1" x14ac:dyDescent="0.3">
      <c r="A135" s="241" t="s">
        <v>792</v>
      </c>
      <c r="B135" s="144" t="s">
        <v>793</v>
      </c>
      <c r="C135" s="242">
        <v>625562.93000000005</v>
      </c>
      <c r="D135" s="42"/>
      <c r="E135" s="44"/>
    </row>
    <row r="136" spans="1:5" ht="15" customHeight="1" x14ac:dyDescent="0.3">
      <c r="A136" s="241" t="s">
        <v>794</v>
      </c>
      <c r="B136" s="144" t="s">
        <v>795</v>
      </c>
      <c r="C136" s="242">
        <v>2632077.29</v>
      </c>
      <c r="D136" s="42"/>
      <c r="E136" s="44"/>
    </row>
    <row r="137" spans="1:5" ht="15" customHeight="1" x14ac:dyDescent="0.3">
      <c r="A137" s="241" t="s">
        <v>796</v>
      </c>
      <c r="B137" s="144" t="s">
        <v>797</v>
      </c>
      <c r="C137" s="242">
        <v>257427.45</v>
      </c>
      <c r="D137" s="42"/>
      <c r="E137" s="44"/>
    </row>
    <row r="138" spans="1:5" ht="15" customHeight="1" x14ac:dyDescent="0.3">
      <c r="A138" s="241" t="s">
        <v>798</v>
      </c>
      <c r="B138" s="144" t="s">
        <v>799</v>
      </c>
      <c r="C138" s="242">
        <v>368693.94</v>
      </c>
      <c r="D138" s="42"/>
      <c r="E138" s="44"/>
    </row>
    <row r="139" spans="1:5" ht="15" customHeight="1" x14ac:dyDescent="0.3">
      <c r="A139" s="241" t="s">
        <v>800</v>
      </c>
      <c r="B139" s="144" t="s">
        <v>801</v>
      </c>
      <c r="C139" s="242">
        <v>2776848.51</v>
      </c>
      <c r="D139" s="42"/>
      <c r="E139" s="44"/>
    </row>
    <row r="140" spans="1:5" ht="15" customHeight="1" x14ac:dyDescent="0.3">
      <c r="A140" s="241" t="s">
        <v>802</v>
      </c>
      <c r="B140" s="144" t="s">
        <v>803</v>
      </c>
      <c r="C140" s="242">
        <v>2776848.51</v>
      </c>
      <c r="D140" s="42"/>
      <c r="E140" s="44"/>
    </row>
    <row r="141" spans="1:5" ht="15" customHeight="1" x14ac:dyDescent="0.3">
      <c r="A141" s="55">
        <v>5116</v>
      </c>
      <c r="B141" s="44" t="s">
        <v>202</v>
      </c>
      <c r="C141" s="41">
        <f>+C142</f>
        <v>362734.44</v>
      </c>
      <c r="D141" s="42">
        <f>IFERROR(C141/$C$118,"")</f>
        <v>5.3873223167433173E-3</v>
      </c>
      <c r="E141" s="44"/>
    </row>
    <row r="142" spans="1:5" ht="15" customHeight="1" x14ac:dyDescent="0.3">
      <c r="A142" s="55" t="s">
        <v>804</v>
      </c>
      <c r="B142" s="44" t="s">
        <v>805</v>
      </c>
      <c r="C142" s="45">
        <v>362734.44</v>
      </c>
      <c r="D142" s="42"/>
      <c r="E142" s="44"/>
    </row>
    <row r="143" spans="1:5" ht="15" customHeight="1" x14ac:dyDescent="0.3">
      <c r="A143" s="54">
        <v>5120</v>
      </c>
      <c r="B143" s="40" t="s">
        <v>203</v>
      </c>
      <c r="C143" s="41">
        <f>+C144+C150+C153+C154+C158+C160+C165+C162</f>
        <v>2028341.5099999998</v>
      </c>
      <c r="D143" s="42">
        <f>IFERROR(C143/$C$143,"")</f>
        <v>1</v>
      </c>
      <c r="E143" s="44"/>
    </row>
    <row r="144" spans="1:5" ht="15" customHeight="1" x14ac:dyDescent="0.3">
      <c r="A144" s="54">
        <v>5121</v>
      </c>
      <c r="B144" s="76" t="s">
        <v>204</v>
      </c>
      <c r="C144" s="41">
        <f>+SUM(C145:C149)</f>
        <v>952759.81</v>
      </c>
      <c r="D144" s="42">
        <f>IFERROR(C144/$C$143,"")</f>
        <v>0.46972356740852783</v>
      </c>
      <c r="E144" s="44"/>
    </row>
    <row r="145" spans="1:5" ht="15" customHeight="1" x14ac:dyDescent="0.3">
      <c r="A145" s="241" t="s">
        <v>806</v>
      </c>
      <c r="B145" s="144" t="s">
        <v>807</v>
      </c>
      <c r="C145" s="45">
        <v>101579.94</v>
      </c>
      <c r="D145" s="42"/>
      <c r="E145" s="44"/>
    </row>
    <row r="146" spans="1:5" ht="15" customHeight="1" x14ac:dyDescent="0.3">
      <c r="A146" s="241" t="s">
        <v>808</v>
      </c>
      <c r="B146" s="144" t="s">
        <v>809</v>
      </c>
      <c r="C146" s="45">
        <v>267882.92</v>
      </c>
      <c r="D146" s="42"/>
      <c r="E146" s="44"/>
    </row>
    <row r="147" spans="1:5" ht="15" customHeight="1" x14ac:dyDescent="0.3">
      <c r="A147" s="241" t="s">
        <v>810</v>
      </c>
      <c r="B147" s="144" t="s">
        <v>811</v>
      </c>
      <c r="C147" s="45">
        <v>34157</v>
      </c>
      <c r="D147" s="42"/>
      <c r="E147" s="44"/>
    </row>
    <row r="148" spans="1:5" ht="15" customHeight="1" x14ac:dyDescent="0.3">
      <c r="A148" s="241" t="s">
        <v>812</v>
      </c>
      <c r="B148" s="144" t="s">
        <v>813</v>
      </c>
      <c r="C148" s="45">
        <v>501287.2</v>
      </c>
      <c r="D148" s="42"/>
      <c r="E148" s="44"/>
    </row>
    <row r="149" spans="1:5" ht="15" customHeight="1" x14ac:dyDescent="0.3">
      <c r="A149" s="241" t="s">
        <v>814</v>
      </c>
      <c r="B149" s="144" t="s">
        <v>815</v>
      </c>
      <c r="C149" s="45">
        <v>47852.75</v>
      </c>
      <c r="D149" s="42"/>
      <c r="E149" s="44"/>
    </row>
    <row r="150" spans="1:5" ht="15" customHeight="1" x14ac:dyDescent="0.3">
      <c r="A150" s="54">
        <v>5122</v>
      </c>
      <c r="B150" s="76" t="s">
        <v>205</v>
      </c>
      <c r="C150" s="41">
        <f>+C151+C152</f>
        <v>334512.65000000002</v>
      </c>
      <c r="D150" s="42">
        <f>IFERROR(C150/$C$143,"")</f>
        <v>0.16491929408869616</v>
      </c>
      <c r="E150" s="44"/>
    </row>
    <row r="151" spans="1:5" ht="15" customHeight="1" x14ac:dyDescent="0.3">
      <c r="A151" s="241" t="s">
        <v>816</v>
      </c>
      <c r="B151" s="144" t="s">
        <v>817</v>
      </c>
      <c r="C151" s="242">
        <v>333713.65000000002</v>
      </c>
      <c r="D151" s="42"/>
      <c r="E151" s="44"/>
    </row>
    <row r="152" spans="1:5" ht="15" customHeight="1" x14ac:dyDescent="0.3">
      <c r="A152" s="241" t="s">
        <v>818</v>
      </c>
      <c r="B152" s="144" t="s">
        <v>819</v>
      </c>
      <c r="C152" s="242">
        <v>799</v>
      </c>
      <c r="D152" s="42"/>
      <c r="E152" s="44"/>
    </row>
    <row r="153" spans="1:5" ht="15" customHeight="1" x14ac:dyDescent="0.3">
      <c r="A153" s="54">
        <v>5123</v>
      </c>
      <c r="B153" s="76" t="s">
        <v>206</v>
      </c>
      <c r="C153" s="41">
        <v>0</v>
      </c>
      <c r="D153" s="42"/>
      <c r="E153" s="44"/>
    </row>
    <row r="154" spans="1:5" ht="15" customHeight="1" x14ac:dyDescent="0.3">
      <c r="A154" s="54">
        <v>5124</v>
      </c>
      <c r="B154" s="76" t="s">
        <v>207</v>
      </c>
      <c r="C154" s="41">
        <f>+SUM(C155:C157)</f>
        <v>402298.7</v>
      </c>
      <c r="D154" s="42">
        <f>IFERROR(C154/$C$143,"")</f>
        <v>0.19833874030414142</v>
      </c>
      <c r="E154" s="44"/>
    </row>
    <row r="155" spans="1:5" ht="15" customHeight="1" x14ac:dyDescent="0.3">
      <c r="A155" s="241" t="s">
        <v>820</v>
      </c>
      <c r="B155" s="144" t="s">
        <v>821</v>
      </c>
      <c r="C155" s="242">
        <v>4461.1099999999997</v>
      </c>
      <c r="D155" s="42"/>
      <c r="E155" s="44"/>
    </row>
    <row r="156" spans="1:5" ht="15" customHeight="1" x14ac:dyDescent="0.3">
      <c r="A156" s="241" t="s">
        <v>822</v>
      </c>
      <c r="B156" s="144" t="s">
        <v>823</v>
      </c>
      <c r="C156" s="242">
        <v>150709.70000000001</v>
      </c>
      <c r="D156" s="42" t="str">
        <f t="shared" ref="D156" si="21">IFERROR(C227/$C$225,"")</f>
        <v/>
      </c>
      <c r="E156" s="44"/>
    </row>
    <row r="157" spans="1:5" ht="15" customHeight="1" x14ac:dyDescent="0.3">
      <c r="A157" s="241" t="s">
        <v>824</v>
      </c>
      <c r="B157" s="144" t="s">
        <v>825</v>
      </c>
      <c r="C157" s="242">
        <v>247127.89</v>
      </c>
      <c r="D157" s="42" t="str">
        <f t="shared" ref="D157:D159" si="22">IFERROR(C228/$C$228,"")</f>
        <v/>
      </c>
      <c r="E157" s="44"/>
    </row>
    <row r="158" spans="1:5" ht="15" customHeight="1" x14ac:dyDescent="0.3">
      <c r="A158" s="54">
        <v>5125</v>
      </c>
      <c r="B158" s="76" t="s">
        <v>208</v>
      </c>
      <c r="C158" s="243">
        <f>+C159</f>
        <v>1375.25</v>
      </c>
      <c r="D158" s="42">
        <f>IFERROR(C158/$C$143,"")</f>
        <v>6.7801698738591612E-4</v>
      </c>
      <c r="E158" s="44"/>
    </row>
    <row r="159" spans="1:5" ht="15" customHeight="1" x14ac:dyDescent="0.3">
      <c r="A159" s="241" t="s">
        <v>826</v>
      </c>
      <c r="B159" s="144" t="s">
        <v>827</v>
      </c>
      <c r="C159" s="242">
        <v>1375.25</v>
      </c>
      <c r="D159" s="42" t="str">
        <f t="shared" si="22"/>
        <v/>
      </c>
      <c r="E159" s="44"/>
    </row>
    <row r="160" spans="1:5" ht="15" customHeight="1" x14ac:dyDescent="0.3">
      <c r="A160" s="55">
        <v>5126</v>
      </c>
      <c r="B160" s="44" t="s">
        <v>209</v>
      </c>
      <c r="C160" s="41">
        <f>+C161</f>
        <v>285741.99</v>
      </c>
      <c r="D160" s="42">
        <f>IFERROR(C160/$C$143,"")</f>
        <v>0.14087469422247342</v>
      </c>
      <c r="E160" s="44"/>
    </row>
    <row r="161" spans="1:5" ht="15" customHeight="1" x14ac:dyDescent="0.3">
      <c r="A161" s="241" t="s">
        <v>828</v>
      </c>
      <c r="B161" s="144" t="s">
        <v>829</v>
      </c>
      <c r="C161" s="242">
        <v>285741.99</v>
      </c>
      <c r="D161" s="42" t="str">
        <f t="shared" ref="D161" si="23">IFERROR(C232/$C$231,"")</f>
        <v/>
      </c>
      <c r="E161" s="44"/>
    </row>
    <row r="162" spans="1:5" ht="15" customHeight="1" x14ac:dyDescent="0.3">
      <c r="A162" s="55">
        <v>5127</v>
      </c>
      <c r="B162" s="44" t="s">
        <v>210</v>
      </c>
      <c r="C162" s="41">
        <f>+C163</f>
        <v>16189.89</v>
      </c>
      <c r="D162" s="42">
        <f>IFERROR(C162/$C$143,"")</f>
        <v>7.9818363525972508E-3</v>
      </c>
      <c r="E162" s="44"/>
    </row>
    <row r="163" spans="1:5" ht="15" customHeight="1" x14ac:dyDescent="0.3">
      <c r="A163" s="55" t="s">
        <v>830</v>
      </c>
      <c r="B163" s="44" t="s">
        <v>831</v>
      </c>
      <c r="C163" s="45">
        <v>16189.89</v>
      </c>
      <c r="D163" s="42" t="str">
        <f>IFERROR(C234/$C$234,"")</f>
        <v/>
      </c>
      <c r="E163" s="44"/>
    </row>
    <row r="164" spans="1:5" ht="15" customHeight="1" x14ac:dyDescent="0.3">
      <c r="A164" s="55">
        <v>5128</v>
      </c>
      <c r="B164" s="44" t="s">
        <v>211</v>
      </c>
      <c r="C164" s="45">
        <v>0</v>
      </c>
      <c r="D164" s="42"/>
      <c r="E164" s="44"/>
    </row>
    <row r="165" spans="1:5" ht="15" customHeight="1" x14ac:dyDescent="0.3">
      <c r="A165" s="55">
        <v>5129</v>
      </c>
      <c r="B165" s="44" t="s">
        <v>212</v>
      </c>
      <c r="C165" s="41">
        <f>+SUM(C166:C170)</f>
        <v>35463.22</v>
      </c>
      <c r="D165" s="42">
        <f>IFERROR(C165/$C$143,"")</f>
        <v>1.748385063617813E-2</v>
      </c>
      <c r="E165" s="44"/>
    </row>
    <row r="166" spans="1:5" ht="15" customHeight="1" x14ac:dyDescent="0.3">
      <c r="A166" s="241" t="s">
        <v>832</v>
      </c>
      <c r="B166" s="44" t="s">
        <v>833</v>
      </c>
      <c r="C166" s="45">
        <v>8489.8700000000008</v>
      </c>
      <c r="D166" s="42"/>
      <c r="E166" s="44"/>
    </row>
    <row r="167" spans="1:5" ht="15" customHeight="1" x14ac:dyDescent="0.3">
      <c r="A167" s="241" t="s">
        <v>834</v>
      </c>
      <c r="B167" s="144" t="s">
        <v>835</v>
      </c>
      <c r="C167" s="242">
        <v>953.29</v>
      </c>
      <c r="D167" s="42"/>
      <c r="E167" s="44"/>
    </row>
    <row r="168" spans="1:5" ht="15" customHeight="1" x14ac:dyDescent="0.3">
      <c r="A168" s="241" t="s">
        <v>836</v>
      </c>
      <c r="B168" s="144" t="s">
        <v>837</v>
      </c>
      <c r="C168" s="242">
        <v>15482.23</v>
      </c>
      <c r="D168" s="42" t="str">
        <f>IFERROR(C237/$C$234,"")</f>
        <v/>
      </c>
      <c r="E168" s="44"/>
    </row>
    <row r="169" spans="1:5" ht="15" customHeight="1" x14ac:dyDescent="0.3">
      <c r="A169" s="241" t="s">
        <v>838</v>
      </c>
      <c r="B169" s="144" t="s">
        <v>839</v>
      </c>
      <c r="C169" s="242">
        <v>6440.32</v>
      </c>
      <c r="D169" s="42" t="str">
        <f>IFERROR(C238/$C$234,"")</f>
        <v/>
      </c>
      <c r="E169" s="44"/>
    </row>
    <row r="170" spans="1:5" ht="15" customHeight="1" x14ac:dyDescent="0.3">
      <c r="A170" s="241" t="s">
        <v>840</v>
      </c>
      <c r="B170" s="144" t="s">
        <v>839</v>
      </c>
      <c r="C170" s="242">
        <v>4097.51</v>
      </c>
      <c r="D170" s="42" t="str">
        <f t="shared" ref="D170:D173" si="24">IFERROR(C239/$C$239,"")</f>
        <v/>
      </c>
      <c r="E170" s="44"/>
    </row>
    <row r="171" spans="1:5" ht="15" customHeight="1" x14ac:dyDescent="0.3">
      <c r="A171" s="54">
        <v>5130</v>
      </c>
      <c r="B171" s="40" t="s">
        <v>213</v>
      </c>
      <c r="C171" s="41">
        <f>+C172+C179+C181+C189+C193+C201+C207+C212+C219</f>
        <v>39441823.43</v>
      </c>
      <c r="D171" s="42">
        <f>IFERROR(C171/$C$171,"")</f>
        <v>1</v>
      </c>
      <c r="E171" s="44"/>
    </row>
    <row r="172" spans="1:5" ht="15" customHeight="1" x14ac:dyDescent="0.3">
      <c r="A172" s="55">
        <v>5131</v>
      </c>
      <c r="B172" s="44" t="s">
        <v>214</v>
      </c>
      <c r="C172" s="41">
        <f>+SUM(C173:C178)</f>
        <v>1725684.95</v>
      </c>
      <c r="D172" s="42">
        <f>IFERROR(C172/$C$171,"")</f>
        <v>4.3752666584056049E-2</v>
      </c>
      <c r="E172" s="44"/>
    </row>
    <row r="173" spans="1:5" ht="15" customHeight="1" x14ac:dyDescent="0.3">
      <c r="A173" s="241" t="s">
        <v>841</v>
      </c>
      <c r="B173" s="144" t="s">
        <v>842</v>
      </c>
      <c r="C173" s="242">
        <v>627109.49</v>
      </c>
      <c r="D173" s="42" t="str">
        <f t="shared" si="24"/>
        <v/>
      </c>
      <c r="E173" s="44"/>
    </row>
    <row r="174" spans="1:5" ht="15" customHeight="1" x14ac:dyDescent="0.3">
      <c r="A174" s="241" t="s">
        <v>843</v>
      </c>
      <c r="B174" s="144" t="s">
        <v>844</v>
      </c>
      <c r="C174" s="242">
        <v>1806</v>
      </c>
      <c r="D174" s="42" t="str">
        <f t="shared" ref="D174:D176" si="25">IFERROR(C243/$C$243,"")</f>
        <v/>
      </c>
      <c r="E174" s="44"/>
    </row>
    <row r="175" spans="1:5" ht="15" customHeight="1" x14ac:dyDescent="0.3">
      <c r="A175" s="241" t="s">
        <v>845</v>
      </c>
      <c r="B175" s="144" t="s">
        <v>846</v>
      </c>
      <c r="C175" s="242">
        <v>212212.12</v>
      </c>
      <c r="D175" s="42" t="str">
        <f t="shared" si="25"/>
        <v/>
      </c>
      <c r="E175" s="44"/>
    </row>
    <row r="176" spans="1:5" ht="15" customHeight="1" x14ac:dyDescent="0.3">
      <c r="A176" s="241" t="s">
        <v>847</v>
      </c>
      <c r="B176" s="144" t="s">
        <v>848</v>
      </c>
      <c r="C176" s="242">
        <v>201877.26</v>
      </c>
      <c r="D176" s="42" t="str">
        <f t="shared" si="25"/>
        <v/>
      </c>
      <c r="E176" s="44"/>
    </row>
    <row r="177" spans="1:5" ht="15" customHeight="1" x14ac:dyDescent="0.3">
      <c r="A177" s="241" t="s">
        <v>849</v>
      </c>
      <c r="B177" s="144" t="s">
        <v>850</v>
      </c>
      <c r="C177" s="242">
        <v>559174.92000000004</v>
      </c>
      <c r="D177" s="42" t="str">
        <f t="shared" ref="D177:D178" si="26">IFERROR(C246/$C$246,"")</f>
        <v/>
      </c>
      <c r="E177" s="44"/>
    </row>
    <row r="178" spans="1:5" ht="15" customHeight="1" x14ac:dyDescent="0.3">
      <c r="A178" s="241" t="s">
        <v>851</v>
      </c>
      <c r="B178" s="144" t="s">
        <v>852</v>
      </c>
      <c r="C178" s="242">
        <v>123505.16</v>
      </c>
      <c r="D178" s="42" t="str">
        <f t="shared" si="26"/>
        <v/>
      </c>
      <c r="E178" s="44"/>
    </row>
    <row r="179" spans="1:5" ht="15" customHeight="1" x14ac:dyDescent="0.3">
      <c r="A179" s="55">
        <v>5132</v>
      </c>
      <c r="B179" s="44" t="s">
        <v>215</v>
      </c>
      <c r="C179" s="243">
        <f>+C180</f>
        <v>45402.48</v>
      </c>
      <c r="D179" s="42">
        <f>IFERROR(C179/$C$171,"")</f>
        <v>1.1511252789967678E-3</v>
      </c>
      <c r="E179" s="44"/>
    </row>
    <row r="180" spans="1:5" ht="15" customHeight="1" x14ac:dyDescent="0.3">
      <c r="A180" s="241" t="s">
        <v>853</v>
      </c>
      <c r="B180" s="144" t="s">
        <v>854</v>
      </c>
      <c r="C180" s="242">
        <v>45402.48</v>
      </c>
      <c r="D180" s="42" t="str">
        <f>IFERROR(C249/$C$248,"")</f>
        <v/>
      </c>
      <c r="E180" s="44"/>
    </row>
    <row r="181" spans="1:5" ht="15" customHeight="1" x14ac:dyDescent="0.3">
      <c r="A181" s="55">
        <v>5133</v>
      </c>
      <c r="B181" s="44" t="s">
        <v>216</v>
      </c>
      <c r="C181" s="243">
        <f>+SUM(C182:C188)</f>
        <v>4306373.93</v>
      </c>
      <c r="D181" s="42">
        <f>IFERROR(C181/$C$171,"")</f>
        <v>0.10918293211374482</v>
      </c>
      <c r="E181" s="44"/>
    </row>
    <row r="182" spans="1:5" ht="15" customHeight="1" x14ac:dyDescent="0.3">
      <c r="A182" s="241" t="s">
        <v>855</v>
      </c>
      <c r="B182" s="144" t="s">
        <v>856</v>
      </c>
      <c r="C182" s="242">
        <v>385096.8</v>
      </c>
      <c r="D182" s="42" t="str">
        <f>IFERROR(C251/$C$248,"")</f>
        <v/>
      </c>
      <c r="E182" s="44"/>
    </row>
    <row r="183" spans="1:5" ht="15" customHeight="1" x14ac:dyDescent="0.3">
      <c r="A183" s="241" t="s">
        <v>857</v>
      </c>
      <c r="B183" s="144" t="s">
        <v>858</v>
      </c>
      <c r="C183" s="242">
        <v>101987.2</v>
      </c>
      <c r="D183" s="42"/>
      <c r="E183" s="44"/>
    </row>
    <row r="184" spans="1:5" ht="15" customHeight="1" x14ac:dyDescent="0.3">
      <c r="A184" s="241" t="s">
        <v>859</v>
      </c>
      <c r="B184" s="144" t="s">
        <v>860</v>
      </c>
      <c r="C184" s="242">
        <v>42144</v>
      </c>
      <c r="D184" s="42" t="str">
        <f>IFERROR(C252/$C$248,"")</f>
        <v/>
      </c>
      <c r="E184" s="44"/>
    </row>
    <row r="185" spans="1:5" ht="15" customHeight="1" x14ac:dyDescent="0.3">
      <c r="A185" s="241" t="s">
        <v>861</v>
      </c>
      <c r="B185" s="144" t="s">
        <v>862</v>
      </c>
      <c r="C185" s="242">
        <v>2229705.9300000002</v>
      </c>
      <c r="D185" s="42" t="str">
        <f>IFERROR(C253/$C$248,"")</f>
        <v/>
      </c>
      <c r="E185" s="44"/>
    </row>
    <row r="186" spans="1:5" ht="15" customHeight="1" x14ac:dyDescent="0.3">
      <c r="A186" s="241" t="s">
        <v>863</v>
      </c>
      <c r="B186" s="144" t="s">
        <v>864</v>
      </c>
      <c r="C186" s="242">
        <v>102080</v>
      </c>
      <c r="D186" s="42" t="str">
        <f t="shared" ref="D186:D188" si="27">IFERROR(C254/$C$254,"")</f>
        <v/>
      </c>
      <c r="E186" s="44"/>
    </row>
    <row r="187" spans="1:5" ht="15" customHeight="1" x14ac:dyDescent="0.3">
      <c r="A187" s="241" t="s">
        <v>865</v>
      </c>
      <c r="B187" s="144" t="s">
        <v>866</v>
      </c>
      <c r="C187" s="242">
        <v>816640</v>
      </c>
      <c r="D187" s="42" t="str">
        <f t="shared" si="27"/>
        <v/>
      </c>
      <c r="E187" s="44"/>
    </row>
    <row r="188" spans="1:5" ht="15" customHeight="1" x14ac:dyDescent="0.3">
      <c r="A188" s="241" t="s">
        <v>867</v>
      </c>
      <c r="B188" s="144" t="s">
        <v>868</v>
      </c>
      <c r="C188" s="242">
        <v>628720</v>
      </c>
      <c r="D188" s="42" t="str">
        <f t="shared" si="27"/>
        <v/>
      </c>
      <c r="E188" s="44"/>
    </row>
    <row r="189" spans="1:5" ht="15" customHeight="1" x14ac:dyDescent="0.3">
      <c r="A189" s="55">
        <v>5134</v>
      </c>
      <c r="B189" s="44" t="s">
        <v>218</v>
      </c>
      <c r="C189" s="243">
        <f>+SUM(C190:C192)</f>
        <v>199074.26</v>
      </c>
      <c r="D189" s="42">
        <f>IFERROR(C189/$C$171,"")</f>
        <v>5.0472884539253162E-3</v>
      </c>
      <c r="E189" s="44"/>
    </row>
    <row r="190" spans="1:5" ht="15" customHeight="1" x14ac:dyDescent="0.3">
      <c r="A190" s="241" t="s">
        <v>869</v>
      </c>
      <c r="B190" s="144" t="s">
        <v>870</v>
      </c>
      <c r="C190" s="242">
        <v>11656.8</v>
      </c>
      <c r="D190" s="42" t="str">
        <f t="shared" ref="D190:D192" si="28">IFERROR(C258/$C$258,"")</f>
        <v/>
      </c>
      <c r="E190" s="44"/>
    </row>
    <row r="191" spans="1:5" ht="15" customHeight="1" x14ac:dyDescent="0.3">
      <c r="A191" s="241" t="s">
        <v>871</v>
      </c>
      <c r="B191" s="144" t="s">
        <v>872</v>
      </c>
      <c r="C191" s="242">
        <v>103897.52</v>
      </c>
      <c r="D191" s="42" t="str">
        <f t="shared" si="28"/>
        <v/>
      </c>
      <c r="E191" s="44"/>
    </row>
    <row r="192" spans="1:5" ht="15" customHeight="1" x14ac:dyDescent="0.3">
      <c r="A192" s="241" t="s">
        <v>873</v>
      </c>
      <c r="B192" s="144" t="s">
        <v>874</v>
      </c>
      <c r="C192" s="242">
        <v>83519.94</v>
      </c>
      <c r="D192" s="42" t="str">
        <f t="shared" si="28"/>
        <v/>
      </c>
      <c r="E192" s="44"/>
    </row>
    <row r="193" spans="1:5" ht="15" customHeight="1" x14ac:dyDescent="0.3">
      <c r="A193" s="55">
        <v>5135</v>
      </c>
      <c r="B193" s="44" t="s">
        <v>219</v>
      </c>
      <c r="C193" s="243">
        <f>+SUM(C194:C200)</f>
        <v>1352656.39</v>
      </c>
      <c r="D193" s="42">
        <f>IFERROR(C193/$C$171,"")</f>
        <v>3.4294976052530846E-2</v>
      </c>
      <c r="E193" s="44"/>
    </row>
    <row r="194" spans="1:5" ht="15" customHeight="1" x14ac:dyDescent="0.3">
      <c r="A194" s="241" t="s">
        <v>875</v>
      </c>
      <c r="B194" s="144" t="s">
        <v>876</v>
      </c>
      <c r="C194" s="242">
        <v>823213.55</v>
      </c>
      <c r="D194" s="42" t="str">
        <f t="shared" ref="D194:D195" si="29">IFERROR(C262/$C$261,"")</f>
        <v/>
      </c>
      <c r="E194" s="44"/>
    </row>
    <row r="195" spans="1:5" ht="15" customHeight="1" x14ac:dyDescent="0.3">
      <c r="A195" s="241" t="s">
        <v>877</v>
      </c>
      <c r="B195" s="144" t="s">
        <v>878</v>
      </c>
      <c r="C195" s="242">
        <v>193506.68</v>
      </c>
      <c r="D195" s="42" t="str">
        <f t="shared" si="29"/>
        <v/>
      </c>
      <c r="E195" s="44"/>
    </row>
    <row r="196" spans="1:5" ht="15" customHeight="1" x14ac:dyDescent="0.3">
      <c r="A196" s="241" t="s">
        <v>879</v>
      </c>
      <c r="B196" s="144" t="s">
        <v>880</v>
      </c>
      <c r="C196" s="242">
        <v>49242</v>
      </c>
      <c r="D196" s="42" t="str">
        <f>IFERROR(C264/$C$264,"")</f>
        <v/>
      </c>
      <c r="E196" s="44"/>
    </row>
    <row r="197" spans="1:5" ht="15" customHeight="1" x14ac:dyDescent="0.3">
      <c r="A197" s="241" t="s">
        <v>881</v>
      </c>
      <c r="B197" s="144" t="s">
        <v>880</v>
      </c>
      <c r="C197" s="242">
        <v>127208.41</v>
      </c>
      <c r="D197" s="42" t="str">
        <f>IFERROR(C265/$C$264,"")</f>
        <v/>
      </c>
      <c r="E197" s="44"/>
    </row>
    <row r="198" spans="1:5" ht="15" customHeight="1" x14ac:dyDescent="0.3">
      <c r="A198" s="241" t="s">
        <v>882</v>
      </c>
      <c r="B198" s="144" t="s">
        <v>883</v>
      </c>
      <c r="C198" s="242">
        <v>60665.73</v>
      </c>
      <c r="D198" s="42"/>
      <c r="E198" s="44"/>
    </row>
    <row r="199" spans="1:5" ht="15" customHeight="1" x14ac:dyDescent="0.3">
      <c r="A199" s="241" t="s">
        <v>882</v>
      </c>
      <c r="B199" s="144" t="s">
        <v>883</v>
      </c>
      <c r="C199" s="242">
        <v>14268</v>
      </c>
      <c r="D199" s="42" t="str">
        <f>IFERROR(C266/$C$264,"")</f>
        <v/>
      </c>
      <c r="E199" s="44"/>
    </row>
    <row r="200" spans="1:5" ht="15" customHeight="1" x14ac:dyDescent="0.3">
      <c r="A200" s="241" t="s">
        <v>884</v>
      </c>
      <c r="B200" s="144" t="s">
        <v>885</v>
      </c>
      <c r="C200" s="242">
        <v>84552.02</v>
      </c>
      <c r="D200" s="42"/>
      <c r="E200" s="44"/>
    </row>
    <row r="201" spans="1:5" ht="15" customHeight="1" x14ac:dyDescent="0.3">
      <c r="A201" s="55">
        <v>5136</v>
      </c>
      <c r="B201" s="44" t="s">
        <v>221</v>
      </c>
      <c r="C201" s="243">
        <f>+SUM(C202:C206)</f>
        <v>3908831.61</v>
      </c>
      <c r="D201" s="42">
        <f>IFERROR(C201/$C$171,"")</f>
        <v>9.9103724677872984E-2</v>
      </c>
      <c r="E201" s="44"/>
    </row>
    <row r="202" spans="1:5" ht="15" customHeight="1" x14ac:dyDescent="0.3">
      <c r="A202" s="241" t="s">
        <v>886</v>
      </c>
      <c r="B202" s="144" t="s">
        <v>887</v>
      </c>
      <c r="C202" s="242">
        <v>495749.2</v>
      </c>
      <c r="D202" s="42" t="str">
        <f t="shared" ref="D202:D203" si="30">IFERROR(C269/$C$268,"")</f>
        <v/>
      </c>
      <c r="E202" s="44"/>
    </row>
    <row r="203" spans="1:5" ht="15" customHeight="1" x14ac:dyDescent="0.3">
      <c r="A203" s="241" t="s">
        <v>888</v>
      </c>
      <c r="B203" s="144" t="s">
        <v>889</v>
      </c>
      <c r="C203" s="242">
        <v>1330008.02</v>
      </c>
      <c r="D203" s="42" t="str">
        <f t="shared" si="30"/>
        <v/>
      </c>
      <c r="E203" s="44"/>
    </row>
    <row r="204" spans="1:5" ht="15" customHeight="1" x14ac:dyDescent="0.3">
      <c r="A204" s="241" t="s">
        <v>890</v>
      </c>
      <c r="B204" s="144" t="s">
        <v>891</v>
      </c>
      <c r="C204" s="242">
        <v>1841154.39</v>
      </c>
      <c r="D204" s="42" t="str">
        <f>IFERROR(C271/$C$271,"")</f>
        <v/>
      </c>
      <c r="E204" s="44"/>
    </row>
    <row r="205" spans="1:5" ht="15" customHeight="1" x14ac:dyDescent="0.3">
      <c r="A205" s="241" t="s">
        <v>892</v>
      </c>
      <c r="B205" s="144" t="s">
        <v>893</v>
      </c>
      <c r="C205" s="242">
        <v>107940</v>
      </c>
      <c r="D205" s="42"/>
      <c r="E205" s="44"/>
    </row>
    <row r="206" spans="1:5" ht="15" customHeight="1" x14ac:dyDescent="0.3">
      <c r="A206" s="241" t="s">
        <v>894</v>
      </c>
      <c r="B206" s="144" t="s">
        <v>895</v>
      </c>
      <c r="C206" s="242">
        <v>133980</v>
      </c>
      <c r="D206" s="42" t="str">
        <f>IFERROR(C272/$C$271,"")</f>
        <v/>
      </c>
      <c r="E206" s="44"/>
    </row>
    <row r="207" spans="1:5" ht="15" customHeight="1" x14ac:dyDescent="0.3">
      <c r="A207" s="55">
        <v>5137</v>
      </c>
      <c r="B207" s="44" t="s">
        <v>222</v>
      </c>
      <c r="C207" s="243">
        <f>+SUM(C208:C211)</f>
        <v>146297.75</v>
      </c>
      <c r="D207" s="42">
        <f>IFERROR(C207/$C$171,"")</f>
        <v>3.7092035123488711E-3</v>
      </c>
      <c r="E207" s="44"/>
    </row>
    <row r="208" spans="1:5" ht="15" customHeight="1" x14ac:dyDescent="0.3">
      <c r="A208" s="241" t="s">
        <v>896</v>
      </c>
      <c r="B208" s="144" t="s">
        <v>897</v>
      </c>
      <c r="C208" s="242">
        <v>29218.97</v>
      </c>
      <c r="D208" s="42" t="str">
        <f t="shared" ref="D208:D210" si="31">IFERROR(C274/$C$274,"")</f>
        <v/>
      </c>
      <c r="E208" s="44"/>
    </row>
    <row r="209" spans="1:5" ht="15" customHeight="1" x14ac:dyDescent="0.3">
      <c r="A209" s="241" t="s">
        <v>898</v>
      </c>
      <c r="B209" s="144" t="s">
        <v>899</v>
      </c>
      <c r="C209" s="242">
        <v>95686.49</v>
      </c>
      <c r="D209" s="42" t="str">
        <f t="shared" si="31"/>
        <v/>
      </c>
      <c r="E209" s="44"/>
    </row>
    <row r="210" spans="1:5" ht="15" customHeight="1" x14ac:dyDescent="0.3">
      <c r="A210" s="241" t="s">
        <v>900</v>
      </c>
      <c r="B210" s="144" t="s">
        <v>901</v>
      </c>
      <c r="C210" s="242">
        <v>18857.29</v>
      </c>
      <c r="D210" s="42" t="str">
        <f t="shared" si="31"/>
        <v/>
      </c>
      <c r="E210" s="44"/>
    </row>
    <row r="211" spans="1:5" ht="15" customHeight="1" x14ac:dyDescent="0.3">
      <c r="A211" s="241" t="s">
        <v>902</v>
      </c>
      <c r="B211" s="144" t="s">
        <v>903</v>
      </c>
      <c r="C211" s="242">
        <v>2535</v>
      </c>
      <c r="D211" s="42" t="str">
        <f t="shared" ref="D211" si="32">IFERROR(C277/$C$277,"")</f>
        <v/>
      </c>
      <c r="E211" s="44"/>
    </row>
    <row r="212" spans="1:5" ht="15" customHeight="1" x14ac:dyDescent="0.3">
      <c r="A212" s="55">
        <v>5138</v>
      </c>
      <c r="B212" s="44" t="s">
        <v>223</v>
      </c>
      <c r="C212" s="243">
        <f>+SUM(C213:C218)</f>
        <v>24907051.590000004</v>
      </c>
      <c r="D212" s="42">
        <f>IFERROR(C212/$C$171,"")</f>
        <v>0.63148833963531603</v>
      </c>
      <c r="E212" s="44"/>
    </row>
    <row r="213" spans="1:5" ht="15" customHeight="1" x14ac:dyDescent="0.3">
      <c r="A213" s="241" t="s">
        <v>904</v>
      </c>
      <c r="B213" s="144" t="s">
        <v>905</v>
      </c>
      <c r="C213" s="242">
        <v>29895.48</v>
      </c>
      <c r="D213" s="42" t="str">
        <f t="shared" ref="D213:D214" si="33">IFERROR(C279/$C$279,"")</f>
        <v/>
      </c>
      <c r="E213" s="44"/>
    </row>
    <row r="214" spans="1:5" ht="15" customHeight="1" x14ac:dyDescent="0.3">
      <c r="A214" s="241" t="s">
        <v>906</v>
      </c>
      <c r="B214" s="144" t="s">
        <v>907</v>
      </c>
      <c r="C214" s="242">
        <v>345565.14</v>
      </c>
      <c r="D214" s="42" t="str">
        <f t="shared" si="33"/>
        <v/>
      </c>
      <c r="E214" s="44"/>
    </row>
    <row r="215" spans="1:5" ht="15" customHeight="1" x14ac:dyDescent="0.3">
      <c r="A215" s="241" t="s">
        <v>908</v>
      </c>
      <c r="B215" s="144" t="s">
        <v>909</v>
      </c>
      <c r="C215" s="242">
        <v>22547436.52</v>
      </c>
      <c r="D215" s="244" t="s">
        <v>910</v>
      </c>
      <c r="E215" s="44"/>
    </row>
    <row r="216" spans="1:5" ht="15" customHeight="1" x14ac:dyDescent="0.3">
      <c r="A216" s="241" t="s">
        <v>911</v>
      </c>
      <c r="B216" s="144" t="s">
        <v>912</v>
      </c>
      <c r="C216" s="242">
        <v>1920576.92</v>
      </c>
      <c r="D216" s="42"/>
      <c r="E216" s="44"/>
    </row>
    <row r="217" spans="1:5" ht="15" customHeight="1" x14ac:dyDescent="0.3">
      <c r="A217" s="241" t="s">
        <v>913</v>
      </c>
      <c r="B217" s="144" t="s">
        <v>914</v>
      </c>
      <c r="C217" s="242">
        <v>2399.96</v>
      </c>
      <c r="D217" s="42"/>
      <c r="E217" s="44"/>
    </row>
    <row r="218" spans="1:5" ht="15" customHeight="1" x14ac:dyDescent="0.3">
      <c r="A218" s="241" t="s">
        <v>915</v>
      </c>
      <c r="B218" s="144" t="s">
        <v>916</v>
      </c>
      <c r="C218" s="242">
        <v>61177.57</v>
      </c>
      <c r="D218" s="42"/>
      <c r="E218" s="44"/>
    </row>
    <row r="219" spans="1:5" ht="15" customHeight="1" x14ac:dyDescent="0.3">
      <c r="A219" s="55">
        <v>5139</v>
      </c>
      <c r="B219" s="44" t="s">
        <v>224</v>
      </c>
      <c r="C219" s="243">
        <f>+SUM(C220:C223)</f>
        <v>2850450.4699999997</v>
      </c>
      <c r="D219" s="42">
        <f>IFERROR(C219/$C$171,"")</f>
        <v>7.2269743691208435E-2</v>
      </c>
      <c r="E219" s="44"/>
    </row>
    <row r="220" spans="1:5" ht="15" customHeight="1" x14ac:dyDescent="0.3">
      <c r="A220" s="241" t="s">
        <v>917</v>
      </c>
      <c r="B220" s="144" t="s">
        <v>918</v>
      </c>
      <c r="C220" s="242">
        <v>195536.45</v>
      </c>
      <c r="D220" s="42"/>
      <c r="E220" s="44"/>
    </row>
    <row r="221" spans="1:5" ht="15" customHeight="1" x14ac:dyDescent="0.3">
      <c r="A221" s="241" t="s">
        <v>919</v>
      </c>
      <c r="B221" s="144" t="s">
        <v>920</v>
      </c>
      <c r="C221" s="242">
        <v>386761.97</v>
      </c>
      <c r="D221" s="42"/>
      <c r="E221" s="44"/>
    </row>
    <row r="222" spans="1:5" ht="15" customHeight="1" x14ac:dyDescent="0.3">
      <c r="A222" s="241" t="s">
        <v>921</v>
      </c>
      <c r="B222" s="144" t="s">
        <v>922</v>
      </c>
      <c r="C222" s="242">
        <v>1464625</v>
      </c>
      <c r="D222" s="42"/>
      <c r="E222" s="44"/>
    </row>
    <row r="223" spans="1:5" ht="15" customHeight="1" x14ac:dyDescent="0.3">
      <c r="A223" s="241" t="s">
        <v>923</v>
      </c>
      <c r="B223" s="144" t="s">
        <v>924</v>
      </c>
      <c r="C223" s="242">
        <v>803527.05</v>
      </c>
      <c r="D223" s="42"/>
      <c r="E223" s="44"/>
    </row>
    <row r="224" spans="1:5" ht="15" customHeight="1" x14ac:dyDescent="0.3">
      <c r="A224" s="54">
        <v>5200</v>
      </c>
      <c r="B224" s="40" t="s">
        <v>225</v>
      </c>
      <c r="C224" s="41">
        <v>0</v>
      </c>
      <c r="D224" s="42">
        <f>+C224/C116</f>
        <v>0</v>
      </c>
      <c r="E224" s="44"/>
    </row>
    <row r="225" spans="1:5" ht="15" customHeight="1" x14ac:dyDescent="0.3">
      <c r="A225" s="54">
        <v>5210</v>
      </c>
      <c r="B225" s="40" t="s">
        <v>226</v>
      </c>
      <c r="C225" s="41">
        <v>0</v>
      </c>
      <c r="D225" s="42"/>
      <c r="E225" s="44"/>
    </row>
    <row r="226" spans="1:5" ht="15" customHeight="1" x14ac:dyDescent="0.3">
      <c r="A226" s="55">
        <v>5211</v>
      </c>
      <c r="B226" s="44" t="s">
        <v>228</v>
      </c>
      <c r="C226" s="45">
        <v>0</v>
      </c>
      <c r="D226" s="42" t="str">
        <f t="shared" ref="D226:D228" si="34">IFERROR(C301/$C$301,"")</f>
        <v/>
      </c>
      <c r="E226" s="44"/>
    </row>
    <row r="227" spans="1:5" ht="15" customHeight="1" x14ac:dyDescent="0.3">
      <c r="A227" s="55">
        <v>5212</v>
      </c>
      <c r="B227" s="44" t="s">
        <v>229</v>
      </c>
      <c r="C227" s="45">
        <v>0</v>
      </c>
      <c r="D227" s="42" t="str">
        <f t="shared" si="34"/>
        <v/>
      </c>
      <c r="E227" s="44"/>
    </row>
    <row r="228" spans="1:5" ht="15" customHeight="1" x14ac:dyDescent="0.3">
      <c r="A228" s="54">
        <v>5220</v>
      </c>
      <c r="B228" s="40" t="s">
        <v>230</v>
      </c>
      <c r="C228" s="41">
        <v>0</v>
      </c>
      <c r="D228" s="42" t="str">
        <f t="shared" si="34"/>
        <v/>
      </c>
      <c r="E228" s="44"/>
    </row>
    <row r="229" spans="1:5" ht="15" customHeight="1" x14ac:dyDescent="0.3">
      <c r="A229" s="55">
        <v>5221</v>
      </c>
      <c r="B229" s="44" t="s">
        <v>231</v>
      </c>
      <c r="C229" s="45">
        <v>0</v>
      </c>
      <c r="D229" s="42" t="str">
        <f t="shared" ref="D229:D234" si="35">IFERROR(C304/$C$304,"")</f>
        <v/>
      </c>
      <c r="E229" s="44"/>
    </row>
    <row r="230" spans="1:5" ht="15" customHeight="1" x14ac:dyDescent="0.3">
      <c r="A230" s="55">
        <v>5222</v>
      </c>
      <c r="B230" s="44" t="s">
        <v>232</v>
      </c>
      <c r="C230" s="45">
        <v>0</v>
      </c>
      <c r="D230" s="42" t="str">
        <f t="shared" si="35"/>
        <v/>
      </c>
      <c r="E230" s="44"/>
    </row>
    <row r="231" spans="1:5" ht="15" customHeight="1" x14ac:dyDescent="0.3">
      <c r="A231" s="54">
        <v>5230</v>
      </c>
      <c r="B231" s="40" t="s">
        <v>170</v>
      </c>
      <c r="C231" s="41">
        <v>0</v>
      </c>
      <c r="D231" s="42" t="str">
        <f t="shared" si="35"/>
        <v/>
      </c>
      <c r="E231" s="44"/>
    </row>
    <row r="232" spans="1:5" ht="15" customHeight="1" x14ac:dyDescent="0.3">
      <c r="A232" s="55">
        <v>5231</v>
      </c>
      <c r="B232" s="44" t="s">
        <v>233</v>
      </c>
      <c r="C232" s="45">
        <v>0</v>
      </c>
      <c r="D232" s="42" t="str">
        <f t="shared" si="35"/>
        <v/>
      </c>
      <c r="E232" s="44"/>
    </row>
    <row r="233" spans="1:5" ht="15" customHeight="1" x14ac:dyDescent="0.3">
      <c r="A233" s="55">
        <v>5232</v>
      </c>
      <c r="B233" s="44" t="s">
        <v>234</v>
      </c>
      <c r="C233" s="45">
        <v>0</v>
      </c>
      <c r="D233" s="42" t="str">
        <f t="shared" si="35"/>
        <v/>
      </c>
      <c r="E233" s="44"/>
    </row>
    <row r="234" spans="1:5" ht="15" customHeight="1" x14ac:dyDescent="0.3">
      <c r="A234" s="54">
        <v>5240</v>
      </c>
      <c r="B234" s="40" t="s">
        <v>235</v>
      </c>
      <c r="C234" s="41">
        <v>0</v>
      </c>
      <c r="D234" s="42" t="str">
        <f t="shared" si="35"/>
        <v/>
      </c>
      <c r="E234" s="44"/>
    </row>
    <row r="235" spans="1:5" ht="15" customHeight="1" x14ac:dyDescent="0.3">
      <c r="A235" s="55">
        <v>5241</v>
      </c>
      <c r="B235" s="44" t="s">
        <v>236</v>
      </c>
      <c r="C235" s="45">
        <v>0</v>
      </c>
      <c r="D235" s="42" t="str">
        <f t="shared" ref="D235:D244" si="36">IFERROR(C310/$C$310,"")</f>
        <v/>
      </c>
      <c r="E235" s="44"/>
    </row>
    <row r="236" spans="1:5" ht="15" customHeight="1" x14ac:dyDescent="0.3">
      <c r="A236" s="55">
        <v>5242</v>
      </c>
      <c r="B236" s="44" t="s">
        <v>238</v>
      </c>
      <c r="C236" s="45">
        <v>0</v>
      </c>
      <c r="D236" s="42" t="str">
        <f t="shared" si="36"/>
        <v/>
      </c>
      <c r="E236" s="44"/>
    </row>
    <row r="237" spans="1:5" ht="15" customHeight="1" x14ac:dyDescent="0.3">
      <c r="A237" s="55">
        <v>5243</v>
      </c>
      <c r="B237" s="44" t="s">
        <v>239</v>
      </c>
      <c r="C237" s="45">
        <v>0</v>
      </c>
      <c r="D237" s="42" t="str">
        <f t="shared" si="36"/>
        <v/>
      </c>
      <c r="E237" s="44"/>
    </row>
    <row r="238" spans="1:5" ht="15" customHeight="1" x14ac:dyDescent="0.3">
      <c r="A238" s="55">
        <v>5244</v>
      </c>
      <c r="B238" s="44" t="s">
        <v>240</v>
      </c>
      <c r="C238" s="45">
        <v>0</v>
      </c>
      <c r="D238" s="42" t="str">
        <f t="shared" si="36"/>
        <v/>
      </c>
      <c r="E238" s="44"/>
    </row>
    <row r="239" spans="1:5" ht="15" customHeight="1" x14ac:dyDescent="0.3">
      <c r="A239" s="54">
        <v>5250</v>
      </c>
      <c r="B239" s="40" t="s">
        <v>171</v>
      </c>
      <c r="C239" s="41">
        <v>0</v>
      </c>
      <c r="D239" s="42" t="str">
        <f t="shared" si="36"/>
        <v/>
      </c>
      <c r="E239" s="44"/>
    </row>
    <row r="240" spans="1:5" ht="15" customHeight="1" x14ac:dyDescent="0.3">
      <c r="A240" s="55">
        <v>5251</v>
      </c>
      <c r="B240" s="44" t="s">
        <v>241</v>
      </c>
      <c r="C240" s="45">
        <v>0</v>
      </c>
      <c r="D240" s="42" t="str">
        <f t="shared" si="36"/>
        <v/>
      </c>
      <c r="E240" s="44"/>
    </row>
    <row r="241" spans="1:5" ht="15" customHeight="1" x14ac:dyDescent="0.3">
      <c r="A241" s="55">
        <v>5252</v>
      </c>
      <c r="B241" s="44" t="s">
        <v>242</v>
      </c>
      <c r="C241" s="45">
        <v>0</v>
      </c>
      <c r="D241" s="42" t="str">
        <f t="shared" si="36"/>
        <v/>
      </c>
      <c r="E241" s="44"/>
    </row>
    <row r="242" spans="1:5" ht="15" customHeight="1" x14ac:dyDescent="0.3">
      <c r="A242" s="55">
        <v>5259</v>
      </c>
      <c r="B242" s="44" t="s">
        <v>243</v>
      </c>
      <c r="C242" s="45">
        <v>0</v>
      </c>
      <c r="D242" s="42" t="str">
        <f t="shared" si="36"/>
        <v/>
      </c>
      <c r="E242" s="44"/>
    </row>
    <row r="243" spans="1:5" ht="15" customHeight="1" x14ac:dyDescent="0.3">
      <c r="A243" s="54">
        <v>5260</v>
      </c>
      <c r="B243" s="40" t="s">
        <v>244</v>
      </c>
      <c r="C243" s="41">
        <v>0</v>
      </c>
      <c r="D243" s="42" t="str">
        <f t="shared" si="36"/>
        <v/>
      </c>
      <c r="E243" s="44"/>
    </row>
    <row r="244" spans="1:5" ht="15" customHeight="1" x14ac:dyDescent="0.3">
      <c r="A244" s="55">
        <v>5261</v>
      </c>
      <c r="B244" s="44" t="s">
        <v>245</v>
      </c>
      <c r="C244" s="45">
        <v>0</v>
      </c>
      <c r="D244" s="42" t="str">
        <f t="shared" si="36"/>
        <v/>
      </c>
      <c r="E244" s="44"/>
    </row>
    <row r="245" spans="1:5" ht="15" customHeight="1" x14ac:dyDescent="0.3">
      <c r="A245" s="55">
        <v>5262</v>
      </c>
      <c r="B245" s="44" t="s">
        <v>246</v>
      </c>
      <c r="C245" s="45">
        <v>0</v>
      </c>
      <c r="D245" s="42"/>
      <c r="E245" s="44"/>
    </row>
    <row r="246" spans="1:5" ht="15" customHeight="1" x14ac:dyDescent="0.3">
      <c r="A246" s="54">
        <v>5270</v>
      </c>
      <c r="B246" s="40" t="s">
        <v>247</v>
      </c>
      <c r="C246" s="41">
        <v>0</v>
      </c>
      <c r="D246" s="42" t="str">
        <f t="shared" ref="D246:D247" si="37">IFERROR(C321/$C$321,"")</f>
        <v/>
      </c>
      <c r="E246" s="44"/>
    </row>
    <row r="247" spans="1:5" ht="15" customHeight="1" x14ac:dyDescent="0.3">
      <c r="A247" s="55">
        <v>5271</v>
      </c>
      <c r="B247" s="44" t="s">
        <v>248</v>
      </c>
      <c r="C247" s="45">
        <v>0</v>
      </c>
      <c r="D247" s="42" t="str">
        <f t="shared" si="37"/>
        <v/>
      </c>
      <c r="E247" s="44"/>
    </row>
    <row r="248" spans="1:5" ht="15" customHeight="1" x14ac:dyDescent="0.3">
      <c r="A248" s="54">
        <v>5280</v>
      </c>
      <c r="B248" s="40" t="s">
        <v>249</v>
      </c>
      <c r="C248" s="41">
        <v>0</v>
      </c>
      <c r="D248" s="245"/>
      <c r="E248" s="34"/>
    </row>
    <row r="249" spans="1:5" ht="15" customHeight="1" x14ac:dyDescent="0.3">
      <c r="A249" s="55">
        <v>5281</v>
      </c>
      <c r="B249" s="44" t="s">
        <v>250</v>
      </c>
      <c r="C249" s="45">
        <v>0</v>
      </c>
      <c r="D249" s="245"/>
      <c r="E249" s="34"/>
    </row>
    <row r="250" spans="1:5" ht="15" customHeight="1" x14ac:dyDescent="0.3">
      <c r="A250" s="55">
        <v>5282</v>
      </c>
      <c r="B250" s="44" t="s">
        <v>251</v>
      </c>
      <c r="C250" s="45">
        <v>0</v>
      </c>
      <c r="D250" s="246"/>
    </row>
    <row r="251" spans="1:5" ht="15" customHeight="1" x14ac:dyDescent="0.3">
      <c r="A251" s="55">
        <v>5283</v>
      </c>
      <c r="B251" s="44" t="s">
        <v>252</v>
      </c>
      <c r="C251" s="45">
        <v>0</v>
      </c>
      <c r="D251" s="246"/>
    </row>
    <row r="252" spans="1:5" ht="15" customHeight="1" x14ac:dyDescent="0.3">
      <c r="A252" s="55">
        <v>5284</v>
      </c>
      <c r="B252" s="44" t="s">
        <v>253</v>
      </c>
      <c r="C252" s="45">
        <v>0</v>
      </c>
      <c r="D252" s="246"/>
    </row>
    <row r="253" spans="1:5" ht="15" customHeight="1" x14ac:dyDescent="0.3">
      <c r="A253" s="55">
        <v>5285</v>
      </c>
      <c r="B253" s="44" t="s">
        <v>254</v>
      </c>
      <c r="C253" s="45">
        <v>0</v>
      </c>
      <c r="D253" s="246"/>
    </row>
    <row r="254" spans="1:5" ht="15" customHeight="1" x14ac:dyDescent="0.3">
      <c r="A254" s="54">
        <v>5290</v>
      </c>
      <c r="B254" s="40" t="s">
        <v>255</v>
      </c>
      <c r="C254" s="41">
        <v>0</v>
      </c>
      <c r="D254" s="246"/>
    </row>
    <row r="255" spans="1:5" ht="15" customHeight="1" x14ac:dyDescent="0.3">
      <c r="A255" s="55">
        <v>5291</v>
      </c>
      <c r="B255" s="44" t="s">
        <v>256</v>
      </c>
      <c r="C255" s="45">
        <v>0</v>
      </c>
      <c r="D255" s="246"/>
    </row>
    <row r="256" spans="1:5" ht="15" customHeight="1" x14ac:dyDescent="0.3">
      <c r="A256" s="55">
        <v>5292</v>
      </c>
      <c r="B256" s="44" t="s">
        <v>257</v>
      </c>
      <c r="C256" s="45">
        <v>0</v>
      </c>
      <c r="D256" s="246"/>
    </row>
    <row r="257" spans="1:4" ht="15" customHeight="1" x14ac:dyDescent="0.3">
      <c r="A257" s="54">
        <v>5300</v>
      </c>
      <c r="B257" s="40" t="s">
        <v>258</v>
      </c>
      <c r="C257" s="41">
        <v>0</v>
      </c>
      <c r="D257" s="247">
        <f>+C257/C116</f>
        <v>0</v>
      </c>
    </row>
    <row r="258" spans="1:4" ht="15" customHeight="1" x14ac:dyDescent="0.3">
      <c r="A258" s="54">
        <v>5310</v>
      </c>
      <c r="B258" s="40" t="s">
        <v>162</v>
      </c>
      <c r="C258" s="41">
        <v>0</v>
      </c>
      <c r="D258" s="246"/>
    </row>
    <row r="259" spans="1:4" ht="15" customHeight="1" x14ac:dyDescent="0.3">
      <c r="A259" s="55">
        <v>5311</v>
      </c>
      <c r="B259" s="44" t="s">
        <v>259</v>
      </c>
      <c r="C259" s="45">
        <v>0</v>
      </c>
      <c r="D259" s="246"/>
    </row>
    <row r="260" spans="1:4" ht="15" customHeight="1" x14ac:dyDescent="0.3">
      <c r="A260" s="55">
        <v>5312</v>
      </c>
      <c r="B260" s="44" t="s">
        <v>260</v>
      </c>
      <c r="C260" s="45">
        <v>0</v>
      </c>
      <c r="D260" s="246"/>
    </row>
    <row r="261" spans="1:4" ht="15" customHeight="1" x14ac:dyDescent="0.3">
      <c r="A261" s="54">
        <v>5320</v>
      </c>
      <c r="B261" s="40" t="s">
        <v>163</v>
      </c>
      <c r="C261" s="41">
        <v>0</v>
      </c>
      <c r="D261" s="246"/>
    </row>
    <row r="262" spans="1:4" ht="15" customHeight="1" x14ac:dyDescent="0.3">
      <c r="A262" s="55">
        <v>5321</v>
      </c>
      <c r="B262" s="44" t="s">
        <v>261</v>
      </c>
      <c r="C262" s="45">
        <v>0</v>
      </c>
      <c r="D262" s="246"/>
    </row>
    <row r="263" spans="1:4" ht="15" customHeight="1" x14ac:dyDescent="0.3">
      <c r="A263" s="55">
        <v>5322</v>
      </c>
      <c r="B263" s="44" t="s">
        <v>262</v>
      </c>
      <c r="C263" s="45">
        <v>0</v>
      </c>
      <c r="D263" s="246"/>
    </row>
    <row r="264" spans="1:4" ht="15" customHeight="1" x14ac:dyDescent="0.3">
      <c r="A264" s="54">
        <v>5330</v>
      </c>
      <c r="B264" s="40" t="s">
        <v>164</v>
      </c>
      <c r="C264" s="41">
        <v>0</v>
      </c>
      <c r="D264" s="246"/>
    </row>
    <row r="265" spans="1:4" ht="15" customHeight="1" x14ac:dyDescent="0.3">
      <c r="A265" s="55">
        <v>5331</v>
      </c>
      <c r="B265" s="44" t="s">
        <v>263</v>
      </c>
      <c r="C265" s="45">
        <v>0</v>
      </c>
      <c r="D265" s="246"/>
    </row>
    <row r="266" spans="1:4" ht="15" customHeight="1" x14ac:dyDescent="0.3">
      <c r="A266" s="55">
        <v>5332</v>
      </c>
      <c r="B266" s="44" t="s">
        <v>264</v>
      </c>
      <c r="C266" s="45">
        <v>0</v>
      </c>
      <c r="D266" s="246"/>
    </row>
    <row r="267" spans="1:4" ht="15" customHeight="1" x14ac:dyDescent="0.3">
      <c r="A267" s="54">
        <v>5400</v>
      </c>
      <c r="B267" s="40" t="s">
        <v>265</v>
      </c>
      <c r="C267" s="41">
        <v>0</v>
      </c>
      <c r="D267" s="247">
        <f>+C267/C116</f>
        <v>0</v>
      </c>
    </row>
    <row r="268" spans="1:4" ht="15" customHeight="1" x14ac:dyDescent="0.3">
      <c r="A268" s="54">
        <v>5410</v>
      </c>
      <c r="B268" s="40" t="s">
        <v>266</v>
      </c>
      <c r="C268" s="41">
        <v>0</v>
      </c>
      <c r="D268" s="247"/>
    </row>
    <row r="269" spans="1:4" ht="15" customHeight="1" x14ac:dyDescent="0.3">
      <c r="A269" s="55">
        <v>5411</v>
      </c>
      <c r="B269" s="44" t="s">
        <v>267</v>
      </c>
      <c r="C269" s="45">
        <v>0</v>
      </c>
      <c r="D269" s="246"/>
    </row>
    <row r="270" spans="1:4" ht="15" customHeight="1" x14ac:dyDescent="0.3">
      <c r="A270" s="55">
        <v>5412</v>
      </c>
      <c r="B270" s="44" t="s">
        <v>268</v>
      </c>
      <c r="C270" s="45">
        <v>0</v>
      </c>
      <c r="D270" s="246"/>
    </row>
    <row r="271" spans="1:4" ht="15" customHeight="1" x14ac:dyDescent="0.3">
      <c r="A271" s="54">
        <v>5420</v>
      </c>
      <c r="B271" s="40" t="s">
        <v>269</v>
      </c>
      <c r="C271" s="41">
        <v>0</v>
      </c>
      <c r="D271" s="246"/>
    </row>
    <row r="272" spans="1:4" ht="15" customHeight="1" x14ac:dyDescent="0.3">
      <c r="A272" s="55">
        <v>5421</v>
      </c>
      <c r="B272" s="44" t="s">
        <v>270</v>
      </c>
      <c r="C272" s="45">
        <v>0</v>
      </c>
      <c r="D272" s="246"/>
    </row>
    <row r="273" spans="1:4" ht="15" customHeight="1" x14ac:dyDescent="0.3">
      <c r="A273" s="55">
        <v>5422</v>
      </c>
      <c r="B273" s="44" t="s">
        <v>271</v>
      </c>
      <c r="C273" s="45">
        <v>0</v>
      </c>
      <c r="D273" s="246"/>
    </row>
    <row r="274" spans="1:4" ht="15" customHeight="1" x14ac:dyDescent="0.3">
      <c r="A274" s="54">
        <v>5430</v>
      </c>
      <c r="B274" s="40" t="s">
        <v>272</v>
      </c>
      <c r="C274" s="41">
        <v>0</v>
      </c>
      <c r="D274" s="246"/>
    </row>
    <row r="275" spans="1:4" ht="15" customHeight="1" x14ac:dyDescent="0.3">
      <c r="A275" s="55">
        <v>5431</v>
      </c>
      <c r="B275" s="44" t="s">
        <v>273</v>
      </c>
      <c r="C275" s="45">
        <v>0</v>
      </c>
      <c r="D275" s="246"/>
    </row>
    <row r="276" spans="1:4" ht="15" customHeight="1" x14ac:dyDescent="0.3">
      <c r="A276" s="55">
        <v>5432</v>
      </c>
      <c r="B276" s="44" t="s">
        <v>274</v>
      </c>
      <c r="C276" s="45">
        <v>0</v>
      </c>
      <c r="D276" s="246"/>
    </row>
    <row r="277" spans="1:4" ht="15" customHeight="1" x14ac:dyDescent="0.3">
      <c r="A277" s="54">
        <v>5440</v>
      </c>
      <c r="B277" s="40" t="s">
        <v>275</v>
      </c>
      <c r="C277" s="41">
        <v>0</v>
      </c>
      <c r="D277" s="246"/>
    </row>
    <row r="278" spans="1:4" ht="15" customHeight="1" x14ac:dyDescent="0.3">
      <c r="A278" s="55">
        <v>5441</v>
      </c>
      <c r="B278" s="44" t="s">
        <v>275</v>
      </c>
      <c r="C278" s="45">
        <v>0</v>
      </c>
      <c r="D278" s="246"/>
    </row>
    <row r="279" spans="1:4" ht="15" customHeight="1" x14ac:dyDescent="0.3">
      <c r="A279" s="54">
        <v>5450</v>
      </c>
      <c r="B279" s="40" t="s">
        <v>276</v>
      </c>
      <c r="C279" s="41">
        <v>0</v>
      </c>
      <c r="D279" s="246"/>
    </row>
    <row r="280" spans="1:4" ht="15" customHeight="1" x14ac:dyDescent="0.3">
      <c r="A280" s="55">
        <v>5451</v>
      </c>
      <c r="B280" s="44" t="s">
        <v>277</v>
      </c>
      <c r="C280" s="45">
        <v>0</v>
      </c>
      <c r="D280" s="246"/>
    </row>
    <row r="281" spans="1:4" ht="15" customHeight="1" x14ac:dyDescent="0.3">
      <c r="A281" s="55">
        <v>5452</v>
      </c>
      <c r="B281" s="44" t="s">
        <v>278</v>
      </c>
      <c r="C281" s="45">
        <v>0</v>
      </c>
      <c r="D281" s="246"/>
    </row>
    <row r="282" spans="1:4" ht="15" customHeight="1" x14ac:dyDescent="0.3">
      <c r="A282" s="54">
        <v>5500</v>
      </c>
      <c r="B282" s="40" t="s">
        <v>279</v>
      </c>
      <c r="C282" s="41">
        <f>+C283</f>
        <v>1667766</v>
      </c>
      <c r="D282" s="42">
        <f>+C282/C116</f>
        <v>1.5097133549223317E-2</v>
      </c>
    </row>
    <row r="283" spans="1:4" ht="15" customHeight="1" x14ac:dyDescent="0.3">
      <c r="A283" s="54">
        <v>5510</v>
      </c>
      <c r="B283" s="40" t="s">
        <v>280</v>
      </c>
      <c r="C283" s="41">
        <v>1667766</v>
      </c>
      <c r="D283" s="42">
        <f>IFERROR(C283/$C$282,"")</f>
        <v>1</v>
      </c>
    </row>
    <row r="284" spans="1:4" ht="15" customHeight="1" x14ac:dyDescent="0.3">
      <c r="A284" s="55">
        <v>5511</v>
      </c>
      <c r="B284" s="44" t="s">
        <v>281</v>
      </c>
      <c r="C284" s="45">
        <v>0</v>
      </c>
      <c r="D284" s="246"/>
    </row>
    <row r="285" spans="1:4" ht="15" customHeight="1" x14ac:dyDescent="0.3">
      <c r="A285" s="55">
        <v>5512</v>
      </c>
      <c r="B285" s="44" t="s">
        <v>282</v>
      </c>
      <c r="C285" s="45">
        <v>0</v>
      </c>
      <c r="D285" s="246"/>
    </row>
    <row r="286" spans="1:4" ht="15" customHeight="1" x14ac:dyDescent="0.3">
      <c r="A286" s="55">
        <v>5513</v>
      </c>
      <c r="B286" s="44" t="s">
        <v>283</v>
      </c>
      <c r="C286" s="45">
        <v>0</v>
      </c>
      <c r="D286" s="246"/>
    </row>
    <row r="287" spans="1:4" ht="15" customHeight="1" x14ac:dyDescent="0.3">
      <c r="A287" s="55">
        <v>5514</v>
      </c>
      <c r="B287" s="44" t="s">
        <v>284</v>
      </c>
      <c r="C287" s="45">
        <v>0</v>
      </c>
      <c r="D287" s="246"/>
    </row>
    <row r="288" spans="1:4" ht="15" customHeight="1" x14ac:dyDescent="0.3">
      <c r="A288" s="55">
        <v>5515</v>
      </c>
      <c r="B288" s="44" t="s">
        <v>285</v>
      </c>
      <c r="C288" s="41">
        <f>+SUM(C289:C295)</f>
        <v>1648671.66</v>
      </c>
      <c r="D288" s="42">
        <f>IFERROR(C288/$C$282,"")</f>
        <v>0.98855094779483443</v>
      </c>
    </row>
    <row r="289" spans="1:4" ht="15" customHeight="1" x14ac:dyDescent="0.3">
      <c r="A289" s="241" t="s">
        <v>925</v>
      </c>
      <c r="B289" s="144" t="s">
        <v>926</v>
      </c>
      <c r="C289" s="242">
        <v>170726.98</v>
      </c>
      <c r="D289" s="246"/>
    </row>
    <row r="290" spans="1:4" ht="15" customHeight="1" x14ac:dyDescent="0.3">
      <c r="A290" s="241" t="s">
        <v>927</v>
      </c>
      <c r="B290" s="144" t="s">
        <v>928</v>
      </c>
      <c r="C290" s="242">
        <v>102199.13</v>
      </c>
      <c r="D290" s="246"/>
    </row>
    <row r="291" spans="1:4" ht="15" customHeight="1" x14ac:dyDescent="0.3">
      <c r="A291" s="241" t="s">
        <v>929</v>
      </c>
      <c r="B291" s="144" t="s">
        <v>930</v>
      </c>
      <c r="C291" s="242">
        <v>21982.54</v>
      </c>
      <c r="D291" s="246"/>
    </row>
    <row r="292" spans="1:4" ht="15" customHeight="1" x14ac:dyDescent="0.3">
      <c r="A292" s="241" t="s">
        <v>931</v>
      </c>
      <c r="B292" s="144" t="s">
        <v>932</v>
      </c>
      <c r="C292" s="242">
        <v>1170434.46</v>
      </c>
      <c r="D292" s="246"/>
    </row>
    <row r="293" spans="1:4" ht="15" customHeight="1" x14ac:dyDescent="0.3">
      <c r="A293" s="241" t="s">
        <v>933</v>
      </c>
      <c r="B293" s="144" t="s">
        <v>934</v>
      </c>
      <c r="C293" s="242">
        <v>35000.03</v>
      </c>
      <c r="D293" s="246"/>
    </row>
    <row r="294" spans="1:4" ht="15" customHeight="1" x14ac:dyDescent="0.3">
      <c r="A294" s="241" t="s">
        <v>935</v>
      </c>
      <c r="B294" s="144" t="s">
        <v>936</v>
      </c>
      <c r="C294" s="242">
        <v>4472.32</v>
      </c>
      <c r="D294" s="246"/>
    </row>
    <row r="295" spans="1:4" ht="15" customHeight="1" x14ac:dyDescent="0.3">
      <c r="A295" s="241" t="s">
        <v>937</v>
      </c>
      <c r="B295" s="144" t="s">
        <v>938</v>
      </c>
      <c r="C295" s="242">
        <v>143856.20000000001</v>
      </c>
      <c r="D295" s="246"/>
    </row>
    <row r="296" spans="1:4" ht="15" customHeight="1" x14ac:dyDescent="0.3">
      <c r="A296" s="55">
        <v>5516</v>
      </c>
      <c r="B296" s="44" t="s">
        <v>286</v>
      </c>
      <c r="C296" s="45">
        <v>0</v>
      </c>
      <c r="D296" s="246"/>
    </row>
    <row r="297" spans="1:4" ht="15" customHeight="1" x14ac:dyDescent="0.3">
      <c r="A297" s="55">
        <v>5517</v>
      </c>
      <c r="B297" s="44" t="s">
        <v>287</v>
      </c>
      <c r="C297" s="41">
        <f>+C298</f>
        <v>6658.44</v>
      </c>
      <c r="D297" s="42">
        <f>IFERROR(C297/$C$282,"")</f>
        <v>3.9924305927810013E-3</v>
      </c>
    </row>
    <row r="298" spans="1:4" ht="15" customHeight="1" x14ac:dyDescent="0.3">
      <c r="A298" s="241" t="s">
        <v>939</v>
      </c>
      <c r="B298" s="144" t="s">
        <v>940</v>
      </c>
      <c r="C298" s="242">
        <v>6658.44</v>
      </c>
      <c r="D298" s="246"/>
    </row>
    <row r="299" spans="1:4" ht="15" customHeight="1" x14ac:dyDescent="0.3">
      <c r="A299" s="55">
        <v>5518</v>
      </c>
      <c r="B299" s="44" t="s">
        <v>288</v>
      </c>
      <c r="C299" s="41">
        <f>+C300</f>
        <v>12435.9</v>
      </c>
      <c r="D299" s="42">
        <f>IFERROR(C299/$C$282,"")</f>
        <v>7.4566216123844713E-3</v>
      </c>
    </row>
    <row r="300" spans="1:4" ht="15" customHeight="1" x14ac:dyDescent="0.3">
      <c r="A300" s="241" t="s">
        <v>941</v>
      </c>
      <c r="B300" s="144" t="s">
        <v>942</v>
      </c>
      <c r="C300" s="45">
        <v>12435.9</v>
      </c>
      <c r="D300" s="246"/>
    </row>
    <row r="301" spans="1:4" ht="15" customHeight="1" x14ac:dyDescent="0.3">
      <c r="A301" s="54">
        <v>5520</v>
      </c>
      <c r="B301" s="40" t="s">
        <v>289</v>
      </c>
      <c r="C301" s="41">
        <v>0</v>
      </c>
      <c r="D301" s="246"/>
    </row>
    <row r="302" spans="1:4" ht="15" customHeight="1" x14ac:dyDescent="0.3">
      <c r="A302" s="55">
        <v>5521</v>
      </c>
      <c r="B302" s="44" t="s">
        <v>290</v>
      </c>
      <c r="C302" s="45">
        <v>0</v>
      </c>
      <c r="D302" s="246"/>
    </row>
    <row r="303" spans="1:4" ht="15" customHeight="1" x14ac:dyDescent="0.3">
      <c r="A303" s="55">
        <v>5522</v>
      </c>
      <c r="B303" s="44" t="s">
        <v>291</v>
      </c>
      <c r="C303" s="45">
        <v>0</v>
      </c>
      <c r="D303" s="246"/>
    </row>
    <row r="304" spans="1:4" ht="15" customHeight="1" x14ac:dyDescent="0.3">
      <c r="A304" s="54">
        <v>5530</v>
      </c>
      <c r="B304" s="40" t="s">
        <v>292</v>
      </c>
      <c r="C304" s="41">
        <v>0</v>
      </c>
      <c r="D304" s="246"/>
    </row>
    <row r="305" spans="1:4" ht="15" customHeight="1" x14ac:dyDescent="0.3">
      <c r="A305" s="55">
        <v>5531</v>
      </c>
      <c r="B305" s="44" t="s">
        <v>293</v>
      </c>
      <c r="C305" s="45">
        <v>0</v>
      </c>
      <c r="D305" s="246"/>
    </row>
    <row r="306" spans="1:4" ht="15" customHeight="1" x14ac:dyDescent="0.3">
      <c r="A306" s="55">
        <v>5532</v>
      </c>
      <c r="B306" s="44" t="s">
        <v>294</v>
      </c>
      <c r="C306" s="45">
        <v>0</v>
      </c>
      <c r="D306" s="246"/>
    </row>
    <row r="307" spans="1:4" ht="15" customHeight="1" x14ac:dyDescent="0.3">
      <c r="A307" s="55">
        <v>5533</v>
      </c>
      <c r="B307" s="44" t="s">
        <v>295</v>
      </c>
      <c r="C307" s="45">
        <v>0</v>
      </c>
      <c r="D307" s="246"/>
    </row>
    <row r="308" spans="1:4" ht="15" customHeight="1" x14ac:dyDescent="0.3">
      <c r="A308" s="55">
        <v>5534</v>
      </c>
      <c r="B308" s="44" t="s">
        <v>296</v>
      </c>
      <c r="C308" s="45">
        <v>0</v>
      </c>
      <c r="D308" s="246"/>
    </row>
    <row r="309" spans="1:4" ht="15" customHeight="1" x14ac:dyDescent="0.3">
      <c r="A309" s="55">
        <v>5535</v>
      </c>
      <c r="B309" s="44" t="s">
        <v>297</v>
      </c>
      <c r="C309" s="45">
        <v>0</v>
      </c>
      <c r="D309" s="246"/>
    </row>
    <row r="310" spans="1:4" ht="15" customHeight="1" x14ac:dyDescent="0.3">
      <c r="A310" s="54">
        <v>5590</v>
      </c>
      <c r="B310" s="40" t="s">
        <v>298</v>
      </c>
      <c r="C310" s="41">
        <v>0</v>
      </c>
      <c r="D310" s="246"/>
    </row>
    <row r="311" spans="1:4" ht="15" customHeight="1" x14ac:dyDescent="0.3">
      <c r="A311" s="55">
        <v>5591</v>
      </c>
      <c r="B311" s="44" t="s">
        <v>299</v>
      </c>
      <c r="C311" s="45">
        <v>0</v>
      </c>
      <c r="D311" s="246"/>
    </row>
    <row r="312" spans="1:4" ht="15" customHeight="1" x14ac:dyDescent="0.3">
      <c r="A312" s="55">
        <v>5592</v>
      </c>
      <c r="B312" s="44" t="s">
        <v>300</v>
      </c>
      <c r="C312" s="45">
        <v>0</v>
      </c>
      <c r="D312" s="246"/>
    </row>
    <row r="313" spans="1:4" ht="15" customHeight="1" x14ac:dyDescent="0.3">
      <c r="A313" s="55">
        <v>5593</v>
      </c>
      <c r="B313" s="44" t="s">
        <v>301</v>
      </c>
      <c r="C313" s="45">
        <v>0</v>
      </c>
      <c r="D313" s="246"/>
    </row>
    <row r="314" spans="1:4" ht="15" customHeight="1" x14ac:dyDescent="0.3">
      <c r="A314" s="55">
        <v>5594</v>
      </c>
      <c r="B314" s="44" t="s">
        <v>302</v>
      </c>
      <c r="C314" s="45">
        <v>0</v>
      </c>
      <c r="D314" s="246"/>
    </row>
    <row r="315" spans="1:4" ht="15" customHeight="1" x14ac:dyDescent="0.3">
      <c r="A315" s="55">
        <v>5595</v>
      </c>
      <c r="B315" s="44" t="s">
        <v>303</v>
      </c>
      <c r="C315" s="45">
        <v>0</v>
      </c>
      <c r="D315" s="246"/>
    </row>
    <row r="316" spans="1:4" ht="15" customHeight="1" x14ac:dyDescent="0.3">
      <c r="A316" s="55">
        <v>5596</v>
      </c>
      <c r="B316" s="44" t="s">
        <v>188</v>
      </c>
      <c r="C316" s="45">
        <v>0</v>
      </c>
      <c r="D316" s="246"/>
    </row>
    <row r="317" spans="1:4" ht="15" customHeight="1" x14ac:dyDescent="0.3">
      <c r="A317" s="55">
        <v>5597</v>
      </c>
      <c r="B317" s="44" t="s">
        <v>304</v>
      </c>
      <c r="C317" s="45">
        <v>0</v>
      </c>
      <c r="D317" s="246"/>
    </row>
    <row r="318" spans="1:4" ht="15" customHeight="1" x14ac:dyDescent="0.3">
      <c r="A318" s="55">
        <v>5598</v>
      </c>
      <c r="B318" s="44" t="s">
        <v>305</v>
      </c>
      <c r="C318" s="45">
        <v>0</v>
      </c>
      <c r="D318" s="246"/>
    </row>
    <row r="319" spans="1:4" ht="15" customHeight="1" x14ac:dyDescent="0.3">
      <c r="A319" s="55">
        <v>5599</v>
      </c>
      <c r="B319" s="44" t="s">
        <v>306</v>
      </c>
      <c r="C319" s="45">
        <v>0</v>
      </c>
      <c r="D319" s="246"/>
    </row>
    <row r="320" spans="1:4" ht="15" customHeight="1" x14ac:dyDescent="0.3">
      <c r="A320" s="54">
        <v>5600</v>
      </c>
      <c r="B320" s="40" t="s">
        <v>307</v>
      </c>
      <c r="C320" s="41">
        <v>0</v>
      </c>
      <c r="D320" s="246"/>
    </row>
    <row r="321" spans="1:5" ht="15" customHeight="1" x14ac:dyDescent="0.3">
      <c r="A321" s="54">
        <v>5610</v>
      </c>
      <c r="B321" s="40" t="s">
        <v>308</v>
      </c>
      <c r="C321" s="41">
        <v>0</v>
      </c>
      <c r="D321" s="246"/>
    </row>
    <row r="322" spans="1:5" ht="15" customHeight="1" x14ac:dyDescent="0.3">
      <c r="A322" s="55">
        <v>5611</v>
      </c>
      <c r="B322" s="44" t="s">
        <v>309</v>
      </c>
      <c r="C322" s="45">
        <v>0</v>
      </c>
      <c r="D322" s="246"/>
    </row>
    <row r="323" spans="1:5" ht="15" customHeight="1" x14ac:dyDescent="0.3">
      <c r="A323" s="34"/>
      <c r="B323" s="34"/>
      <c r="C323" s="34"/>
    </row>
    <row r="324" spans="1:5" ht="15" customHeight="1" x14ac:dyDescent="0.3">
      <c r="A324" s="34"/>
      <c r="B324" s="34" t="s">
        <v>310</v>
      </c>
      <c r="C324" s="34"/>
    </row>
    <row r="326" spans="1:5" ht="15" customHeight="1" x14ac:dyDescent="0.3">
      <c r="B326" s="248"/>
      <c r="C326" s="554"/>
      <c r="D326" s="554"/>
      <c r="E326" s="554"/>
    </row>
  </sheetData>
  <autoFilter ref="A115:C322" xr:uid="{00000000-0009-0000-0000-000033000000}"/>
  <mergeCells count="5">
    <mergeCell ref="C326:E326"/>
    <mergeCell ref="A1:C1"/>
    <mergeCell ref="A2:C2"/>
    <mergeCell ref="A3:C3"/>
    <mergeCell ref="A4:C4"/>
  </mergeCells>
  <pageMargins left="0.70866141732283472" right="0.70866141732283472" top="0.74803149606299213" bottom="0.74803149606299213" header="0" footer="0"/>
  <pageSetup scale="55" fitToHeight="4"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pageSetUpPr fitToPage="1"/>
  </sheetPr>
  <dimension ref="A1:L435"/>
  <sheetViews>
    <sheetView view="pageBreakPreview" zoomScale="60" zoomScaleNormal="100" workbookViewId="0">
      <selection sqref="A1:F1"/>
    </sheetView>
  </sheetViews>
  <sheetFormatPr baseColWidth="10" defaultColWidth="14.44140625" defaultRowHeight="15" customHeight="1" x14ac:dyDescent="0.3"/>
  <cols>
    <col min="1" max="1" width="18" style="29" customWidth="1"/>
    <col min="2" max="2" width="42.44140625" style="29" customWidth="1"/>
    <col min="3" max="3" width="16.44140625" style="29" customWidth="1"/>
    <col min="4" max="4" width="19.109375" style="29" customWidth="1"/>
    <col min="5" max="5" width="24.5546875" style="29" customWidth="1"/>
    <col min="6" max="6" width="22.88671875" style="29" customWidth="1"/>
    <col min="7" max="8" width="16.88671875" style="29" customWidth="1"/>
    <col min="9" max="9" width="13.88671875" style="29" customWidth="1"/>
    <col min="10" max="10" width="23.88671875" style="29" customWidth="1"/>
    <col min="11" max="11" width="9.109375" style="29" customWidth="1"/>
    <col min="12" max="12" width="13.109375" style="29" bestFit="1" customWidth="1"/>
    <col min="13" max="26" width="9.109375" style="29" customWidth="1"/>
    <col min="27" max="16384" width="14.44140625" style="29"/>
  </cols>
  <sheetData>
    <row r="1" spans="1:12" ht="11.25" customHeight="1" x14ac:dyDescent="0.3">
      <c r="A1" s="514" t="s">
        <v>2111</v>
      </c>
      <c r="B1" s="501"/>
      <c r="C1" s="501"/>
      <c r="D1" s="501"/>
      <c r="E1" s="501"/>
      <c r="F1" s="501"/>
      <c r="G1" s="70" t="s">
        <v>99</v>
      </c>
      <c r="H1" s="71">
        <v>2025</v>
      </c>
    </row>
    <row r="2" spans="1:12" ht="11.25" customHeight="1" x14ac:dyDescent="0.3">
      <c r="A2" s="514" t="s">
        <v>311</v>
      </c>
      <c r="B2" s="501"/>
      <c r="C2" s="501"/>
      <c r="D2" s="501"/>
      <c r="E2" s="501"/>
      <c r="F2" s="501"/>
      <c r="G2" s="70" t="s">
        <v>101</v>
      </c>
      <c r="H2" s="71" t="s">
        <v>648</v>
      </c>
    </row>
    <row r="3" spans="1:12" ht="11.25" customHeight="1" x14ac:dyDescent="0.3">
      <c r="A3" s="514" t="s">
        <v>2107</v>
      </c>
      <c r="B3" s="501"/>
      <c r="C3" s="501"/>
      <c r="D3" s="501"/>
      <c r="E3" s="501"/>
      <c r="F3" s="501"/>
      <c r="G3" s="70" t="s">
        <v>102</v>
      </c>
      <c r="H3" s="71" t="s">
        <v>651</v>
      </c>
    </row>
    <row r="4" spans="1:12" ht="11.25" customHeight="1" x14ac:dyDescent="0.3">
      <c r="A4" s="488" t="s">
        <v>103</v>
      </c>
      <c r="B4" s="501"/>
      <c r="C4" s="501"/>
      <c r="D4" s="501"/>
      <c r="E4" s="501"/>
      <c r="F4" s="501"/>
      <c r="G4" s="70"/>
      <c r="H4" s="71"/>
    </row>
    <row r="5" spans="1:12" ht="9.75" customHeight="1" x14ac:dyDescent="0.3">
      <c r="A5" s="31" t="s">
        <v>104</v>
      </c>
      <c r="B5" s="32"/>
      <c r="C5" s="32"/>
      <c r="D5" s="32"/>
      <c r="E5" s="32"/>
      <c r="F5" s="32"/>
      <c r="G5" s="32"/>
      <c r="H5" s="32"/>
    </row>
    <row r="6" spans="1:12" ht="9.75" customHeight="1" x14ac:dyDescent="0.3">
      <c r="A6" s="34"/>
      <c r="B6" s="34"/>
      <c r="C6" s="34"/>
      <c r="D6" s="34"/>
      <c r="E6" s="34"/>
      <c r="F6" s="34"/>
      <c r="G6" s="34"/>
      <c r="H6" s="34"/>
    </row>
    <row r="7" spans="1:12" ht="15" customHeight="1" x14ac:dyDescent="0.3">
      <c r="A7" s="32" t="s">
        <v>312</v>
      </c>
      <c r="B7" s="32"/>
      <c r="C7" s="32"/>
      <c r="D7" s="32"/>
      <c r="E7" s="32"/>
      <c r="F7" s="32"/>
      <c r="G7" s="32"/>
      <c r="H7" s="32"/>
    </row>
    <row r="8" spans="1:12" ht="15" customHeight="1" x14ac:dyDescent="0.3">
      <c r="A8" s="36" t="s">
        <v>106</v>
      </c>
      <c r="B8" s="36" t="s">
        <v>107</v>
      </c>
      <c r="C8" s="36" t="s">
        <v>108</v>
      </c>
      <c r="D8" s="36" t="s">
        <v>313</v>
      </c>
      <c r="E8" s="36"/>
      <c r="F8" s="36"/>
      <c r="G8" s="36"/>
      <c r="H8" s="36"/>
    </row>
    <row r="9" spans="1:12" ht="15" customHeight="1" x14ac:dyDescent="0.3">
      <c r="A9" s="57">
        <v>1114</v>
      </c>
      <c r="B9" s="34" t="s">
        <v>314</v>
      </c>
      <c r="C9" s="58">
        <v>0</v>
      </c>
      <c r="D9" s="34"/>
      <c r="E9" s="34"/>
      <c r="F9" s="34"/>
      <c r="G9" s="34"/>
      <c r="H9" s="34"/>
    </row>
    <row r="10" spans="1:12" ht="15" customHeight="1" x14ac:dyDescent="0.3">
      <c r="A10" s="57">
        <v>1115</v>
      </c>
      <c r="B10" s="34" t="s">
        <v>315</v>
      </c>
      <c r="C10" s="58">
        <v>0</v>
      </c>
      <c r="D10" s="34"/>
      <c r="E10" s="34"/>
      <c r="F10" s="34"/>
      <c r="G10" s="34"/>
      <c r="H10" s="34"/>
    </row>
    <row r="11" spans="1:12" ht="15" customHeight="1" x14ac:dyDescent="0.3">
      <c r="A11" s="57">
        <v>1121</v>
      </c>
      <c r="B11" s="34" t="s">
        <v>316</v>
      </c>
      <c r="C11" s="58">
        <v>0</v>
      </c>
      <c r="D11" s="34"/>
      <c r="E11" s="34"/>
      <c r="F11" s="34"/>
      <c r="G11" s="34"/>
      <c r="H11" s="34"/>
    </row>
    <row r="12" spans="1:12" ht="15" customHeight="1" x14ac:dyDescent="0.3">
      <c r="A12" s="34"/>
      <c r="B12" s="34"/>
      <c r="C12" s="34"/>
      <c r="D12" s="34"/>
      <c r="E12" s="34"/>
      <c r="F12" s="34"/>
      <c r="G12" s="34"/>
      <c r="H12" s="34"/>
    </row>
    <row r="13" spans="1:12" ht="15" customHeight="1" x14ac:dyDescent="0.3">
      <c r="A13" s="32" t="s">
        <v>317</v>
      </c>
      <c r="B13" s="32"/>
      <c r="C13" s="32"/>
      <c r="D13" s="32"/>
      <c r="E13" s="32"/>
      <c r="F13" s="32"/>
      <c r="G13" s="32"/>
      <c r="H13" s="32"/>
    </row>
    <row r="14" spans="1:12" ht="15" customHeight="1" x14ac:dyDescent="0.3">
      <c r="A14" s="36" t="s">
        <v>106</v>
      </c>
      <c r="B14" s="36" t="s">
        <v>107</v>
      </c>
      <c r="C14" s="36" t="s">
        <v>108</v>
      </c>
      <c r="D14" s="36">
        <f>H1-1</f>
        <v>2024</v>
      </c>
      <c r="E14" s="36">
        <f t="shared" ref="E14:G14" si="0">D14-1</f>
        <v>2023</v>
      </c>
      <c r="F14" s="36">
        <f t="shared" si="0"/>
        <v>2022</v>
      </c>
      <c r="G14" s="36">
        <f t="shared" si="0"/>
        <v>2021</v>
      </c>
      <c r="H14" s="36" t="s">
        <v>318</v>
      </c>
    </row>
    <row r="15" spans="1:12" ht="15" customHeight="1" x14ac:dyDescent="0.3">
      <c r="A15" s="57">
        <v>1122</v>
      </c>
      <c r="B15" s="34" t="s">
        <v>319</v>
      </c>
      <c r="C15" s="74">
        <f>+SUM(C16:C29)</f>
        <v>146723.79</v>
      </c>
      <c r="D15" s="74">
        <f>+SUM(D16:D28)</f>
        <v>58860.03</v>
      </c>
      <c r="E15" s="74">
        <f>+SUM(E16:E28)</f>
        <v>72959.070000000007</v>
      </c>
      <c r="F15" s="74">
        <f>+SUM(F16:F28)</f>
        <v>109480.07</v>
      </c>
      <c r="G15" s="74">
        <f>+SUM(G16:G28)</f>
        <v>50222.06</v>
      </c>
      <c r="H15" s="34"/>
    </row>
    <row r="16" spans="1:12" ht="15" customHeight="1" x14ac:dyDescent="0.3">
      <c r="A16" s="57" t="s">
        <v>943</v>
      </c>
      <c r="B16" s="34" t="s">
        <v>944</v>
      </c>
      <c r="C16" s="58">
        <v>10028.6</v>
      </c>
      <c r="D16" s="250">
        <v>10028.6</v>
      </c>
      <c r="E16" s="250">
        <v>10028.6</v>
      </c>
      <c r="F16" s="250">
        <v>10028.6</v>
      </c>
      <c r="G16" s="250">
        <v>10028.6</v>
      </c>
      <c r="H16" s="251" t="s">
        <v>945</v>
      </c>
      <c r="L16" s="252"/>
    </row>
    <row r="17" spans="1:12" ht="15" customHeight="1" x14ac:dyDescent="0.3">
      <c r="A17" s="57" t="s">
        <v>946</v>
      </c>
      <c r="B17" s="34" t="s">
        <v>947</v>
      </c>
      <c r="C17" s="58">
        <v>7192</v>
      </c>
      <c r="D17" s="250">
        <v>7192</v>
      </c>
      <c r="E17" s="250">
        <v>7192</v>
      </c>
      <c r="F17" s="250">
        <v>7192</v>
      </c>
      <c r="G17" s="250">
        <v>7192</v>
      </c>
      <c r="H17" s="251" t="s">
        <v>945</v>
      </c>
      <c r="L17" s="252"/>
    </row>
    <row r="18" spans="1:12" ht="15" customHeight="1" x14ac:dyDescent="0.3">
      <c r="A18" s="57" t="s">
        <v>948</v>
      </c>
      <c r="B18" s="34" t="s">
        <v>949</v>
      </c>
      <c r="C18" s="58">
        <v>5989.06</v>
      </c>
      <c r="D18" s="250">
        <v>6313.3</v>
      </c>
      <c r="E18" s="250">
        <v>6313.3</v>
      </c>
      <c r="F18" s="250">
        <v>6313.3</v>
      </c>
      <c r="G18" s="250">
        <v>6313.3</v>
      </c>
      <c r="H18" s="251" t="s">
        <v>945</v>
      </c>
      <c r="L18" s="252"/>
    </row>
    <row r="19" spans="1:12" ht="15" customHeight="1" x14ac:dyDescent="0.3">
      <c r="A19" s="57" t="s">
        <v>950</v>
      </c>
      <c r="B19" s="34" t="s">
        <v>951</v>
      </c>
      <c r="C19" s="58">
        <v>5800.96</v>
      </c>
      <c r="D19" s="250">
        <v>5800.96</v>
      </c>
      <c r="E19" s="250">
        <v>15196</v>
      </c>
      <c r="F19" s="250">
        <v>5800</v>
      </c>
      <c r="G19" s="250">
        <v>5800</v>
      </c>
      <c r="H19" s="251" t="s">
        <v>945</v>
      </c>
      <c r="L19" s="252"/>
    </row>
    <row r="20" spans="1:12" ht="15" customHeight="1" x14ac:dyDescent="0.3">
      <c r="A20" s="57" t="s">
        <v>952</v>
      </c>
      <c r="B20" s="34" t="s">
        <v>953</v>
      </c>
      <c r="C20" s="58">
        <v>12188.16</v>
      </c>
      <c r="D20" s="250">
        <v>12188.16</v>
      </c>
      <c r="E20" s="250">
        <v>12188.16</v>
      </c>
      <c r="F20" s="250">
        <v>12188.16</v>
      </c>
      <c r="G20" s="250">
        <v>12188.16</v>
      </c>
      <c r="H20" s="251" t="s">
        <v>945</v>
      </c>
      <c r="L20" s="252"/>
    </row>
    <row r="21" spans="1:12" ht="15" customHeight="1" x14ac:dyDescent="0.3">
      <c r="A21" s="57" t="s">
        <v>954</v>
      </c>
      <c r="B21" s="34" t="s">
        <v>955</v>
      </c>
      <c r="C21" s="58">
        <v>0</v>
      </c>
      <c r="D21" s="250">
        <v>0</v>
      </c>
      <c r="E21" s="250">
        <v>4704</v>
      </c>
      <c r="F21" s="250">
        <v>0</v>
      </c>
      <c r="G21" s="250">
        <v>0</v>
      </c>
      <c r="H21" s="251" t="s">
        <v>945</v>
      </c>
      <c r="L21" s="252"/>
    </row>
    <row r="22" spans="1:12" ht="15" customHeight="1" x14ac:dyDescent="0.3">
      <c r="A22" s="57" t="s">
        <v>956</v>
      </c>
      <c r="B22" s="34" t="s">
        <v>957</v>
      </c>
      <c r="C22" s="58">
        <v>0</v>
      </c>
      <c r="D22" s="250">
        <v>0</v>
      </c>
      <c r="E22" s="250">
        <v>0</v>
      </c>
      <c r="F22" s="250">
        <v>0</v>
      </c>
      <c r="G22" s="250">
        <v>0</v>
      </c>
      <c r="H22" s="251"/>
      <c r="L22" s="252"/>
    </row>
    <row r="23" spans="1:12" ht="15" customHeight="1" x14ac:dyDescent="0.3">
      <c r="A23" s="57" t="s">
        <v>958</v>
      </c>
      <c r="B23" s="34" t="s">
        <v>959</v>
      </c>
      <c r="C23" s="58">
        <v>1179.01</v>
      </c>
      <c r="D23" s="250">
        <v>1179.01</v>
      </c>
      <c r="E23" s="250">
        <v>1179.01</v>
      </c>
      <c r="F23" s="250">
        <v>51800.01</v>
      </c>
      <c r="G23" s="253">
        <v>0</v>
      </c>
      <c r="H23" s="251" t="s">
        <v>945</v>
      </c>
      <c r="L23" s="252"/>
    </row>
    <row r="24" spans="1:12" ht="15" customHeight="1" x14ac:dyDescent="0.3">
      <c r="A24" s="57" t="s">
        <v>960</v>
      </c>
      <c r="B24" s="34" t="s">
        <v>961</v>
      </c>
      <c r="C24" s="58">
        <v>88188</v>
      </c>
      <c r="D24" s="250">
        <v>0</v>
      </c>
      <c r="E24" s="250">
        <v>0</v>
      </c>
      <c r="F24" s="250">
        <v>0</v>
      </c>
      <c r="G24" s="253">
        <v>0</v>
      </c>
      <c r="H24" s="251"/>
      <c r="L24" s="252"/>
    </row>
    <row r="25" spans="1:12" ht="15" customHeight="1" x14ac:dyDescent="0.3">
      <c r="A25" s="57" t="s">
        <v>962</v>
      </c>
      <c r="B25" s="34" t="s">
        <v>963</v>
      </c>
      <c r="C25" s="58">
        <v>0</v>
      </c>
      <c r="D25" s="250">
        <v>0</v>
      </c>
      <c r="E25" s="250">
        <v>0</v>
      </c>
      <c r="F25" s="250">
        <v>0</v>
      </c>
      <c r="G25" s="253">
        <v>0</v>
      </c>
      <c r="H25" s="251"/>
      <c r="L25" s="252"/>
    </row>
    <row r="26" spans="1:12" ht="15" customHeight="1" x14ac:dyDescent="0.3">
      <c r="A26" s="57" t="s">
        <v>964</v>
      </c>
      <c r="B26" s="34" t="s">
        <v>965</v>
      </c>
      <c r="C26" s="58">
        <v>8700</v>
      </c>
      <c r="D26" s="250">
        <v>8700</v>
      </c>
      <c r="E26" s="250">
        <v>8700</v>
      </c>
      <c r="F26" s="250">
        <v>8700</v>
      </c>
      <c r="G26" s="250">
        <v>8700</v>
      </c>
      <c r="H26" s="251" t="s">
        <v>945</v>
      </c>
      <c r="L26" s="252"/>
    </row>
    <row r="27" spans="1:12" ht="15" customHeight="1" x14ac:dyDescent="0.3">
      <c r="A27" s="57" t="s">
        <v>966</v>
      </c>
      <c r="B27" s="34" t="s">
        <v>967</v>
      </c>
      <c r="C27" s="58">
        <v>7458</v>
      </c>
      <c r="D27" s="250">
        <v>7458</v>
      </c>
      <c r="E27" s="250">
        <v>7458</v>
      </c>
      <c r="F27" s="250">
        <v>7458</v>
      </c>
      <c r="G27" s="250">
        <v>0</v>
      </c>
      <c r="H27" s="251" t="s">
        <v>945</v>
      </c>
      <c r="L27" s="252"/>
    </row>
    <row r="28" spans="1:12" ht="15" customHeight="1" x14ac:dyDescent="0.3">
      <c r="A28" s="57" t="s">
        <v>968</v>
      </c>
      <c r="B28" s="251" t="s">
        <v>969</v>
      </c>
      <c r="C28" s="58">
        <v>0</v>
      </c>
      <c r="D28" s="250">
        <v>0</v>
      </c>
      <c r="E28" s="250">
        <v>0</v>
      </c>
      <c r="F28" s="250">
        <v>0</v>
      </c>
      <c r="G28" s="250">
        <v>0</v>
      </c>
      <c r="H28" s="251"/>
      <c r="L28" s="252"/>
    </row>
    <row r="29" spans="1:12" ht="15" customHeight="1" x14ac:dyDescent="0.3">
      <c r="A29" s="57" t="s">
        <v>970</v>
      </c>
      <c r="B29" s="251" t="s">
        <v>971</v>
      </c>
      <c r="C29" s="58">
        <v>0</v>
      </c>
      <c r="D29" s="250">
        <v>0</v>
      </c>
      <c r="E29" s="250">
        <v>0</v>
      </c>
      <c r="F29" s="250">
        <v>0</v>
      </c>
      <c r="G29" s="250">
        <v>0</v>
      </c>
      <c r="H29" s="251"/>
      <c r="L29" s="252"/>
    </row>
    <row r="30" spans="1:12" ht="15" customHeight="1" x14ac:dyDescent="0.3">
      <c r="A30" s="57">
        <v>1124</v>
      </c>
      <c r="B30" s="34" t="s">
        <v>320</v>
      </c>
      <c r="C30" s="74">
        <f>+C31+C32</f>
        <v>1413268.4000000001</v>
      </c>
      <c r="D30" s="74">
        <f t="shared" ref="D30:G30" si="1">+D31+D32</f>
        <v>2042737.69</v>
      </c>
      <c r="E30" s="74">
        <f t="shared" si="1"/>
        <v>3233718.07</v>
      </c>
      <c r="F30" s="74">
        <f t="shared" si="1"/>
        <v>3858107.78</v>
      </c>
      <c r="G30" s="74">
        <f t="shared" si="1"/>
        <v>3861726.08</v>
      </c>
      <c r="H30" s="34"/>
      <c r="L30" s="252"/>
    </row>
    <row r="31" spans="1:12" ht="15" customHeight="1" x14ac:dyDescent="0.3">
      <c r="A31" s="57" t="s">
        <v>972</v>
      </c>
      <c r="B31" s="34" t="s">
        <v>973</v>
      </c>
      <c r="C31" s="58">
        <v>1336523.6000000001</v>
      </c>
      <c r="D31" s="58">
        <v>1965965.75</v>
      </c>
      <c r="E31" s="58">
        <v>3136704.75</v>
      </c>
      <c r="F31" s="58">
        <v>3797811.48</v>
      </c>
      <c r="G31" s="58">
        <v>3813527.67</v>
      </c>
      <c r="H31" s="34"/>
      <c r="L31" s="252"/>
    </row>
    <row r="32" spans="1:12" ht="15" customHeight="1" x14ac:dyDescent="0.3">
      <c r="A32" s="57" t="s">
        <v>974</v>
      </c>
      <c r="B32" s="34" t="s">
        <v>975</v>
      </c>
      <c r="C32" s="58">
        <v>76744.800000000003</v>
      </c>
      <c r="D32" s="58">
        <v>76771.94</v>
      </c>
      <c r="E32" s="58">
        <v>97013.32</v>
      </c>
      <c r="F32" s="58">
        <v>60296.3</v>
      </c>
      <c r="G32" s="58">
        <v>48198.41</v>
      </c>
      <c r="H32" s="34"/>
      <c r="L32" s="252"/>
    </row>
    <row r="33" spans="1:12" ht="15" customHeight="1" x14ac:dyDescent="0.3">
      <c r="L33" s="252"/>
    </row>
    <row r="34" spans="1:12" ht="15" customHeight="1" x14ac:dyDescent="0.3">
      <c r="A34" s="32" t="s">
        <v>321</v>
      </c>
      <c r="B34" s="32"/>
      <c r="C34" s="32"/>
      <c r="D34" s="32"/>
      <c r="E34" s="32"/>
      <c r="F34" s="32"/>
      <c r="G34" s="32"/>
      <c r="H34" s="32"/>
    </row>
    <row r="35" spans="1:12" ht="15" customHeight="1" x14ac:dyDescent="0.3">
      <c r="A35" s="36" t="s">
        <v>106</v>
      </c>
      <c r="B35" s="36" t="s">
        <v>107</v>
      </c>
      <c r="C35" s="36" t="s">
        <v>108</v>
      </c>
      <c r="D35" s="36" t="s">
        <v>322</v>
      </c>
      <c r="E35" s="36" t="s">
        <v>323</v>
      </c>
      <c r="F35" s="36" t="s">
        <v>324</v>
      </c>
      <c r="G35" s="36" t="s">
        <v>325</v>
      </c>
      <c r="H35" s="36" t="s">
        <v>326</v>
      </c>
    </row>
    <row r="36" spans="1:12" ht="15" customHeight="1" x14ac:dyDescent="0.3">
      <c r="A36" s="57">
        <v>1123</v>
      </c>
      <c r="B36" s="34" t="s">
        <v>327</v>
      </c>
      <c r="C36" s="74">
        <f>+SUM(C37:C94)</f>
        <v>676699.01000000024</v>
      </c>
      <c r="D36" s="74">
        <f>+SUM(D37:D94)</f>
        <v>281.93</v>
      </c>
      <c r="E36" s="74">
        <f>+SUM(E37:E94)</f>
        <v>0</v>
      </c>
      <c r="F36" s="74">
        <f>+SUM(F37:F94)</f>
        <v>0</v>
      </c>
      <c r="G36" s="74">
        <f>+SUM(G37:G94)</f>
        <v>676417.08000000019</v>
      </c>
      <c r="H36" s="58"/>
      <c r="I36" s="104"/>
    </row>
    <row r="37" spans="1:12" ht="15" customHeight="1" x14ac:dyDescent="0.3">
      <c r="A37" s="57" t="s">
        <v>976</v>
      </c>
      <c r="B37" s="34" t="s">
        <v>977</v>
      </c>
      <c r="C37" s="58">
        <v>610265.59999999998</v>
      </c>
      <c r="D37" s="58">
        <v>0</v>
      </c>
      <c r="E37" s="58">
        <v>0</v>
      </c>
      <c r="F37" s="58">
        <v>0</v>
      </c>
      <c r="G37" s="58">
        <v>610265.59999999998</v>
      </c>
      <c r="H37" s="254" t="s">
        <v>978</v>
      </c>
      <c r="I37" s="104"/>
    </row>
    <row r="38" spans="1:12" ht="15" customHeight="1" x14ac:dyDescent="0.3">
      <c r="A38" s="57" t="s">
        <v>979</v>
      </c>
      <c r="B38" s="34" t="s">
        <v>980</v>
      </c>
      <c r="C38" s="58">
        <v>1419</v>
      </c>
      <c r="D38" s="58">
        <v>0</v>
      </c>
      <c r="E38" s="58">
        <v>0</v>
      </c>
      <c r="F38" s="58">
        <v>0</v>
      </c>
      <c r="G38" s="58">
        <v>1419</v>
      </c>
      <c r="H38" s="34" t="s">
        <v>981</v>
      </c>
      <c r="I38" s="104"/>
    </row>
    <row r="39" spans="1:12" ht="15" customHeight="1" x14ac:dyDescent="0.3">
      <c r="A39" s="57" t="s">
        <v>982</v>
      </c>
      <c r="B39" s="34" t="s">
        <v>983</v>
      </c>
      <c r="C39" s="58">
        <v>2100</v>
      </c>
      <c r="D39" s="58">
        <v>0</v>
      </c>
      <c r="E39" s="58">
        <v>0</v>
      </c>
      <c r="F39" s="58">
        <v>0</v>
      </c>
      <c r="G39" s="58">
        <v>2100</v>
      </c>
      <c r="H39" s="34" t="s">
        <v>981</v>
      </c>
      <c r="I39" s="104"/>
    </row>
    <row r="40" spans="1:12" ht="15" customHeight="1" x14ac:dyDescent="0.3">
      <c r="A40" s="57" t="s">
        <v>984</v>
      </c>
      <c r="B40" s="34" t="s">
        <v>985</v>
      </c>
      <c r="C40" s="58">
        <v>34.369999999999997</v>
      </c>
      <c r="D40" s="58">
        <v>0</v>
      </c>
      <c r="E40" s="58">
        <v>0</v>
      </c>
      <c r="F40" s="58">
        <v>0</v>
      </c>
      <c r="G40" s="58">
        <v>34.369999999999997</v>
      </c>
      <c r="H40" s="34" t="s">
        <v>981</v>
      </c>
      <c r="I40" s="104"/>
    </row>
    <row r="41" spans="1:12" ht="15" customHeight="1" x14ac:dyDescent="0.3">
      <c r="A41" s="57" t="s">
        <v>986</v>
      </c>
      <c r="B41" s="34" t="s">
        <v>987</v>
      </c>
      <c r="C41" s="58">
        <v>19.920000000000002</v>
      </c>
      <c r="D41" s="58">
        <v>19.920000000000002</v>
      </c>
      <c r="E41" s="58">
        <v>0</v>
      </c>
      <c r="F41" s="58">
        <v>0</v>
      </c>
      <c r="G41" s="58">
        <v>0</v>
      </c>
      <c r="H41" s="34" t="s">
        <v>981</v>
      </c>
      <c r="I41" s="104"/>
    </row>
    <row r="42" spans="1:12" ht="15" customHeight="1" x14ac:dyDescent="0.3">
      <c r="A42" s="57" t="s">
        <v>988</v>
      </c>
      <c r="B42" s="34" t="s">
        <v>989</v>
      </c>
      <c r="C42" s="58">
        <v>46.11</v>
      </c>
      <c r="D42" s="58">
        <v>0</v>
      </c>
      <c r="E42" s="58">
        <v>0</v>
      </c>
      <c r="F42" s="58">
        <v>0</v>
      </c>
      <c r="G42" s="58">
        <v>46.11</v>
      </c>
      <c r="H42" s="34" t="s">
        <v>981</v>
      </c>
      <c r="I42" s="104"/>
    </row>
    <row r="43" spans="1:12" ht="15" customHeight="1" x14ac:dyDescent="0.3">
      <c r="A43" s="57" t="s">
        <v>990</v>
      </c>
      <c r="B43" s="34" t="s">
        <v>991</v>
      </c>
      <c r="C43" s="58">
        <v>4294.8999999999996</v>
      </c>
      <c r="D43" s="58">
        <v>119</v>
      </c>
      <c r="E43" s="58">
        <v>0</v>
      </c>
      <c r="F43" s="58">
        <v>0</v>
      </c>
      <c r="G43" s="58">
        <v>4175.8999999999996</v>
      </c>
      <c r="H43" s="34" t="s">
        <v>981</v>
      </c>
      <c r="I43" s="104"/>
    </row>
    <row r="44" spans="1:12" ht="15" customHeight="1" x14ac:dyDescent="0.3">
      <c r="A44" s="57" t="s">
        <v>992</v>
      </c>
      <c r="B44" s="34" t="s">
        <v>993</v>
      </c>
      <c r="C44" s="58">
        <v>5800</v>
      </c>
      <c r="D44" s="58">
        <v>0</v>
      </c>
      <c r="E44" s="58">
        <v>0</v>
      </c>
      <c r="F44" s="58">
        <v>0</v>
      </c>
      <c r="G44" s="58">
        <v>5800</v>
      </c>
      <c r="H44" s="34" t="s">
        <v>981</v>
      </c>
      <c r="I44" s="104"/>
    </row>
    <row r="45" spans="1:12" ht="15" customHeight="1" x14ac:dyDescent="0.3">
      <c r="A45" s="57" t="s">
        <v>994</v>
      </c>
      <c r="B45" s="34" t="s">
        <v>995</v>
      </c>
      <c r="C45" s="58">
        <v>28</v>
      </c>
      <c r="D45" s="58">
        <f>+C45</f>
        <v>28</v>
      </c>
      <c r="E45" s="58">
        <v>0</v>
      </c>
      <c r="F45" s="58">
        <v>0</v>
      </c>
      <c r="G45" s="58">
        <v>0</v>
      </c>
      <c r="H45" s="34" t="s">
        <v>981</v>
      </c>
      <c r="I45" s="104"/>
    </row>
    <row r="46" spans="1:12" ht="15" customHeight="1" x14ac:dyDescent="0.3">
      <c r="A46" s="57" t="s">
        <v>996</v>
      </c>
      <c r="B46" s="34" t="s">
        <v>997</v>
      </c>
      <c r="C46" s="58">
        <v>115.01</v>
      </c>
      <c r="D46" s="58">
        <f>+C46</f>
        <v>115.01</v>
      </c>
      <c r="E46" s="58">
        <v>0</v>
      </c>
      <c r="F46" s="58">
        <v>0</v>
      </c>
      <c r="G46" s="58">
        <v>0</v>
      </c>
      <c r="H46" s="34" t="s">
        <v>981</v>
      </c>
      <c r="I46" s="104"/>
    </row>
    <row r="47" spans="1:12" ht="15" customHeight="1" x14ac:dyDescent="0.3">
      <c r="A47" s="57" t="s">
        <v>998</v>
      </c>
      <c r="B47" s="34" t="s">
        <v>999</v>
      </c>
      <c r="C47" s="58">
        <v>2500</v>
      </c>
      <c r="D47" s="58">
        <v>0</v>
      </c>
      <c r="E47" s="58">
        <v>0</v>
      </c>
      <c r="F47" s="58">
        <v>0</v>
      </c>
      <c r="G47" s="58">
        <v>2500</v>
      </c>
      <c r="H47" s="255" t="s">
        <v>1000</v>
      </c>
      <c r="I47" s="104"/>
    </row>
    <row r="48" spans="1:12" ht="15" customHeight="1" x14ac:dyDescent="0.3">
      <c r="A48" s="57" t="s">
        <v>1001</v>
      </c>
      <c r="B48" s="34" t="s">
        <v>1002</v>
      </c>
      <c r="C48" s="58">
        <v>1228.1500000000001</v>
      </c>
      <c r="D48" s="58">
        <v>0</v>
      </c>
      <c r="E48" s="58">
        <v>0</v>
      </c>
      <c r="F48" s="58">
        <v>0</v>
      </c>
      <c r="G48" s="58">
        <v>1228.1500000000001</v>
      </c>
      <c r="H48" s="255" t="s">
        <v>1000</v>
      </c>
      <c r="I48" s="104"/>
    </row>
    <row r="49" spans="1:9" ht="15" customHeight="1" x14ac:dyDescent="0.3">
      <c r="A49" s="57" t="s">
        <v>1003</v>
      </c>
      <c r="B49" s="34" t="s">
        <v>1004</v>
      </c>
      <c r="C49" s="58">
        <v>250</v>
      </c>
      <c r="D49" s="58">
        <v>0</v>
      </c>
      <c r="E49" s="58">
        <v>0</v>
      </c>
      <c r="F49" s="58">
        <v>0</v>
      </c>
      <c r="G49" s="58">
        <v>250</v>
      </c>
      <c r="H49" s="255" t="s">
        <v>1000</v>
      </c>
      <c r="I49" s="104"/>
    </row>
    <row r="50" spans="1:9" ht="15" customHeight="1" x14ac:dyDescent="0.3">
      <c r="A50" s="57" t="s">
        <v>1005</v>
      </c>
      <c r="B50" s="34" t="s">
        <v>1006</v>
      </c>
      <c r="C50" s="58">
        <v>250.01</v>
      </c>
      <c r="D50" s="58">
        <v>0</v>
      </c>
      <c r="E50" s="58">
        <v>0</v>
      </c>
      <c r="F50" s="58">
        <v>0</v>
      </c>
      <c r="G50" s="58">
        <v>250.01</v>
      </c>
      <c r="H50" s="255" t="s">
        <v>1000</v>
      </c>
      <c r="I50" s="104"/>
    </row>
    <row r="51" spans="1:9" ht="15" customHeight="1" x14ac:dyDescent="0.3">
      <c r="A51" s="57" t="s">
        <v>1007</v>
      </c>
      <c r="B51" s="34" t="s">
        <v>1008</v>
      </c>
      <c r="C51" s="58">
        <v>1049.04</v>
      </c>
      <c r="D51" s="58">
        <v>0</v>
      </c>
      <c r="E51" s="58">
        <v>0</v>
      </c>
      <c r="F51" s="58">
        <v>0</v>
      </c>
      <c r="G51" s="58">
        <v>1049.04</v>
      </c>
      <c r="H51" s="255" t="s">
        <v>1000</v>
      </c>
      <c r="I51" s="104"/>
    </row>
    <row r="52" spans="1:9" ht="15" customHeight="1" x14ac:dyDescent="0.3">
      <c r="A52" s="57" t="s">
        <v>1009</v>
      </c>
      <c r="B52" s="34" t="s">
        <v>1010</v>
      </c>
      <c r="C52" s="58">
        <v>431.55</v>
      </c>
      <c r="D52" s="58">
        <v>0</v>
      </c>
      <c r="E52" s="58">
        <v>0</v>
      </c>
      <c r="F52" s="58">
        <v>0</v>
      </c>
      <c r="G52" s="58">
        <v>431.55</v>
      </c>
      <c r="H52" s="255" t="s">
        <v>1000</v>
      </c>
      <c r="I52" s="104"/>
    </row>
    <row r="53" spans="1:9" ht="15" customHeight="1" x14ac:dyDescent="0.3">
      <c r="A53" s="57" t="s">
        <v>1011</v>
      </c>
      <c r="B53" s="34" t="s">
        <v>1012</v>
      </c>
      <c r="C53" s="58">
        <v>1462.13</v>
      </c>
      <c r="D53" s="58">
        <v>0</v>
      </c>
      <c r="E53" s="58">
        <v>0</v>
      </c>
      <c r="F53" s="58">
        <v>0</v>
      </c>
      <c r="G53" s="58">
        <v>1462.13</v>
      </c>
      <c r="H53" s="255" t="s">
        <v>1000</v>
      </c>
      <c r="I53" s="104"/>
    </row>
    <row r="54" spans="1:9" ht="15" customHeight="1" x14ac:dyDescent="0.3">
      <c r="A54" s="57" t="s">
        <v>1013</v>
      </c>
      <c r="B54" s="34" t="s">
        <v>1014</v>
      </c>
      <c r="C54" s="58">
        <v>439.8</v>
      </c>
      <c r="D54" s="58">
        <v>0</v>
      </c>
      <c r="E54" s="58">
        <v>0</v>
      </c>
      <c r="F54" s="58">
        <v>0</v>
      </c>
      <c r="G54" s="58">
        <v>439.8</v>
      </c>
      <c r="H54" s="255" t="s">
        <v>1000</v>
      </c>
      <c r="I54" s="104"/>
    </row>
    <row r="55" spans="1:9" ht="15" customHeight="1" x14ac:dyDescent="0.3">
      <c r="A55" s="57" t="s">
        <v>1015</v>
      </c>
      <c r="B55" s="34" t="s">
        <v>1016</v>
      </c>
      <c r="C55" s="58">
        <v>693.45</v>
      </c>
      <c r="D55" s="58">
        <v>0</v>
      </c>
      <c r="E55" s="58">
        <v>0</v>
      </c>
      <c r="F55" s="58">
        <v>0</v>
      </c>
      <c r="G55" s="58">
        <v>693.45</v>
      </c>
      <c r="H55" s="255" t="s">
        <v>1000</v>
      </c>
      <c r="I55" s="104"/>
    </row>
    <row r="56" spans="1:9" ht="15" customHeight="1" x14ac:dyDescent="0.3">
      <c r="A56" s="57" t="s">
        <v>1017</v>
      </c>
      <c r="B56" s="34" t="s">
        <v>1018</v>
      </c>
      <c r="C56" s="58">
        <v>119.1</v>
      </c>
      <c r="D56" s="58">
        <v>0</v>
      </c>
      <c r="E56" s="58">
        <v>0</v>
      </c>
      <c r="F56" s="58">
        <v>0</v>
      </c>
      <c r="G56" s="58">
        <v>119.1</v>
      </c>
      <c r="H56" s="255" t="s">
        <v>1000</v>
      </c>
      <c r="I56" s="104"/>
    </row>
    <row r="57" spans="1:9" ht="15" customHeight="1" x14ac:dyDescent="0.3">
      <c r="A57" s="57" t="s">
        <v>1019</v>
      </c>
      <c r="B57" s="34" t="s">
        <v>1020</v>
      </c>
      <c r="C57" s="58">
        <v>179.1</v>
      </c>
      <c r="D57" s="58">
        <v>0</v>
      </c>
      <c r="E57" s="58">
        <v>0</v>
      </c>
      <c r="F57" s="58">
        <v>0</v>
      </c>
      <c r="G57" s="58">
        <v>179.1</v>
      </c>
      <c r="H57" s="255" t="s">
        <v>1000</v>
      </c>
      <c r="I57" s="104"/>
    </row>
    <row r="58" spans="1:9" ht="15" customHeight="1" x14ac:dyDescent="0.3">
      <c r="A58" s="57" t="s">
        <v>1021</v>
      </c>
      <c r="B58" s="34" t="s">
        <v>1022</v>
      </c>
      <c r="C58" s="58">
        <v>2000</v>
      </c>
      <c r="D58" s="58">
        <v>0</v>
      </c>
      <c r="E58" s="58">
        <v>0</v>
      </c>
      <c r="F58" s="58">
        <v>0</v>
      </c>
      <c r="G58" s="58">
        <v>2000</v>
      </c>
      <c r="H58" s="255" t="s">
        <v>1000</v>
      </c>
      <c r="I58" s="104"/>
    </row>
    <row r="59" spans="1:9" ht="15" customHeight="1" x14ac:dyDescent="0.3">
      <c r="A59" s="57" t="s">
        <v>1023</v>
      </c>
      <c r="B59" s="34" t="s">
        <v>1024</v>
      </c>
      <c r="C59" s="58">
        <v>215.78</v>
      </c>
      <c r="D59" s="58">
        <v>0</v>
      </c>
      <c r="E59" s="58">
        <v>0</v>
      </c>
      <c r="F59" s="58">
        <v>0</v>
      </c>
      <c r="G59" s="58">
        <v>215.78</v>
      </c>
      <c r="H59" s="255" t="s">
        <v>1000</v>
      </c>
      <c r="I59" s="104"/>
    </row>
    <row r="60" spans="1:9" ht="15" customHeight="1" x14ac:dyDescent="0.3">
      <c r="A60" s="57" t="s">
        <v>1025</v>
      </c>
      <c r="B60" s="34" t="s">
        <v>1026</v>
      </c>
      <c r="C60" s="58">
        <v>5000</v>
      </c>
      <c r="D60" s="58">
        <v>0</v>
      </c>
      <c r="E60" s="58">
        <v>0</v>
      </c>
      <c r="F60" s="58">
        <v>0</v>
      </c>
      <c r="G60" s="58">
        <v>5000</v>
      </c>
      <c r="H60" s="255" t="s">
        <v>1000</v>
      </c>
      <c r="I60" s="104"/>
    </row>
    <row r="61" spans="1:9" ht="15" customHeight="1" x14ac:dyDescent="0.3">
      <c r="A61" s="57" t="s">
        <v>1027</v>
      </c>
      <c r="B61" s="34" t="s">
        <v>1028</v>
      </c>
      <c r="C61" s="58">
        <v>2389.04</v>
      </c>
      <c r="D61" s="58">
        <v>0</v>
      </c>
      <c r="E61" s="58">
        <v>0</v>
      </c>
      <c r="F61" s="58">
        <v>0</v>
      </c>
      <c r="G61" s="58">
        <v>2389.04</v>
      </c>
      <c r="H61" s="255" t="s">
        <v>1000</v>
      </c>
      <c r="I61" s="104"/>
    </row>
    <row r="62" spans="1:9" ht="15" customHeight="1" x14ac:dyDescent="0.3">
      <c r="A62" s="57" t="s">
        <v>1029</v>
      </c>
      <c r="B62" s="34" t="s">
        <v>1030</v>
      </c>
      <c r="C62" s="58">
        <v>1815.5</v>
      </c>
      <c r="D62" s="58">
        <v>0</v>
      </c>
      <c r="E62" s="58">
        <v>0</v>
      </c>
      <c r="F62" s="58">
        <v>0</v>
      </c>
      <c r="G62" s="58">
        <v>1815.5</v>
      </c>
      <c r="H62" s="255" t="s">
        <v>1000</v>
      </c>
      <c r="I62" s="104"/>
    </row>
    <row r="63" spans="1:9" ht="15" customHeight="1" x14ac:dyDescent="0.3">
      <c r="A63" s="57" t="s">
        <v>1031</v>
      </c>
      <c r="B63" s="34" t="s">
        <v>1032</v>
      </c>
      <c r="C63" s="58">
        <v>1402.08</v>
      </c>
      <c r="D63" s="58">
        <v>0</v>
      </c>
      <c r="E63" s="58">
        <v>0</v>
      </c>
      <c r="F63" s="58">
        <v>0</v>
      </c>
      <c r="G63" s="58">
        <v>1402.08</v>
      </c>
      <c r="H63" s="255" t="s">
        <v>1000</v>
      </c>
      <c r="I63" s="104"/>
    </row>
    <row r="64" spans="1:9" ht="15" customHeight="1" x14ac:dyDescent="0.3">
      <c r="A64" s="57" t="s">
        <v>1033</v>
      </c>
      <c r="B64" s="34" t="s">
        <v>1034</v>
      </c>
      <c r="C64" s="58">
        <v>2961.59</v>
      </c>
      <c r="D64" s="58">
        <v>0</v>
      </c>
      <c r="E64" s="58">
        <v>0</v>
      </c>
      <c r="F64" s="58">
        <v>0</v>
      </c>
      <c r="G64" s="58">
        <v>2961.59</v>
      </c>
      <c r="H64" s="255" t="s">
        <v>1000</v>
      </c>
      <c r="I64" s="104"/>
    </row>
    <row r="65" spans="1:9" ht="15" customHeight="1" x14ac:dyDescent="0.3">
      <c r="A65" s="57" t="s">
        <v>1035</v>
      </c>
      <c r="B65" s="34" t="s">
        <v>1036</v>
      </c>
      <c r="C65" s="58">
        <v>367.75</v>
      </c>
      <c r="D65" s="58">
        <v>0</v>
      </c>
      <c r="E65" s="58">
        <v>0</v>
      </c>
      <c r="F65" s="58">
        <v>0</v>
      </c>
      <c r="G65" s="58">
        <v>367.75</v>
      </c>
      <c r="H65" s="255" t="s">
        <v>1000</v>
      </c>
      <c r="I65" s="104"/>
    </row>
    <row r="66" spans="1:9" ht="15" customHeight="1" x14ac:dyDescent="0.3">
      <c r="A66" s="57" t="s">
        <v>1037</v>
      </c>
      <c r="B66" s="34" t="s">
        <v>1038</v>
      </c>
      <c r="C66" s="58">
        <v>546.04999999999995</v>
      </c>
      <c r="D66" s="58">
        <v>0</v>
      </c>
      <c r="E66" s="58">
        <v>0</v>
      </c>
      <c r="F66" s="58">
        <v>0</v>
      </c>
      <c r="G66" s="58">
        <v>546.04999999999995</v>
      </c>
      <c r="H66" s="255" t="s">
        <v>1000</v>
      </c>
      <c r="I66" s="104"/>
    </row>
    <row r="67" spans="1:9" ht="15" customHeight="1" x14ac:dyDescent="0.3">
      <c r="A67" s="57" t="s">
        <v>1039</v>
      </c>
      <c r="B67" s="34" t="s">
        <v>1040</v>
      </c>
      <c r="C67" s="58">
        <v>3015.53</v>
      </c>
      <c r="D67" s="58">
        <v>0</v>
      </c>
      <c r="E67" s="58">
        <v>0</v>
      </c>
      <c r="F67" s="58">
        <v>0</v>
      </c>
      <c r="G67" s="58">
        <v>3015.53</v>
      </c>
      <c r="H67" s="255" t="s">
        <v>1000</v>
      </c>
      <c r="I67" s="104"/>
    </row>
    <row r="68" spans="1:9" ht="15" customHeight="1" x14ac:dyDescent="0.3">
      <c r="A68" s="57" t="s">
        <v>1041</v>
      </c>
      <c r="B68" s="34" t="s">
        <v>1042</v>
      </c>
      <c r="C68" s="58">
        <v>1894.63</v>
      </c>
      <c r="D68" s="58">
        <v>0</v>
      </c>
      <c r="E68" s="58">
        <v>0</v>
      </c>
      <c r="F68" s="58">
        <v>0</v>
      </c>
      <c r="G68" s="58">
        <v>1894.63</v>
      </c>
      <c r="H68" s="255" t="s">
        <v>1000</v>
      </c>
      <c r="I68" s="104"/>
    </row>
    <row r="69" spans="1:9" ht="15" customHeight="1" x14ac:dyDescent="0.3">
      <c r="A69" s="57" t="s">
        <v>1043</v>
      </c>
      <c r="B69" s="34" t="s">
        <v>1044</v>
      </c>
      <c r="C69" s="58">
        <v>871.29</v>
      </c>
      <c r="D69" s="58">
        <v>0</v>
      </c>
      <c r="E69" s="58">
        <v>0</v>
      </c>
      <c r="F69" s="58">
        <v>0</v>
      </c>
      <c r="G69" s="58">
        <v>871.29</v>
      </c>
      <c r="H69" s="255" t="s">
        <v>1000</v>
      </c>
      <c r="I69" s="104"/>
    </row>
    <row r="70" spans="1:9" ht="15" customHeight="1" x14ac:dyDescent="0.3">
      <c r="A70" s="57" t="s">
        <v>1045</v>
      </c>
      <c r="B70" s="34" t="s">
        <v>1046</v>
      </c>
      <c r="C70" s="58">
        <v>515.61</v>
      </c>
      <c r="D70" s="58">
        <v>0</v>
      </c>
      <c r="E70" s="58">
        <v>0</v>
      </c>
      <c r="F70" s="58">
        <v>0</v>
      </c>
      <c r="G70" s="58">
        <v>515.61</v>
      </c>
      <c r="H70" s="255" t="s">
        <v>1000</v>
      </c>
      <c r="I70" s="104"/>
    </row>
    <row r="71" spans="1:9" ht="15" customHeight="1" x14ac:dyDescent="0.3">
      <c r="A71" s="57" t="s">
        <v>1047</v>
      </c>
      <c r="B71" s="34" t="s">
        <v>1048</v>
      </c>
      <c r="C71" s="58">
        <v>85.58</v>
      </c>
      <c r="D71" s="58">
        <v>0</v>
      </c>
      <c r="E71" s="58">
        <v>0</v>
      </c>
      <c r="F71" s="58">
        <v>0</v>
      </c>
      <c r="G71" s="58">
        <v>85.58</v>
      </c>
      <c r="H71" s="255" t="s">
        <v>1000</v>
      </c>
      <c r="I71" s="104"/>
    </row>
    <row r="72" spans="1:9" ht="15" customHeight="1" x14ac:dyDescent="0.3">
      <c r="A72" s="57" t="s">
        <v>1049</v>
      </c>
      <c r="B72" s="34" t="s">
        <v>1050</v>
      </c>
      <c r="C72" s="58">
        <v>947.6</v>
      </c>
      <c r="D72" s="58">
        <v>0</v>
      </c>
      <c r="E72" s="58">
        <v>0</v>
      </c>
      <c r="F72" s="58">
        <v>0</v>
      </c>
      <c r="G72" s="58">
        <v>947.6</v>
      </c>
      <c r="H72" s="255" t="s">
        <v>1000</v>
      </c>
      <c r="I72" s="104"/>
    </row>
    <row r="73" spans="1:9" ht="15" customHeight="1" x14ac:dyDescent="0.3">
      <c r="A73" s="57" t="s">
        <v>1051</v>
      </c>
      <c r="B73" s="34" t="s">
        <v>1052</v>
      </c>
      <c r="C73" s="58">
        <v>2000</v>
      </c>
      <c r="D73" s="58">
        <v>0</v>
      </c>
      <c r="E73" s="58">
        <v>0</v>
      </c>
      <c r="F73" s="58">
        <v>0</v>
      </c>
      <c r="G73" s="58">
        <v>2000</v>
      </c>
      <c r="H73" s="255" t="s">
        <v>1000</v>
      </c>
      <c r="I73" s="104"/>
    </row>
    <row r="74" spans="1:9" ht="15" customHeight="1" x14ac:dyDescent="0.3">
      <c r="A74" s="57" t="s">
        <v>1053</v>
      </c>
      <c r="B74" s="34" t="s">
        <v>1054</v>
      </c>
      <c r="C74" s="58">
        <v>431.55</v>
      </c>
      <c r="D74" s="58">
        <v>0</v>
      </c>
      <c r="E74" s="58">
        <v>0</v>
      </c>
      <c r="F74" s="58">
        <v>0</v>
      </c>
      <c r="G74" s="58">
        <v>431.55</v>
      </c>
      <c r="H74" s="255" t="s">
        <v>1000</v>
      </c>
      <c r="I74" s="104"/>
    </row>
    <row r="75" spans="1:9" ht="15" customHeight="1" x14ac:dyDescent="0.3">
      <c r="A75" s="57" t="s">
        <v>1055</v>
      </c>
      <c r="B75" s="34" t="s">
        <v>1056</v>
      </c>
      <c r="C75" s="58">
        <v>845.91</v>
      </c>
      <c r="D75" s="58">
        <v>0</v>
      </c>
      <c r="E75" s="58">
        <v>0</v>
      </c>
      <c r="F75" s="58">
        <v>0</v>
      </c>
      <c r="G75" s="58">
        <v>845.91</v>
      </c>
      <c r="H75" s="255" t="s">
        <v>1000</v>
      </c>
      <c r="I75" s="104"/>
    </row>
    <row r="76" spans="1:9" ht="15" customHeight="1" x14ac:dyDescent="0.3">
      <c r="A76" s="57" t="s">
        <v>1057</v>
      </c>
      <c r="B76" s="34" t="s">
        <v>1058</v>
      </c>
      <c r="C76" s="58">
        <v>550.37</v>
      </c>
      <c r="D76" s="58">
        <v>0</v>
      </c>
      <c r="E76" s="58">
        <v>0</v>
      </c>
      <c r="F76" s="58">
        <v>0</v>
      </c>
      <c r="G76" s="58">
        <v>550.37</v>
      </c>
      <c r="H76" s="255" t="s">
        <v>1000</v>
      </c>
      <c r="I76" s="104"/>
    </row>
    <row r="77" spans="1:9" ht="15" customHeight="1" x14ac:dyDescent="0.3">
      <c r="A77" s="57" t="s">
        <v>1059</v>
      </c>
      <c r="B77" s="34" t="s">
        <v>1060</v>
      </c>
      <c r="C77" s="58">
        <v>215.78</v>
      </c>
      <c r="D77" s="58">
        <v>0</v>
      </c>
      <c r="E77" s="58">
        <v>0</v>
      </c>
      <c r="F77" s="58">
        <v>0</v>
      </c>
      <c r="G77" s="58">
        <v>215.78</v>
      </c>
      <c r="H77" s="255" t="s">
        <v>1000</v>
      </c>
      <c r="I77" s="104"/>
    </row>
    <row r="78" spans="1:9" ht="15" customHeight="1" x14ac:dyDescent="0.3">
      <c r="A78" s="57" t="s">
        <v>1061</v>
      </c>
      <c r="B78" s="34" t="s">
        <v>1062</v>
      </c>
      <c r="C78" s="58">
        <v>215.78</v>
      </c>
      <c r="D78" s="58">
        <v>0</v>
      </c>
      <c r="E78" s="58">
        <v>0</v>
      </c>
      <c r="F78" s="58">
        <v>0</v>
      </c>
      <c r="G78" s="58">
        <v>215.78</v>
      </c>
      <c r="H78" s="255" t="s">
        <v>1000</v>
      </c>
      <c r="I78" s="104"/>
    </row>
    <row r="79" spans="1:9" ht="15" customHeight="1" x14ac:dyDescent="0.3">
      <c r="A79" s="57" t="s">
        <v>1063</v>
      </c>
      <c r="B79" s="34" t="s">
        <v>1064</v>
      </c>
      <c r="C79" s="58">
        <v>600</v>
      </c>
      <c r="D79" s="58">
        <v>0</v>
      </c>
      <c r="E79" s="58">
        <v>0</v>
      </c>
      <c r="F79" s="58">
        <v>0</v>
      </c>
      <c r="G79" s="58">
        <v>600</v>
      </c>
      <c r="H79" s="255" t="s">
        <v>1000</v>
      </c>
      <c r="I79" s="104"/>
    </row>
    <row r="80" spans="1:9" ht="15" customHeight="1" x14ac:dyDescent="0.3">
      <c r="A80" s="57" t="s">
        <v>1065</v>
      </c>
      <c r="B80" s="34" t="s">
        <v>1066</v>
      </c>
      <c r="C80" s="58">
        <v>600</v>
      </c>
      <c r="D80" s="58">
        <v>0</v>
      </c>
      <c r="E80" s="58">
        <v>0</v>
      </c>
      <c r="F80" s="58">
        <v>0</v>
      </c>
      <c r="G80" s="58">
        <v>600</v>
      </c>
      <c r="H80" s="255" t="s">
        <v>1000</v>
      </c>
      <c r="I80" s="104"/>
    </row>
    <row r="81" spans="1:9" ht="15" customHeight="1" x14ac:dyDescent="0.3">
      <c r="A81" s="57" t="s">
        <v>1067</v>
      </c>
      <c r="B81" s="34" t="s">
        <v>1068</v>
      </c>
      <c r="C81" s="58">
        <v>600</v>
      </c>
      <c r="D81" s="58">
        <v>0</v>
      </c>
      <c r="E81" s="58">
        <v>0</v>
      </c>
      <c r="F81" s="58">
        <v>0</v>
      </c>
      <c r="G81" s="58">
        <v>600</v>
      </c>
      <c r="H81" s="255" t="s">
        <v>1000</v>
      </c>
      <c r="I81" s="104"/>
    </row>
    <row r="82" spans="1:9" ht="15" customHeight="1" x14ac:dyDescent="0.3">
      <c r="A82" s="57" t="s">
        <v>1069</v>
      </c>
      <c r="B82" s="34" t="s">
        <v>1070</v>
      </c>
      <c r="C82" s="58">
        <v>23</v>
      </c>
      <c r="D82" s="58">
        <v>0</v>
      </c>
      <c r="E82" s="58">
        <v>0</v>
      </c>
      <c r="F82" s="58">
        <v>0</v>
      </c>
      <c r="G82" s="58">
        <v>23</v>
      </c>
      <c r="H82" s="255" t="s">
        <v>1000</v>
      </c>
      <c r="I82" s="104"/>
    </row>
    <row r="83" spans="1:9" ht="15" customHeight="1" x14ac:dyDescent="0.3">
      <c r="A83" s="57" t="s">
        <v>1071</v>
      </c>
      <c r="B83" s="34" t="s">
        <v>1072</v>
      </c>
      <c r="C83" s="58">
        <v>600</v>
      </c>
      <c r="D83" s="58">
        <v>0</v>
      </c>
      <c r="E83" s="58">
        <v>0</v>
      </c>
      <c r="F83" s="58">
        <v>0</v>
      </c>
      <c r="G83" s="58">
        <v>600</v>
      </c>
      <c r="H83" s="255" t="s">
        <v>1000</v>
      </c>
      <c r="I83" s="104"/>
    </row>
    <row r="84" spans="1:9" ht="15" customHeight="1" x14ac:dyDescent="0.3">
      <c r="A84" s="57" t="s">
        <v>1073</v>
      </c>
      <c r="B84" s="34" t="s">
        <v>1074</v>
      </c>
      <c r="C84" s="58">
        <v>90</v>
      </c>
      <c r="D84" s="58">
        <v>0</v>
      </c>
      <c r="E84" s="58">
        <v>0</v>
      </c>
      <c r="F84" s="58">
        <v>0</v>
      </c>
      <c r="G84" s="58">
        <v>90</v>
      </c>
      <c r="H84" s="255" t="s">
        <v>1000</v>
      </c>
      <c r="I84" s="104"/>
    </row>
    <row r="85" spans="1:9" ht="15" customHeight="1" x14ac:dyDescent="0.3">
      <c r="A85" s="57" t="s">
        <v>1075</v>
      </c>
      <c r="B85" s="34" t="s">
        <v>1076</v>
      </c>
      <c r="C85" s="58">
        <v>77.06</v>
      </c>
      <c r="D85" s="58">
        <v>0</v>
      </c>
      <c r="E85" s="58">
        <v>0</v>
      </c>
      <c r="F85" s="58">
        <v>0</v>
      </c>
      <c r="G85" s="58">
        <v>77.06</v>
      </c>
      <c r="H85" s="255" t="s">
        <v>1000</v>
      </c>
      <c r="I85" s="104"/>
    </row>
    <row r="86" spans="1:9" ht="15" customHeight="1" x14ac:dyDescent="0.3">
      <c r="A86" s="57" t="s">
        <v>1077</v>
      </c>
      <c r="B86" s="34" t="s">
        <v>1078</v>
      </c>
      <c r="C86" s="58">
        <v>55.6</v>
      </c>
      <c r="D86" s="58">
        <v>0</v>
      </c>
      <c r="E86" s="58">
        <v>0</v>
      </c>
      <c r="F86" s="58">
        <v>0</v>
      </c>
      <c r="G86" s="58">
        <v>55.6</v>
      </c>
      <c r="H86" s="255" t="s">
        <v>1000</v>
      </c>
      <c r="I86" s="104"/>
    </row>
    <row r="87" spans="1:9" ht="15" customHeight="1" x14ac:dyDescent="0.3">
      <c r="A87" s="57" t="s">
        <v>1079</v>
      </c>
      <c r="B87" s="34" t="s">
        <v>1080</v>
      </c>
      <c r="C87" s="58">
        <v>63.2</v>
      </c>
      <c r="D87" s="58">
        <v>0</v>
      </c>
      <c r="E87" s="58">
        <v>0</v>
      </c>
      <c r="F87" s="58">
        <v>0</v>
      </c>
      <c r="G87" s="58">
        <v>63.2</v>
      </c>
      <c r="H87" s="255" t="s">
        <v>1000</v>
      </c>
      <c r="I87" s="104"/>
    </row>
    <row r="88" spans="1:9" ht="15" customHeight="1" x14ac:dyDescent="0.3">
      <c r="A88" s="57" t="s">
        <v>1081</v>
      </c>
      <c r="B88" s="34" t="s">
        <v>1082</v>
      </c>
      <c r="C88" s="58">
        <v>3945.78</v>
      </c>
      <c r="D88" s="58">
        <v>0</v>
      </c>
      <c r="E88" s="58">
        <v>0</v>
      </c>
      <c r="F88" s="58">
        <v>0</v>
      </c>
      <c r="G88" s="58">
        <v>3945.78</v>
      </c>
      <c r="H88" s="255" t="s">
        <v>1000</v>
      </c>
      <c r="I88" s="104"/>
    </row>
    <row r="89" spans="1:9" ht="15" customHeight="1" x14ac:dyDescent="0.3">
      <c r="A89" s="57" t="s">
        <v>1083</v>
      </c>
      <c r="B89" s="34" t="s">
        <v>1084</v>
      </c>
      <c r="C89" s="58">
        <v>807.34</v>
      </c>
      <c r="D89" s="58">
        <v>0</v>
      </c>
      <c r="E89" s="58">
        <v>0</v>
      </c>
      <c r="F89" s="58">
        <v>0</v>
      </c>
      <c r="G89" s="58">
        <v>807.34</v>
      </c>
      <c r="H89" s="255" t="s">
        <v>1000</v>
      </c>
      <c r="I89" s="104"/>
    </row>
    <row r="90" spans="1:9" ht="15" customHeight="1" x14ac:dyDescent="0.3">
      <c r="A90" s="57" t="s">
        <v>1085</v>
      </c>
      <c r="B90" s="34" t="s">
        <v>1086</v>
      </c>
      <c r="C90" s="58">
        <v>200</v>
      </c>
      <c r="D90" s="58">
        <v>0</v>
      </c>
      <c r="E90" s="58">
        <v>0</v>
      </c>
      <c r="F90" s="58">
        <v>0</v>
      </c>
      <c r="G90" s="58">
        <v>200</v>
      </c>
      <c r="H90" s="255" t="s">
        <v>1000</v>
      </c>
      <c r="I90" s="104"/>
    </row>
    <row r="91" spans="1:9" ht="15" customHeight="1" x14ac:dyDescent="0.3">
      <c r="A91" s="57" t="s">
        <v>1087</v>
      </c>
      <c r="B91" s="34" t="s">
        <v>1088</v>
      </c>
      <c r="C91" s="58">
        <v>953.72</v>
      </c>
      <c r="D91" s="58">
        <v>0</v>
      </c>
      <c r="E91" s="58">
        <v>0</v>
      </c>
      <c r="F91" s="58">
        <v>0</v>
      </c>
      <c r="G91" s="58">
        <v>953.72</v>
      </c>
      <c r="H91" s="255" t="s">
        <v>1000</v>
      </c>
      <c r="I91" s="104"/>
    </row>
    <row r="92" spans="1:9" ht="15" customHeight="1" x14ac:dyDescent="0.3">
      <c r="A92" s="57" t="s">
        <v>1089</v>
      </c>
      <c r="B92" s="34" t="s">
        <v>1090</v>
      </c>
      <c r="C92" s="58">
        <v>988.66</v>
      </c>
      <c r="D92" s="58">
        <v>0</v>
      </c>
      <c r="E92" s="58">
        <v>0</v>
      </c>
      <c r="F92" s="58">
        <v>0</v>
      </c>
      <c r="G92" s="58">
        <v>988.66</v>
      </c>
      <c r="H92" s="255" t="s">
        <v>1000</v>
      </c>
      <c r="I92" s="104"/>
    </row>
    <row r="93" spans="1:9" ht="15" customHeight="1" x14ac:dyDescent="0.3">
      <c r="A93" s="57" t="s">
        <v>1091</v>
      </c>
      <c r="B93" s="34" t="s">
        <v>1092</v>
      </c>
      <c r="C93" s="58">
        <v>1216.29</v>
      </c>
      <c r="D93" s="58">
        <v>0</v>
      </c>
      <c r="E93" s="58">
        <v>0</v>
      </c>
      <c r="F93" s="58">
        <v>0</v>
      </c>
      <c r="G93" s="58">
        <v>1216.29</v>
      </c>
      <c r="H93" s="255" t="s">
        <v>1000</v>
      </c>
      <c r="I93" s="104"/>
    </row>
    <row r="94" spans="1:9" ht="15" customHeight="1" x14ac:dyDescent="0.3">
      <c r="A94" s="57" t="s">
        <v>1093</v>
      </c>
      <c r="B94" s="34" t="s">
        <v>1094</v>
      </c>
      <c r="C94" s="58">
        <v>4865.7</v>
      </c>
      <c r="D94" s="58">
        <v>0</v>
      </c>
      <c r="E94" s="58">
        <v>0</v>
      </c>
      <c r="F94" s="58">
        <v>0</v>
      </c>
      <c r="G94" s="58">
        <v>4865.7</v>
      </c>
      <c r="H94" s="255" t="s">
        <v>1000</v>
      </c>
      <c r="I94" s="104"/>
    </row>
    <row r="95" spans="1:9" ht="15" customHeight="1" x14ac:dyDescent="0.3">
      <c r="A95" s="57">
        <v>1125</v>
      </c>
      <c r="B95" s="34" t="s">
        <v>329</v>
      </c>
      <c r="C95" s="74">
        <v>0</v>
      </c>
      <c r="D95" s="74">
        <v>0</v>
      </c>
      <c r="E95" s="74">
        <v>0</v>
      </c>
      <c r="F95" s="74">
        <v>0</v>
      </c>
      <c r="G95" s="58">
        <v>0</v>
      </c>
      <c r="H95" s="34"/>
    </row>
    <row r="96" spans="1:9" ht="15" customHeight="1" x14ac:dyDescent="0.3">
      <c r="A96" s="55">
        <v>1126</v>
      </c>
      <c r="B96" s="44" t="s">
        <v>330</v>
      </c>
      <c r="C96" s="74">
        <v>0</v>
      </c>
      <c r="D96" s="74">
        <v>0</v>
      </c>
      <c r="E96" s="74">
        <v>0</v>
      </c>
      <c r="F96" s="74">
        <v>0</v>
      </c>
      <c r="G96" s="58">
        <v>0</v>
      </c>
      <c r="H96" s="34"/>
    </row>
    <row r="97" spans="1:8" ht="15" customHeight="1" x14ac:dyDescent="0.3">
      <c r="A97" s="55">
        <v>1129</v>
      </c>
      <c r="B97" s="44" t="s">
        <v>331</v>
      </c>
      <c r="C97" s="74">
        <v>0</v>
      </c>
      <c r="D97" s="74">
        <v>0</v>
      </c>
      <c r="E97" s="74">
        <v>0</v>
      </c>
      <c r="F97" s="74">
        <v>0</v>
      </c>
      <c r="G97" s="58">
        <v>0</v>
      </c>
      <c r="H97" s="34"/>
    </row>
    <row r="98" spans="1:8" ht="15" customHeight="1" x14ac:dyDescent="0.3">
      <c r="A98" s="57">
        <v>1131</v>
      </c>
      <c r="B98" s="34" t="s">
        <v>332</v>
      </c>
      <c r="C98" s="74">
        <f>+SUM(C99:C158)</f>
        <v>560925.07000000007</v>
      </c>
      <c r="D98" s="74">
        <f>+SUM(D99:D158)</f>
        <v>243.21</v>
      </c>
      <c r="E98" s="74">
        <f>+SUM(E99:E158)</f>
        <v>0</v>
      </c>
      <c r="F98" s="74">
        <f>+SUM(F99:F158)</f>
        <v>0</v>
      </c>
      <c r="G98" s="58">
        <f>+SUM(G99:G158)</f>
        <v>560681.8600000001</v>
      </c>
      <c r="H98" s="58"/>
    </row>
    <row r="99" spans="1:8" ht="15" customHeight="1" x14ac:dyDescent="0.3">
      <c r="A99" s="57" t="s">
        <v>1095</v>
      </c>
      <c r="B99" s="34" t="s">
        <v>1096</v>
      </c>
      <c r="C99" s="58">
        <v>13357</v>
      </c>
      <c r="D99" s="58">
        <v>0</v>
      </c>
      <c r="E99" s="58">
        <v>0</v>
      </c>
      <c r="F99" s="58">
        <v>0</v>
      </c>
      <c r="G99" s="58">
        <v>13357</v>
      </c>
      <c r="H99" s="34" t="s">
        <v>1097</v>
      </c>
    </row>
    <row r="100" spans="1:8" ht="15" customHeight="1" x14ac:dyDescent="0.3">
      <c r="A100" s="57" t="s">
        <v>1098</v>
      </c>
      <c r="B100" s="34" t="s">
        <v>1099</v>
      </c>
      <c r="C100" s="58">
        <v>1590.1</v>
      </c>
      <c r="D100" s="58">
        <v>0</v>
      </c>
      <c r="E100" s="58">
        <v>0</v>
      </c>
      <c r="F100" s="58">
        <v>0</v>
      </c>
      <c r="G100" s="58">
        <v>1590.1</v>
      </c>
      <c r="H100" s="34" t="s">
        <v>1097</v>
      </c>
    </row>
    <row r="101" spans="1:8" ht="15" customHeight="1" x14ac:dyDescent="0.3">
      <c r="A101" s="57" t="s">
        <v>1100</v>
      </c>
      <c r="B101" s="34" t="s">
        <v>1101</v>
      </c>
      <c r="C101" s="58">
        <v>82058.58</v>
      </c>
      <c r="D101" s="58">
        <v>0</v>
      </c>
      <c r="E101" s="58">
        <v>0</v>
      </c>
      <c r="F101" s="58">
        <v>0</v>
      </c>
      <c r="G101" s="58">
        <v>82058.58</v>
      </c>
      <c r="H101" s="34" t="s">
        <v>1097</v>
      </c>
    </row>
    <row r="102" spans="1:8" ht="15" customHeight="1" x14ac:dyDescent="0.3">
      <c r="A102" s="57" t="s">
        <v>1102</v>
      </c>
      <c r="B102" s="34" t="s">
        <v>1103</v>
      </c>
      <c r="C102" s="58">
        <v>5033</v>
      </c>
      <c r="D102" s="58">
        <v>0</v>
      </c>
      <c r="E102" s="58">
        <v>0</v>
      </c>
      <c r="F102" s="58">
        <v>0</v>
      </c>
      <c r="G102" s="58">
        <v>5033</v>
      </c>
      <c r="H102" s="34" t="s">
        <v>1097</v>
      </c>
    </row>
    <row r="103" spans="1:8" ht="15" customHeight="1" x14ac:dyDescent="0.3">
      <c r="A103" s="57" t="s">
        <v>1104</v>
      </c>
      <c r="B103" s="34" t="s">
        <v>1105</v>
      </c>
      <c r="C103" s="58">
        <v>1895.51</v>
      </c>
      <c r="D103" s="58">
        <v>0</v>
      </c>
      <c r="E103" s="58">
        <v>0</v>
      </c>
      <c r="F103" s="58">
        <v>0</v>
      </c>
      <c r="G103" s="58">
        <v>1895.51</v>
      </c>
      <c r="H103" s="34" t="s">
        <v>1097</v>
      </c>
    </row>
    <row r="104" spans="1:8" ht="15" customHeight="1" x14ac:dyDescent="0.3">
      <c r="A104" s="57" t="s">
        <v>1106</v>
      </c>
      <c r="B104" s="34" t="s">
        <v>1107</v>
      </c>
      <c r="C104" s="58">
        <v>11832</v>
      </c>
      <c r="D104" s="58">
        <v>0</v>
      </c>
      <c r="E104" s="58">
        <v>0</v>
      </c>
      <c r="F104" s="58">
        <v>0</v>
      </c>
      <c r="G104" s="58">
        <v>11832</v>
      </c>
      <c r="H104" s="34" t="s">
        <v>1097</v>
      </c>
    </row>
    <row r="105" spans="1:8" ht="15" customHeight="1" x14ac:dyDescent="0.3">
      <c r="A105" s="57" t="s">
        <v>1108</v>
      </c>
      <c r="B105" s="34" t="s">
        <v>1109</v>
      </c>
      <c r="C105" s="58">
        <v>10000</v>
      </c>
      <c r="D105" s="58">
        <v>0</v>
      </c>
      <c r="E105" s="58">
        <v>0</v>
      </c>
      <c r="F105" s="58">
        <v>0</v>
      </c>
      <c r="G105" s="58">
        <v>10000</v>
      </c>
      <c r="H105" s="34" t="s">
        <v>1097</v>
      </c>
    </row>
    <row r="106" spans="1:8" ht="15" customHeight="1" x14ac:dyDescent="0.3">
      <c r="A106" s="57" t="s">
        <v>1110</v>
      </c>
      <c r="B106" s="34" t="s">
        <v>1111</v>
      </c>
      <c r="C106" s="58">
        <v>4280</v>
      </c>
      <c r="D106" s="58">
        <v>0</v>
      </c>
      <c r="E106" s="58">
        <v>0</v>
      </c>
      <c r="F106" s="58">
        <v>0</v>
      </c>
      <c r="G106" s="58">
        <v>4280</v>
      </c>
      <c r="H106" s="34" t="s">
        <v>1097</v>
      </c>
    </row>
    <row r="107" spans="1:8" ht="15" customHeight="1" x14ac:dyDescent="0.3">
      <c r="A107" s="57" t="s">
        <v>1112</v>
      </c>
      <c r="B107" s="34" t="s">
        <v>1113</v>
      </c>
      <c r="C107" s="58">
        <v>1911.78</v>
      </c>
      <c r="D107" s="58">
        <v>0</v>
      </c>
      <c r="E107" s="58">
        <v>0</v>
      </c>
      <c r="F107" s="58">
        <v>0</v>
      </c>
      <c r="G107" s="58">
        <v>1911.78</v>
      </c>
      <c r="H107" s="34" t="s">
        <v>1097</v>
      </c>
    </row>
    <row r="108" spans="1:8" ht="15" customHeight="1" x14ac:dyDescent="0.3">
      <c r="A108" s="57" t="s">
        <v>1114</v>
      </c>
      <c r="B108" s="34" t="s">
        <v>1115</v>
      </c>
      <c r="C108" s="58">
        <v>2900</v>
      </c>
      <c r="D108" s="58">
        <v>0</v>
      </c>
      <c r="E108" s="58">
        <v>0</v>
      </c>
      <c r="F108" s="58">
        <v>0</v>
      </c>
      <c r="G108" s="58">
        <v>2900</v>
      </c>
      <c r="H108" s="34" t="s">
        <v>1097</v>
      </c>
    </row>
    <row r="109" spans="1:8" ht="15" customHeight="1" x14ac:dyDescent="0.3">
      <c r="A109" s="57" t="s">
        <v>1116</v>
      </c>
      <c r="B109" s="34" t="s">
        <v>1117</v>
      </c>
      <c r="C109" s="58">
        <v>24167.26</v>
      </c>
      <c r="D109" s="58">
        <v>0</v>
      </c>
      <c r="E109" s="58">
        <v>0</v>
      </c>
      <c r="F109" s="58">
        <v>0</v>
      </c>
      <c r="G109" s="58">
        <v>24167.26</v>
      </c>
      <c r="H109" s="34" t="s">
        <v>1097</v>
      </c>
    </row>
    <row r="110" spans="1:8" ht="15" customHeight="1" x14ac:dyDescent="0.3">
      <c r="A110" s="57" t="s">
        <v>1118</v>
      </c>
      <c r="B110" s="34" t="s">
        <v>1119</v>
      </c>
      <c r="C110" s="58">
        <v>5916</v>
      </c>
      <c r="D110" s="58">
        <v>0</v>
      </c>
      <c r="E110" s="58">
        <v>0</v>
      </c>
      <c r="F110" s="58">
        <v>0</v>
      </c>
      <c r="G110" s="58">
        <v>5916</v>
      </c>
      <c r="H110" s="34" t="s">
        <v>1097</v>
      </c>
    </row>
    <row r="111" spans="1:8" ht="15" customHeight="1" x14ac:dyDescent="0.3">
      <c r="A111" s="57" t="s">
        <v>1120</v>
      </c>
      <c r="B111" s="34" t="s">
        <v>1121</v>
      </c>
      <c r="C111" s="58">
        <v>20621.759999999998</v>
      </c>
      <c r="D111" s="58">
        <v>0</v>
      </c>
      <c r="E111" s="58">
        <v>0</v>
      </c>
      <c r="F111" s="58">
        <v>0</v>
      </c>
      <c r="G111" s="58">
        <v>20621.759999999998</v>
      </c>
      <c r="H111" s="34" t="s">
        <v>1097</v>
      </c>
    </row>
    <row r="112" spans="1:8" ht="15" customHeight="1" x14ac:dyDescent="0.3">
      <c r="A112" s="57" t="s">
        <v>1122</v>
      </c>
      <c r="B112" s="34" t="s">
        <v>1123</v>
      </c>
      <c r="C112" s="58">
        <v>13920</v>
      </c>
      <c r="D112" s="58">
        <v>0</v>
      </c>
      <c r="E112" s="58">
        <v>0</v>
      </c>
      <c r="F112" s="58">
        <v>0</v>
      </c>
      <c r="G112" s="58">
        <v>13920</v>
      </c>
      <c r="H112" s="34" t="s">
        <v>1097</v>
      </c>
    </row>
    <row r="113" spans="1:8" ht="15" customHeight="1" x14ac:dyDescent="0.3">
      <c r="A113" s="57" t="s">
        <v>1124</v>
      </c>
      <c r="B113" s="34" t="s">
        <v>1125</v>
      </c>
      <c r="C113" s="58">
        <v>2320</v>
      </c>
      <c r="D113" s="58">
        <v>0</v>
      </c>
      <c r="E113" s="58">
        <v>0</v>
      </c>
      <c r="F113" s="58">
        <v>0</v>
      </c>
      <c r="G113" s="58">
        <v>2320</v>
      </c>
      <c r="H113" s="34" t="s">
        <v>1097</v>
      </c>
    </row>
    <row r="114" spans="1:8" ht="15" customHeight="1" x14ac:dyDescent="0.3">
      <c r="A114" s="57" t="s">
        <v>1126</v>
      </c>
      <c r="B114" s="34" t="s">
        <v>1127</v>
      </c>
      <c r="C114" s="58">
        <v>8121.66</v>
      </c>
      <c r="D114" s="58">
        <v>0</v>
      </c>
      <c r="E114" s="58">
        <v>0</v>
      </c>
      <c r="F114" s="58">
        <v>0</v>
      </c>
      <c r="G114" s="58">
        <v>8121.66</v>
      </c>
      <c r="H114" s="34" t="s">
        <v>1097</v>
      </c>
    </row>
    <row r="115" spans="1:8" ht="15" customHeight="1" x14ac:dyDescent="0.3">
      <c r="A115" s="57" t="s">
        <v>1128</v>
      </c>
      <c r="B115" s="34" t="s">
        <v>1072</v>
      </c>
      <c r="C115" s="58">
        <v>2320</v>
      </c>
      <c r="D115" s="58">
        <v>0</v>
      </c>
      <c r="E115" s="58">
        <v>0</v>
      </c>
      <c r="F115" s="58">
        <v>0</v>
      </c>
      <c r="G115" s="58">
        <v>2320</v>
      </c>
      <c r="H115" s="34" t="s">
        <v>1097</v>
      </c>
    </row>
    <row r="116" spans="1:8" ht="15" customHeight="1" x14ac:dyDescent="0.3">
      <c r="A116" s="57" t="s">
        <v>1129</v>
      </c>
      <c r="B116" s="34" t="s">
        <v>1130</v>
      </c>
      <c r="C116" s="58">
        <v>5800</v>
      </c>
      <c r="D116" s="58">
        <v>0</v>
      </c>
      <c r="E116" s="58">
        <v>0</v>
      </c>
      <c r="F116" s="58">
        <v>0</v>
      </c>
      <c r="G116" s="58">
        <v>5800</v>
      </c>
      <c r="H116" s="34" t="s">
        <v>1097</v>
      </c>
    </row>
    <row r="117" spans="1:8" ht="15" customHeight="1" x14ac:dyDescent="0.3">
      <c r="A117" s="57" t="s">
        <v>1131</v>
      </c>
      <c r="B117" s="34" t="s">
        <v>1132</v>
      </c>
      <c r="C117" s="58">
        <v>29722</v>
      </c>
      <c r="D117" s="58">
        <v>0</v>
      </c>
      <c r="E117" s="58">
        <v>0</v>
      </c>
      <c r="F117" s="58">
        <v>0</v>
      </c>
      <c r="G117" s="58">
        <v>29722</v>
      </c>
      <c r="H117" s="34" t="s">
        <v>1097</v>
      </c>
    </row>
    <row r="118" spans="1:8" ht="15" customHeight="1" x14ac:dyDescent="0.3">
      <c r="A118" s="57" t="s">
        <v>1133</v>
      </c>
      <c r="B118" s="34" t="s">
        <v>1134</v>
      </c>
      <c r="C118" s="58">
        <v>5200</v>
      </c>
      <c r="D118" s="58">
        <v>0</v>
      </c>
      <c r="E118" s="58">
        <v>0</v>
      </c>
      <c r="F118" s="58">
        <v>0</v>
      </c>
      <c r="G118" s="58">
        <v>5200</v>
      </c>
      <c r="H118" s="34" t="s">
        <v>1097</v>
      </c>
    </row>
    <row r="119" spans="1:8" ht="15" customHeight="1" x14ac:dyDescent="0.3">
      <c r="A119" s="57" t="s">
        <v>1135</v>
      </c>
      <c r="B119" s="34" t="s">
        <v>1136</v>
      </c>
      <c r="C119" s="58">
        <v>21231.48</v>
      </c>
      <c r="D119" s="58">
        <v>0</v>
      </c>
      <c r="E119" s="58">
        <v>0</v>
      </c>
      <c r="F119" s="58">
        <v>0</v>
      </c>
      <c r="G119" s="58">
        <v>21231.48</v>
      </c>
      <c r="H119" s="34" t="s">
        <v>1097</v>
      </c>
    </row>
    <row r="120" spans="1:8" ht="15" customHeight="1" x14ac:dyDescent="0.3">
      <c r="A120" s="57" t="s">
        <v>1137</v>
      </c>
      <c r="B120" s="34" t="s">
        <v>1138</v>
      </c>
      <c r="C120" s="58">
        <v>2309.21</v>
      </c>
      <c r="D120" s="58">
        <v>0</v>
      </c>
      <c r="E120" s="58">
        <v>0</v>
      </c>
      <c r="F120" s="58">
        <v>0</v>
      </c>
      <c r="G120" s="58">
        <v>2309.21</v>
      </c>
      <c r="H120" s="34" t="s">
        <v>1097</v>
      </c>
    </row>
    <row r="121" spans="1:8" ht="15" customHeight="1" x14ac:dyDescent="0.3">
      <c r="A121" s="57" t="s">
        <v>1139</v>
      </c>
      <c r="B121" s="34" t="s">
        <v>1140</v>
      </c>
      <c r="C121" s="58">
        <v>6375.03</v>
      </c>
      <c r="D121" s="58">
        <v>0</v>
      </c>
      <c r="E121" s="58">
        <v>0</v>
      </c>
      <c r="F121" s="58">
        <v>0</v>
      </c>
      <c r="G121" s="58">
        <v>6375.03</v>
      </c>
      <c r="H121" s="34" t="s">
        <v>1097</v>
      </c>
    </row>
    <row r="122" spans="1:8" ht="15" customHeight="1" x14ac:dyDescent="0.3">
      <c r="A122" s="57" t="s">
        <v>1141</v>
      </c>
      <c r="B122" s="34" t="s">
        <v>1020</v>
      </c>
      <c r="C122" s="58">
        <v>20.9</v>
      </c>
      <c r="D122" s="58">
        <v>0</v>
      </c>
      <c r="E122" s="58">
        <v>0</v>
      </c>
      <c r="F122" s="58">
        <v>0</v>
      </c>
      <c r="G122" s="58">
        <v>20.9</v>
      </c>
      <c r="H122" s="34" t="s">
        <v>1097</v>
      </c>
    </row>
    <row r="123" spans="1:8" ht="15" customHeight="1" x14ac:dyDescent="0.3">
      <c r="A123" s="57" t="s">
        <v>1142</v>
      </c>
      <c r="B123" s="34" t="s">
        <v>1143</v>
      </c>
      <c r="C123" s="58">
        <v>4000</v>
      </c>
      <c r="D123" s="58">
        <v>0</v>
      </c>
      <c r="E123" s="58">
        <v>0</v>
      </c>
      <c r="F123" s="58">
        <v>0</v>
      </c>
      <c r="G123" s="58">
        <v>4000</v>
      </c>
      <c r="H123" s="34" t="s">
        <v>1097</v>
      </c>
    </row>
    <row r="124" spans="1:8" ht="15" customHeight="1" x14ac:dyDescent="0.3">
      <c r="A124" s="57" t="s">
        <v>1144</v>
      </c>
      <c r="B124" s="34" t="s">
        <v>1145</v>
      </c>
      <c r="C124" s="58">
        <v>372.7</v>
      </c>
      <c r="D124" s="58">
        <v>0</v>
      </c>
      <c r="E124" s="58">
        <v>0</v>
      </c>
      <c r="F124" s="58">
        <v>0</v>
      </c>
      <c r="G124" s="58">
        <v>372.7</v>
      </c>
      <c r="H124" s="34" t="s">
        <v>1097</v>
      </c>
    </row>
    <row r="125" spans="1:8" ht="15" customHeight="1" x14ac:dyDescent="0.3">
      <c r="A125" s="57" t="s">
        <v>1146</v>
      </c>
      <c r="B125" s="34" t="s">
        <v>1147</v>
      </c>
      <c r="C125" s="58">
        <v>518.75</v>
      </c>
      <c r="D125" s="58">
        <v>0</v>
      </c>
      <c r="E125" s="58">
        <v>0</v>
      </c>
      <c r="F125" s="58">
        <v>0</v>
      </c>
      <c r="G125" s="58">
        <v>518.75</v>
      </c>
      <c r="H125" s="34" t="s">
        <v>1097</v>
      </c>
    </row>
    <row r="126" spans="1:8" ht="15" customHeight="1" x14ac:dyDescent="0.3">
      <c r="A126" s="57" t="s">
        <v>1148</v>
      </c>
      <c r="B126" s="34" t="s">
        <v>1149</v>
      </c>
      <c r="C126" s="58">
        <v>180</v>
      </c>
      <c r="D126" s="58">
        <v>0</v>
      </c>
      <c r="E126" s="58">
        <v>0</v>
      </c>
      <c r="F126" s="58">
        <v>0</v>
      </c>
      <c r="G126" s="58">
        <v>180</v>
      </c>
      <c r="H126" s="34" t="s">
        <v>1097</v>
      </c>
    </row>
    <row r="127" spans="1:8" ht="15" customHeight="1" x14ac:dyDescent="0.3">
      <c r="A127" s="57" t="s">
        <v>1150</v>
      </c>
      <c r="B127" s="34" t="s">
        <v>1151</v>
      </c>
      <c r="C127" s="58">
        <v>9000.01</v>
      </c>
      <c r="D127" s="58">
        <v>0</v>
      </c>
      <c r="E127" s="58">
        <v>0</v>
      </c>
      <c r="F127" s="58">
        <v>0</v>
      </c>
      <c r="G127" s="58">
        <v>9000.01</v>
      </c>
      <c r="H127" s="34" t="s">
        <v>1097</v>
      </c>
    </row>
    <row r="128" spans="1:8" ht="15" customHeight="1" x14ac:dyDescent="0.3">
      <c r="A128" s="57" t="s">
        <v>1152</v>
      </c>
      <c r="B128" s="34" t="s">
        <v>1153</v>
      </c>
      <c r="C128" s="58">
        <v>620.88</v>
      </c>
      <c r="D128" s="58">
        <v>0</v>
      </c>
      <c r="E128" s="58">
        <v>0</v>
      </c>
      <c r="F128" s="58">
        <v>0</v>
      </c>
      <c r="G128" s="58">
        <v>620.88</v>
      </c>
      <c r="H128" s="34" t="s">
        <v>1097</v>
      </c>
    </row>
    <row r="129" spans="1:8" ht="15" customHeight="1" x14ac:dyDescent="0.3">
      <c r="A129" s="57" t="s">
        <v>1154</v>
      </c>
      <c r="B129" s="34" t="s">
        <v>1155</v>
      </c>
      <c r="C129" s="58">
        <v>3480</v>
      </c>
      <c r="D129" s="58">
        <v>0</v>
      </c>
      <c r="E129" s="58">
        <v>0</v>
      </c>
      <c r="F129" s="58">
        <v>0</v>
      </c>
      <c r="G129" s="58">
        <v>3480</v>
      </c>
      <c r="H129" s="34" t="s">
        <v>1097</v>
      </c>
    </row>
    <row r="130" spans="1:8" ht="15" customHeight="1" x14ac:dyDescent="0.3">
      <c r="A130" s="57" t="s">
        <v>1156</v>
      </c>
      <c r="B130" s="34" t="s">
        <v>1157</v>
      </c>
      <c r="C130" s="58">
        <v>50</v>
      </c>
      <c r="D130" s="58">
        <v>0</v>
      </c>
      <c r="E130" s="58">
        <v>0</v>
      </c>
      <c r="F130" s="58">
        <v>0</v>
      </c>
      <c r="G130" s="58">
        <v>50</v>
      </c>
      <c r="H130" s="34" t="s">
        <v>1097</v>
      </c>
    </row>
    <row r="131" spans="1:8" ht="15" customHeight="1" x14ac:dyDescent="0.3">
      <c r="A131" s="57" t="s">
        <v>1158</v>
      </c>
      <c r="B131" s="34" t="s">
        <v>1159</v>
      </c>
      <c r="C131" s="58">
        <v>80.55</v>
      </c>
      <c r="D131" s="58">
        <v>0</v>
      </c>
      <c r="E131" s="58">
        <v>0</v>
      </c>
      <c r="F131" s="58">
        <v>0</v>
      </c>
      <c r="G131" s="58">
        <v>80.55</v>
      </c>
      <c r="H131" s="34" t="s">
        <v>1097</v>
      </c>
    </row>
    <row r="132" spans="1:8" ht="15" customHeight="1" x14ac:dyDescent="0.3">
      <c r="A132" s="57" t="s">
        <v>1160</v>
      </c>
      <c r="B132" s="34" t="s">
        <v>1161</v>
      </c>
      <c r="C132" s="58">
        <v>90</v>
      </c>
      <c r="D132" s="58">
        <v>0</v>
      </c>
      <c r="E132" s="58">
        <v>0</v>
      </c>
      <c r="F132" s="58">
        <v>0</v>
      </c>
      <c r="G132" s="58">
        <v>90</v>
      </c>
      <c r="H132" s="34" t="s">
        <v>1097</v>
      </c>
    </row>
    <row r="133" spans="1:8" ht="15" customHeight="1" x14ac:dyDescent="0.3">
      <c r="A133" s="57" t="s">
        <v>1162</v>
      </c>
      <c r="B133" s="34" t="s">
        <v>1163</v>
      </c>
      <c r="C133" s="58">
        <v>3318</v>
      </c>
      <c r="D133" s="58">
        <v>0</v>
      </c>
      <c r="E133" s="58">
        <v>0</v>
      </c>
      <c r="F133" s="58">
        <v>0</v>
      </c>
      <c r="G133" s="58">
        <v>3318</v>
      </c>
      <c r="H133" s="34" t="s">
        <v>1097</v>
      </c>
    </row>
    <row r="134" spans="1:8" ht="15" customHeight="1" x14ac:dyDescent="0.3">
      <c r="A134" s="57" t="s">
        <v>1164</v>
      </c>
      <c r="B134" s="34" t="s">
        <v>1165</v>
      </c>
      <c r="C134" s="58">
        <v>56.25</v>
      </c>
      <c r="D134" s="58">
        <v>0</v>
      </c>
      <c r="E134" s="58">
        <v>0</v>
      </c>
      <c r="F134" s="58">
        <v>0</v>
      </c>
      <c r="G134" s="58">
        <v>56.25</v>
      </c>
      <c r="H134" s="34" t="s">
        <v>1097</v>
      </c>
    </row>
    <row r="135" spans="1:8" ht="15" customHeight="1" x14ac:dyDescent="0.3">
      <c r="A135" s="57" t="s">
        <v>1166</v>
      </c>
      <c r="B135" s="34" t="s">
        <v>1167</v>
      </c>
      <c r="C135" s="58">
        <v>63.75</v>
      </c>
      <c r="D135" s="58">
        <v>0</v>
      </c>
      <c r="E135" s="58">
        <v>0</v>
      </c>
      <c r="F135" s="58">
        <v>0</v>
      </c>
      <c r="G135" s="58">
        <v>63.75</v>
      </c>
      <c r="H135" s="34" t="s">
        <v>1097</v>
      </c>
    </row>
    <row r="136" spans="1:8" ht="15" customHeight="1" x14ac:dyDescent="0.3">
      <c r="A136" s="57" t="s">
        <v>1168</v>
      </c>
      <c r="B136" s="34" t="s">
        <v>1169</v>
      </c>
      <c r="C136" s="58">
        <v>412.95</v>
      </c>
      <c r="D136" s="58">
        <v>0</v>
      </c>
      <c r="E136" s="58">
        <v>0</v>
      </c>
      <c r="F136" s="58">
        <v>0</v>
      </c>
      <c r="G136" s="58">
        <v>412.95</v>
      </c>
      <c r="H136" s="34" t="s">
        <v>1097</v>
      </c>
    </row>
    <row r="137" spans="1:8" ht="15" customHeight="1" x14ac:dyDescent="0.3">
      <c r="A137" s="57" t="s">
        <v>1170</v>
      </c>
      <c r="B137" s="34" t="s">
        <v>1171</v>
      </c>
      <c r="C137" s="58">
        <v>17256.18</v>
      </c>
      <c r="D137" s="58">
        <v>0</v>
      </c>
      <c r="E137" s="58">
        <v>0</v>
      </c>
      <c r="F137" s="58">
        <v>0</v>
      </c>
      <c r="G137" s="58">
        <v>17256.18</v>
      </c>
      <c r="H137" s="34" t="s">
        <v>1097</v>
      </c>
    </row>
    <row r="138" spans="1:8" ht="15" customHeight="1" x14ac:dyDescent="0.3">
      <c r="A138" s="57" t="s">
        <v>1172</v>
      </c>
      <c r="B138" s="34" t="s">
        <v>1173</v>
      </c>
      <c r="C138" s="58">
        <v>7259</v>
      </c>
      <c r="D138" s="58">
        <v>0</v>
      </c>
      <c r="E138" s="58">
        <v>0</v>
      </c>
      <c r="F138" s="58">
        <v>0</v>
      </c>
      <c r="G138" s="58">
        <v>7259</v>
      </c>
      <c r="H138" s="34" t="s">
        <v>1097</v>
      </c>
    </row>
    <row r="139" spans="1:8" ht="15" customHeight="1" x14ac:dyDescent="0.3">
      <c r="A139" s="57" t="s">
        <v>1174</v>
      </c>
      <c r="B139" s="34" t="s">
        <v>1175</v>
      </c>
      <c r="C139" s="58">
        <v>19162.990000000002</v>
      </c>
      <c r="D139" s="58">
        <v>0</v>
      </c>
      <c r="E139" s="58">
        <v>0</v>
      </c>
      <c r="F139" s="58">
        <v>0</v>
      </c>
      <c r="G139" s="58">
        <v>19162.990000000002</v>
      </c>
      <c r="H139" s="34" t="s">
        <v>1097</v>
      </c>
    </row>
    <row r="140" spans="1:8" ht="15" customHeight="1" x14ac:dyDescent="0.3">
      <c r="A140" s="57" t="s">
        <v>1176</v>
      </c>
      <c r="B140" s="34" t="s">
        <v>1177</v>
      </c>
      <c r="C140" s="58">
        <v>15780</v>
      </c>
      <c r="D140" s="58">
        <v>0</v>
      </c>
      <c r="E140" s="58">
        <v>0</v>
      </c>
      <c r="F140" s="58">
        <v>0</v>
      </c>
      <c r="G140" s="58">
        <v>15780</v>
      </c>
      <c r="H140" s="34" t="s">
        <v>1097</v>
      </c>
    </row>
    <row r="141" spans="1:8" ht="15" customHeight="1" x14ac:dyDescent="0.3">
      <c r="A141" s="57" t="s">
        <v>1178</v>
      </c>
      <c r="B141" s="34" t="s">
        <v>1179</v>
      </c>
      <c r="C141" s="58">
        <v>7163.11</v>
      </c>
      <c r="D141" s="58">
        <v>0</v>
      </c>
      <c r="E141" s="58">
        <v>0</v>
      </c>
      <c r="F141" s="58">
        <v>0</v>
      </c>
      <c r="G141" s="58">
        <v>7163.11</v>
      </c>
      <c r="H141" s="34" t="s">
        <v>1097</v>
      </c>
    </row>
    <row r="142" spans="1:8" ht="15" customHeight="1" x14ac:dyDescent="0.3">
      <c r="A142" s="57" t="s">
        <v>1180</v>
      </c>
      <c r="B142" s="34" t="s">
        <v>1181</v>
      </c>
      <c r="C142" s="58">
        <v>292</v>
      </c>
      <c r="D142" s="58">
        <v>0</v>
      </c>
      <c r="E142" s="58">
        <v>0</v>
      </c>
      <c r="F142" s="58">
        <v>0</v>
      </c>
      <c r="G142" s="58">
        <v>292</v>
      </c>
      <c r="H142" s="34" t="s">
        <v>1097</v>
      </c>
    </row>
    <row r="143" spans="1:8" ht="15" customHeight="1" x14ac:dyDescent="0.3">
      <c r="A143" s="57" t="s">
        <v>1182</v>
      </c>
      <c r="B143" s="34" t="s">
        <v>1183</v>
      </c>
      <c r="C143" s="58">
        <v>30</v>
      </c>
      <c r="D143" s="58">
        <v>0</v>
      </c>
      <c r="E143" s="58">
        <v>0</v>
      </c>
      <c r="F143" s="58">
        <v>0</v>
      </c>
      <c r="G143" s="58">
        <v>30</v>
      </c>
      <c r="H143" s="34" t="s">
        <v>1097</v>
      </c>
    </row>
    <row r="144" spans="1:8" ht="15" customHeight="1" x14ac:dyDescent="0.3">
      <c r="A144" s="57" t="s">
        <v>1184</v>
      </c>
      <c r="B144" s="34" t="s">
        <v>1185</v>
      </c>
      <c r="C144" s="58">
        <v>30</v>
      </c>
      <c r="D144" s="58">
        <v>0</v>
      </c>
      <c r="E144" s="58">
        <v>0</v>
      </c>
      <c r="F144" s="58">
        <v>0</v>
      </c>
      <c r="G144" s="58">
        <f>+C144</f>
        <v>30</v>
      </c>
      <c r="H144" s="34" t="s">
        <v>1097</v>
      </c>
    </row>
    <row r="145" spans="1:8" ht="15" customHeight="1" x14ac:dyDescent="0.3">
      <c r="A145" s="57" t="s">
        <v>1186</v>
      </c>
      <c r="B145" s="34" t="s">
        <v>1187</v>
      </c>
      <c r="C145" s="58">
        <v>3885</v>
      </c>
      <c r="D145" s="58">
        <v>0</v>
      </c>
      <c r="E145" s="58">
        <v>0</v>
      </c>
      <c r="F145" s="58">
        <v>0</v>
      </c>
      <c r="G145" s="58">
        <v>3885</v>
      </c>
      <c r="H145" s="34" t="s">
        <v>1097</v>
      </c>
    </row>
    <row r="146" spans="1:8" ht="15" customHeight="1" x14ac:dyDescent="0.3">
      <c r="A146" s="57" t="s">
        <v>1188</v>
      </c>
      <c r="B146" s="34" t="s">
        <v>1189</v>
      </c>
      <c r="C146" s="58">
        <v>85605.68</v>
      </c>
      <c r="D146" s="58">
        <v>0</v>
      </c>
      <c r="E146" s="58">
        <v>0</v>
      </c>
      <c r="F146" s="58">
        <v>0</v>
      </c>
      <c r="G146" s="58">
        <v>85605.68</v>
      </c>
      <c r="H146" s="34" t="s">
        <v>1097</v>
      </c>
    </row>
    <row r="147" spans="1:8" ht="15" customHeight="1" x14ac:dyDescent="0.3">
      <c r="A147" s="57" t="s">
        <v>1190</v>
      </c>
      <c r="B147" s="34" t="s">
        <v>1191</v>
      </c>
      <c r="C147" s="58">
        <v>24000</v>
      </c>
      <c r="D147" s="58">
        <v>0</v>
      </c>
      <c r="E147" s="58">
        <v>0</v>
      </c>
      <c r="F147" s="58">
        <v>0</v>
      </c>
      <c r="G147" s="58">
        <v>24000</v>
      </c>
      <c r="H147" s="34" t="s">
        <v>1097</v>
      </c>
    </row>
    <row r="148" spans="1:8" ht="15" customHeight="1" x14ac:dyDescent="0.3">
      <c r="A148" s="57" t="s">
        <v>1192</v>
      </c>
      <c r="B148" s="34" t="s">
        <v>1193</v>
      </c>
      <c r="C148" s="58">
        <v>6699.79</v>
      </c>
      <c r="D148" s="58">
        <v>0</v>
      </c>
      <c r="E148" s="58">
        <v>0</v>
      </c>
      <c r="F148" s="58">
        <v>0</v>
      </c>
      <c r="G148" s="58">
        <v>6699.79</v>
      </c>
      <c r="H148" s="34" t="s">
        <v>1097</v>
      </c>
    </row>
    <row r="149" spans="1:8" ht="15" customHeight="1" x14ac:dyDescent="0.3">
      <c r="A149" s="57" t="s">
        <v>1194</v>
      </c>
      <c r="B149" s="34" t="s">
        <v>1195</v>
      </c>
      <c r="C149" s="58">
        <v>2391</v>
      </c>
      <c r="D149" s="58">
        <v>0</v>
      </c>
      <c r="E149" s="58">
        <v>0</v>
      </c>
      <c r="F149" s="58">
        <v>0</v>
      </c>
      <c r="G149" s="58">
        <v>2391</v>
      </c>
      <c r="H149" s="34" t="s">
        <v>1097</v>
      </c>
    </row>
    <row r="150" spans="1:8" ht="15" customHeight="1" x14ac:dyDescent="0.3">
      <c r="A150" s="57" t="s">
        <v>1196</v>
      </c>
      <c r="B150" s="34" t="s">
        <v>1197</v>
      </c>
      <c r="C150" s="58">
        <v>243.21</v>
      </c>
      <c r="D150" s="58">
        <f>+C150</f>
        <v>243.21</v>
      </c>
      <c r="E150" s="58">
        <v>0</v>
      </c>
      <c r="F150" s="58">
        <v>0</v>
      </c>
      <c r="G150" s="58">
        <v>0</v>
      </c>
      <c r="H150" s="34" t="s">
        <v>1097</v>
      </c>
    </row>
    <row r="151" spans="1:8" ht="15" customHeight="1" x14ac:dyDescent="0.3">
      <c r="A151" s="57" t="s">
        <v>1198</v>
      </c>
      <c r="B151" s="34" t="s">
        <v>1199</v>
      </c>
      <c r="C151" s="58">
        <v>10000</v>
      </c>
      <c r="D151" s="58">
        <v>0</v>
      </c>
      <c r="E151" s="58">
        <v>0</v>
      </c>
      <c r="F151" s="58">
        <v>0</v>
      </c>
      <c r="G151" s="58">
        <v>10000</v>
      </c>
      <c r="H151" s="34" t="s">
        <v>1097</v>
      </c>
    </row>
    <row r="152" spans="1:8" ht="15" customHeight="1" x14ac:dyDescent="0.3">
      <c r="A152" s="57" t="s">
        <v>1200</v>
      </c>
      <c r="B152" s="34" t="s">
        <v>1201</v>
      </c>
      <c r="C152" s="58">
        <v>5000</v>
      </c>
      <c r="D152" s="58">
        <v>0</v>
      </c>
      <c r="E152" s="58">
        <v>0</v>
      </c>
      <c r="F152" s="58">
        <v>0</v>
      </c>
      <c r="G152" s="58">
        <v>5000</v>
      </c>
      <c r="H152" s="34" t="s">
        <v>1097</v>
      </c>
    </row>
    <row r="153" spans="1:8" ht="15" customHeight="1" x14ac:dyDescent="0.3">
      <c r="A153" s="57" t="s">
        <v>1202</v>
      </c>
      <c r="B153" s="34" t="s">
        <v>1203</v>
      </c>
      <c r="C153" s="58">
        <v>10000</v>
      </c>
      <c r="D153" s="58">
        <v>0</v>
      </c>
      <c r="E153" s="58">
        <v>0</v>
      </c>
      <c r="F153" s="58">
        <v>0</v>
      </c>
      <c r="G153" s="58">
        <v>10000</v>
      </c>
      <c r="H153" s="34" t="s">
        <v>1097</v>
      </c>
    </row>
    <row r="154" spans="1:8" ht="15" customHeight="1" x14ac:dyDescent="0.3">
      <c r="A154" s="57" t="s">
        <v>1204</v>
      </c>
      <c r="B154" s="34" t="s">
        <v>1205</v>
      </c>
      <c r="C154" s="58">
        <v>10000</v>
      </c>
      <c r="D154" s="58">
        <v>0</v>
      </c>
      <c r="E154" s="58">
        <v>0</v>
      </c>
      <c r="F154" s="58">
        <v>0</v>
      </c>
      <c r="G154" s="58">
        <v>10000</v>
      </c>
      <c r="H154" s="34" t="s">
        <v>1097</v>
      </c>
    </row>
    <row r="155" spans="1:8" ht="15" customHeight="1" x14ac:dyDescent="0.3">
      <c r="A155" s="57" t="s">
        <v>1206</v>
      </c>
      <c r="B155" s="34" t="s">
        <v>1207</v>
      </c>
      <c r="C155" s="58">
        <v>1500</v>
      </c>
      <c r="D155" s="58">
        <v>0</v>
      </c>
      <c r="E155" s="58">
        <v>0</v>
      </c>
      <c r="F155" s="58">
        <v>0</v>
      </c>
      <c r="G155" s="58">
        <v>1500</v>
      </c>
      <c r="H155" s="34" t="s">
        <v>1097</v>
      </c>
    </row>
    <row r="156" spans="1:8" ht="15" customHeight="1" x14ac:dyDescent="0.3">
      <c r="A156" s="57" t="s">
        <v>1208</v>
      </c>
      <c r="B156" s="34" t="s">
        <v>1209</v>
      </c>
      <c r="C156" s="58">
        <v>8500</v>
      </c>
      <c r="D156" s="58">
        <v>0</v>
      </c>
      <c r="E156" s="58">
        <v>0</v>
      </c>
      <c r="F156" s="58">
        <v>0</v>
      </c>
      <c r="G156" s="58">
        <v>8500</v>
      </c>
      <c r="H156" s="34" t="s">
        <v>1097</v>
      </c>
    </row>
    <row r="157" spans="1:8" ht="15" customHeight="1" x14ac:dyDescent="0.3">
      <c r="A157" s="57" t="s">
        <v>1210</v>
      </c>
      <c r="B157" s="34" t="s">
        <v>1211</v>
      </c>
      <c r="C157" s="58">
        <v>17980</v>
      </c>
      <c r="D157" s="58">
        <v>0</v>
      </c>
      <c r="E157" s="58">
        <v>0</v>
      </c>
      <c r="F157" s="58">
        <v>0</v>
      </c>
      <c r="G157" s="58">
        <v>17980</v>
      </c>
      <c r="H157" s="34" t="s">
        <v>1097</v>
      </c>
    </row>
    <row r="158" spans="1:8" ht="15" customHeight="1" x14ac:dyDescent="0.3">
      <c r="A158" s="57" t="s">
        <v>1212</v>
      </c>
      <c r="B158" s="34" t="s">
        <v>1213</v>
      </c>
      <c r="C158" s="58">
        <v>3000</v>
      </c>
      <c r="D158" s="58">
        <v>0</v>
      </c>
      <c r="E158" s="58">
        <v>0</v>
      </c>
      <c r="F158" s="58">
        <v>0</v>
      </c>
      <c r="G158" s="58">
        <v>3000</v>
      </c>
      <c r="H158" s="34" t="s">
        <v>1097</v>
      </c>
    </row>
    <row r="159" spans="1:8" ht="15" customHeight="1" x14ac:dyDescent="0.3">
      <c r="A159" s="57">
        <v>1132</v>
      </c>
      <c r="B159" s="34" t="s">
        <v>334</v>
      </c>
      <c r="C159" s="74">
        <v>0</v>
      </c>
      <c r="D159" s="74">
        <v>0</v>
      </c>
      <c r="E159" s="74">
        <v>0</v>
      </c>
      <c r="F159" s="74">
        <v>0</v>
      </c>
      <c r="G159" s="74">
        <v>0</v>
      </c>
      <c r="H159" s="34"/>
    </row>
    <row r="160" spans="1:8" ht="15" customHeight="1" x14ac:dyDescent="0.3">
      <c r="A160" s="57">
        <v>1133</v>
      </c>
      <c r="B160" s="34" t="s">
        <v>335</v>
      </c>
      <c r="C160" s="74">
        <v>0</v>
      </c>
      <c r="D160" s="74">
        <v>0</v>
      </c>
      <c r="E160" s="74">
        <v>0</v>
      </c>
      <c r="F160" s="74">
        <v>0</v>
      </c>
      <c r="G160" s="74">
        <v>0</v>
      </c>
      <c r="H160" s="34"/>
    </row>
    <row r="161" spans="1:10" ht="15" customHeight="1" x14ac:dyDescent="0.3">
      <c r="A161" s="57">
        <v>1134</v>
      </c>
      <c r="B161" s="34" t="s">
        <v>336</v>
      </c>
      <c r="C161" s="74">
        <v>0</v>
      </c>
      <c r="D161" s="74">
        <v>0</v>
      </c>
      <c r="E161" s="74">
        <v>0</v>
      </c>
      <c r="F161" s="74">
        <v>0</v>
      </c>
      <c r="G161" s="74">
        <v>0</v>
      </c>
      <c r="H161" s="34"/>
    </row>
    <row r="162" spans="1:10" ht="15" customHeight="1" x14ac:dyDescent="0.3">
      <c r="A162" s="57">
        <v>1139</v>
      </c>
      <c r="B162" s="34" t="s">
        <v>337</v>
      </c>
      <c r="C162" s="74">
        <v>0</v>
      </c>
      <c r="D162" s="74">
        <v>0</v>
      </c>
      <c r="E162" s="74">
        <v>0</v>
      </c>
      <c r="F162" s="74">
        <v>0</v>
      </c>
      <c r="G162" s="74">
        <v>0</v>
      </c>
      <c r="H162" s="34"/>
    </row>
    <row r="163" spans="1:10" ht="15" customHeight="1" x14ac:dyDescent="0.3">
      <c r="A163" s="34"/>
      <c r="B163" s="34"/>
      <c r="C163" s="34"/>
      <c r="D163" s="34"/>
      <c r="E163" s="34"/>
      <c r="F163" s="34"/>
      <c r="G163" s="34"/>
      <c r="H163" s="34"/>
    </row>
    <row r="164" spans="1:10" ht="15" customHeight="1" x14ac:dyDescent="0.3">
      <c r="A164" s="32" t="s">
        <v>338</v>
      </c>
      <c r="B164" s="32"/>
      <c r="C164" s="32"/>
      <c r="D164" s="32"/>
      <c r="E164" s="32"/>
      <c r="F164" s="32"/>
      <c r="G164" s="32"/>
      <c r="H164" s="32"/>
    </row>
    <row r="165" spans="1:10" ht="15" customHeight="1" x14ac:dyDescent="0.3">
      <c r="A165" s="36" t="s">
        <v>106</v>
      </c>
      <c r="B165" s="36" t="s">
        <v>107</v>
      </c>
      <c r="C165" s="36" t="s">
        <v>108</v>
      </c>
      <c r="D165" s="36" t="s">
        <v>339</v>
      </c>
      <c r="E165" s="36" t="s">
        <v>340</v>
      </c>
      <c r="F165" s="36" t="s">
        <v>341</v>
      </c>
      <c r="G165" s="36"/>
      <c r="H165" s="36"/>
    </row>
    <row r="166" spans="1:10" ht="15" customHeight="1" x14ac:dyDescent="0.3">
      <c r="A166" s="57">
        <v>1140</v>
      </c>
      <c r="B166" s="34" t="s">
        <v>342</v>
      </c>
      <c r="C166" s="58">
        <v>0</v>
      </c>
      <c r="D166" s="34"/>
      <c r="E166" s="34"/>
      <c r="F166" s="34"/>
      <c r="G166" s="34"/>
      <c r="H166" s="34"/>
    </row>
    <row r="167" spans="1:10" ht="15" customHeight="1" x14ac:dyDescent="0.3">
      <c r="A167" s="57">
        <v>1141</v>
      </c>
      <c r="B167" s="34" t="s">
        <v>343</v>
      </c>
      <c r="C167" s="58">
        <v>0</v>
      </c>
      <c r="D167" s="34"/>
      <c r="E167" s="34"/>
      <c r="F167" s="34"/>
    </row>
    <row r="168" spans="1:10" ht="15" customHeight="1" x14ac:dyDescent="0.3">
      <c r="A168" s="57">
        <v>1142</v>
      </c>
      <c r="B168" s="34" t="s">
        <v>344</v>
      </c>
      <c r="C168" s="58">
        <v>0</v>
      </c>
      <c r="D168" s="34"/>
      <c r="E168" s="34"/>
      <c r="F168" s="34"/>
    </row>
    <row r="169" spans="1:10" ht="15" customHeight="1" x14ac:dyDescent="0.3">
      <c r="A169" s="57">
        <v>1143</v>
      </c>
      <c r="B169" s="34" t="s">
        <v>345</v>
      </c>
      <c r="C169" s="58">
        <v>0</v>
      </c>
      <c r="D169" s="34"/>
      <c r="E169" s="34"/>
      <c r="F169" s="34"/>
    </row>
    <row r="170" spans="1:10" ht="15" customHeight="1" x14ac:dyDescent="0.3">
      <c r="A170" s="57">
        <v>1144</v>
      </c>
      <c r="B170" s="34" t="s">
        <v>346</v>
      </c>
      <c r="C170" s="58">
        <v>0</v>
      </c>
      <c r="D170" s="34"/>
      <c r="E170" s="34"/>
      <c r="F170" s="34"/>
    </row>
    <row r="171" spans="1:10" ht="15" customHeight="1" x14ac:dyDescent="0.3">
      <c r="A171" s="57">
        <v>1145</v>
      </c>
      <c r="B171" s="34" t="s">
        <v>347</v>
      </c>
      <c r="C171" s="58">
        <v>0</v>
      </c>
      <c r="D171" s="34"/>
      <c r="E171" s="34"/>
      <c r="F171" s="34"/>
    </row>
    <row r="172" spans="1:10" ht="15" customHeight="1" x14ac:dyDescent="0.3">
      <c r="A172" s="34"/>
      <c r="B172" s="34"/>
      <c r="C172" s="34"/>
      <c r="D172" s="34"/>
      <c r="E172" s="34"/>
      <c r="F172" s="34"/>
    </row>
    <row r="173" spans="1:10" ht="15" customHeight="1" x14ac:dyDescent="0.3">
      <c r="A173" s="32" t="s">
        <v>348</v>
      </c>
      <c r="B173" s="32"/>
      <c r="C173" s="32"/>
      <c r="D173" s="32"/>
      <c r="E173" s="32"/>
      <c r="F173" s="32"/>
      <c r="I173" s="34"/>
      <c r="J173" s="34"/>
    </row>
    <row r="174" spans="1:10" ht="15" customHeight="1" x14ac:dyDescent="0.3">
      <c r="A174" s="36" t="s">
        <v>106</v>
      </c>
      <c r="B174" s="36" t="s">
        <v>107</v>
      </c>
      <c r="C174" s="36" t="s">
        <v>108</v>
      </c>
      <c r="D174" s="36" t="s">
        <v>340</v>
      </c>
      <c r="E174" s="36" t="s">
        <v>349</v>
      </c>
      <c r="F174" s="36" t="s">
        <v>341</v>
      </c>
      <c r="I174" s="34"/>
      <c r="J174" s="34"/>
    </row>
    <row r="175" spans="1:10" ht="15" customHeight="1" x14ac:dyDescent="0.3">
      <c r="A175" s="57">
        <v>1150</v>
      </c>
      <c r="B175" s="34" t="s">
        <v>350</v>
      </c>
      <c r="C175" s="58">
        <v>0</v>
      </c>
      <c r="D175" s="34"/>
      <c r="E175" s="34"/>
      <c r="F175" s="34"/>
      <c r="I175" s="34"/>
      <c r="J175" s="34"/>
    </row>
    <row r="176" spans="1:10" ht="15" customHeight="1" x14ac:dyDescent="0.3">
      <c r="A176" s="57">
        <v>1151</v>
      </c>
      <c r="B176" s="34" t="s">
        <v>351</v>
      </c>
      <c r="C176" s="58">
        <v>0</v>
      </c>
      <c r="D176" s="34"/>
      <c r="E176" s="34"/>
      <c r="F176" s="34"/>
      <c r="I176" s="34"/>
      <c r="J176" s="34"/>
    </row>
    <row r="177" spans="1:10" ht="15" customHeight="1" x14ac:dyDescent="0.3">
      <c r="A177" s="34"/>
      <c r="B177" s="34"/>
      <c r="C177" s="34"/>
      <c r="D177" s="34"/>
      <c r="E177" s="34"/>
      <c r="F177" s="34"/>
      <c r="I177" s="34"/>
      <c r="J177" s="34"/>
    </row>
    <row r="178" spans="1:10" ht="15" customHeight="1" x14ac:dyDescent="0.3">
      <c r="A178" s="32" t="s">
        <v>354</v>
      </c>
      <c r="B178" s="32"/>
      <c r="C178" s="32"/>
      <c r="D178" s="32"/>
      <c r="E178" s="32"/>
      <c r="F178" s="32"/>
    </row>
    <row r="179" spans="1:10" ht="15" customHeight="1" x14ac:dyDescent="0.3">
      <c r="A179" s="36" t="s">
        <v>106</v>
      </c>
      <c r="B179" s="36" t="s">
        <v>107</v>
      </c>
      <c r="C179" s="36" t="s">
        <v>108</v>
      </c>
      <c r="D179" s="36" t="s">
        <v>313</v>
      </c>
      <c r="E179" s="36" t="s">
        <v>326</v>
      </c>
      <c r="F179" s="36"/>
    </row>
    <row r="180" spans="1:10" ht="15" customHeight="1" x14ac:dyDescent="0.3">
      <c r="A180" s="57">
        <v>1213</v>
      </c>
      <c r="B180" s="34" t="s">
        <v>355</v>
      </c>
      <c r="C180" s="58">
        <v>0</v>
      </c>
      <c r="D180" s="34"/>
      <c r="E180" s="34"/>
      <c r="F180" s="34"/>
      <c r="I180" s="34"/>
      <c r="J180" s="34"/>
    </row>
    <row r="181" spans="1:10" ht="15" customHeight="1" x14ac:dyDescent="0.3">
      <c r="A181" s="34"/>
      <c r="B181" s="34"/>
      <c r="C181" s="34"/>
      <c r="D181" s="34"/>
      <c r="E181" s="34"/>
      <c r="F181" s="34"/>
      <c r="I181" s="34"/>
      <c r="J181" s="34"/>
    </row>
    <row r="182" spans="1:10" ht="15" customHeight="1" x14ac:dyDescent="0.3">
      <c r="A182" s="32" t="s">
        <v>356</v>
      </c>
      <c r="B182" s="32"/>
      <c r="C182" s="32"/>
      <c r="D182" s="32"/>
      <c r="E182" s="32"/>
      <c r="F182" s="32"/>
    </row>
    <row r="183" spans="1:10" ht="15" customHeight="1" x14ac:dyDescent="0.3">
      <c r="A183" s="36" t="s">
        <v>106</v>
      </c>
      <c r="B183" s="36" t="s">
        <v>107</v>
      </c>
      <c r="C183" s="36" t="s">
        <v>108</v>
      </c>
      <c r="D183" s="36"/>
      <c r="E183" s="36"/>
      <c r="F183" s="36"/>
      <c r="G183" s="36"/>
      <c r="H183" s="36"/>
    </row>
    <row r="184" spans="1:10" ht="15" customHeight="1" x14ac:dyDescent="0.3">
      <c r="A184" s="57">
        <v>1211</v>
      </c>
      <c r="B184" s="34" t="s">
        <v>357</v>
      </c>
      <c r="C184" s="58">
        <v>0</v>
      </c>
      <c r="D184" s="34"/>
      <c r="E184" s="34"/>
      <c r="F184" s="34"/>
      <c r="G184" s="34"/>
      <c r="H184" s="34"/>
      <c r="I184" s="34"/>
      <c r="J184" s="34"/>
    </row>
    <row r="185" spans="1:10" ht="15" customHeight="1" x14ac:dyDescent="0.3">
      <c r="A185" s="57">
        <v>1212</v>
      </c>
      <c r="B185" s="34" t="s">
        <v>358</v>
      </c>
      <c r="C185" s="58">
        <v>0</v>
      </c>
      <c r="D185" s="34"/>
      <c r="E185" s="34"/>
      <c r="F185" s="34"/>
      <c r="G185" s="34"/>
      <c r="H185" s="34"/>
      <c r="I185" s="34"/>
      <c r="J185" s="34"/>
    </row>
    <row r="186" spans="1:10" ht="15" customHeight="1" x14ac:dyDescent="0.3">
      <c r="A186" s="57">
        <v>1214</v>
      </c>
      <c r="B186" s="34" t="s">
        <v>359</v>
      </c>
      <c r="C186" s="58">
        <v>0</v>
      </c>
      <c r="D186" s="34"/>
      <c r="E186" s="34"/>
      <c r="F186" s="34"/>
      <c r="G186" s="34"/>
      <c r="H186" s="34"/>
      <c r="I186" s="34"/>
      <c r="J186" s="34"/>
    </row>
    <row r="187" spans="1:10" ht="15" customHeight="1" x14ac:dyDescent="0.3">
      <c r="A187" s="34"/>
      <c r="B187" s="34"/>
      <c r="C187" s="34"/>
      <c r="D187" s="34"/>
      <c r="E187" s="34"/>
      <c r="F187" s="34"/>
      <c r="G187" s="34"/>
      <c r="H187" s="34"/>
      <c r="I187" s="34"/>
      <c r="J187" s="34"/>
    </row>
    <row r="188" spans="1:10" ht="15" customHeight="1" x14ac:dyDescent="0.3">
      <c r="A188" s="32" t="s">
        <v>360</v>
      </c>
      <c r="B188" s="32"/>
      <c r="C188" s="32"/>
      <c r="D188" s="32"/>
      <c r="E188" s="32"/>
      <c r="F188" s="32"/>
      <c r="G188" s="32"/>
      <c r="H188" s="32"/>
      <c r="I188" s="32"/>
      <c r="J188" s="32"/>
    </row>
    <row r="189" spans="1:10" ht="15" customHeight="1" x14ac:dyDescent="0.3">
      <c r="A189" s="36" t="s">
        <v>106</v>
      </c>
      <c r="B189" s="36" t="s">
        <v>107</v>
      </c>
      <c r="C189" s="36" t="s">
        <v>108</v>
      </c>
      <c r="D189" s="36" t="s">
        <v>361</v>
      </c>
      <c r="E189" s="36" t="s">
        <v>362</v>
      </c>
      <c r="F189" s="36" t="s">
        <v>363</v>
      </c>
      <c r="G189" s="36" t="s">
        <v>364</v>
      </c>
      <c r="H189" s="36" t="s">
        <v>365</v>
      </c>
      <c r="I189" s="36" t="s">
        <v>366</v>
      </c>
      <c r="J189" s="36" t="s">
        <v>367</v>
      </c>
    </row>
    <row r="190" spans="1:10" ht="15" customHeight="1" x14ac:dyDescent="0.3">
      <c r="A190" s="57">
        <v>1230</v>
      </c>
      <c r="B190" s="34" t="s">
        <v>368</v>
      </c>
      <c r="C190" s="58">
        <v>0</v>
      </c>
      <c r="D190" s="58">
        <v>0</v>
      </c>
      <c r="E190" s="58">
        <v>0</v>
      </c>
      <c r="F190" s="34"/>
      <c r="G190" s="34"/>
      <c r="H190" s="34"/>
      <c r="I190" s="34"/>
      <c r="J190" s="34"/>
    </row>
    <row r="191" spans="1:10" ht="15" customHeight="1" x14ac:dyDescent="0.3">
      <c r="A191" s="57">
        <v>1231</v>
      </c>
      <c r="B191" s="34" t="s">
        <v>369</v>
      </c>
      <c r="C191" s="58">
        <v>0</v>
      </c>
      <c r="D191" s="68"/>
      <c r="E191" s="68"/>
      <c r="F191" s="34"/>
      <c r="G191" s="34"/>
      <c r="H191" s="34"/>
      <c r="I191" s="34"/>
      <c r="J191" s="34"/>
    </row>
    <row r="192" spans="1:10" ht="15" customHeight="1" x14ac:dyDescent="0.3">
      <c r="A192" s="57">
        <v>1232</v>
      </c>
      <c r="B192" s="34" t="s">
        <v>370</v>
      </c>
      <c r="C192" s="58">
        <v>0</v>
      </c>
      <c r="D192" s="58">
        <v>0</v>
      </c>
      <c r="E192" s="58">
        <v>0</v>
      </c>
      <c r="F192" s="34"/>
      <c r="G192" s="34"/>
      <c r="H192" s="34"/>
      <c r="I192" s="34"/>
      <c r="J192" s="34"/>
    </row>
    <row r="193" spans="1:10" ht="15" customHeight="1" x14ac:dyDescent="0.3">
      <c r="A193" s="57">
        <v>1233</v>
      </c>
      <c r="B193" s="34" t="s">
        <v>371</v>
      </c>
      <c r="C193" s="58">
        <v>0</v>
      </c>
      <c r="D193" s="58">
        <v>0</v>
      </c>
      <c r="E193" s="58">
        <v>0</v>
      </c>
      <c r="F193" s="34"/>
      <c r="G193" s="34"/>
      <c r="H193" s="34"/>
      <c r="I193" s="34"/>
      <c r="J193" s="34"/>
    </row>
    <row r="194" spans="1:10" ht="15" customHeight="1" x14ac:dyDescent="0.3">
      <c r="A194" s="57">
        <v>1234</v>
      </c>
      <c r="B194" s="34" t="s">
        <v>374</v>
      </c>
      <c r="C194" s="58">
        <v>0</v>
      </c>
      <c r="D194" s="58">
        <v>0</v>
      </c>
      <c r="E194" s="58">
        <v>0</v>
      </c>
      <c r="F194" s="34"/>
      <c r="G194" s="34"/>
      <c r="H194" s="34"/>
      <c r="I194" s="34"/>
      <c r="J194" s="34"/>
    </row>
    <row r="195" spans="1:10" ht="15" customHeight="1" x14ac:dyDescent="0.3">
      <c r="A195" s="57">
        <v>1235</v>
      </c>
      <c r="B195" s="34" t="s">
        <v>375</v>
      </c>
      <c r="C195" s="58">
        <v>0</v>
      </c>
      <c r="D195" s="58">
        <v>0</v>
      </c>
      <c r="E195" s="58">
        <v>0</v>
      </c>
      <c r="F195" s="34"/>
      <c r="G195" s="34"/>
      <c r="H195" s="34"/>
      <c r="I195" s="34"/>
      <c r="J195" s="34"/>
    </row>
    <row r="196" spans="1:10" ht="15" customHeight="1" x14ac:dyDescent="0.3">
      <c r="A196" s="57">
        <v>1236</v>
      </c>
      <c r="B196" s="34" t="s">
        <v>376</v>
      </c>
      <c r="C196" s="58">
        <v>0</v>
      </c>
      <c r="D196" s="58">
        <v>0</v>
      </c>
      <c r="E196" s="58">
        <v>0</v>
      </c>
      <c r="F196" s="34"/>
      <c r="G196" s="34"/>
      <c r="H196" s="34"/>
      <c r="I196" s="34"/>
      <c r="J196" s="34"/>
    </row>
    <row r="197" spans="1:10" ht="15" customHeight="1" x14ac:dyDescent="0.3">
      <c r="A197" s="57">
        <v>1239</v>
      </c>
      <c r="B197" s="34" t="s">
        <v>377</v>
      </c>
      <c r="C197" s="58">
        <v>0</v>
      </c>
      <c r="D197" s="58">
        <v>0</v>
      </c>
      <c r="E197" s="58">
        <v>0</v>
      </c>
      <c r="F197" s="34"/>
      <c r="G197" s="34"/>
      <c r="H197" s="34"/>
      <c r="I197" s="34"/>
      <c r="J197" s="34"/>
    </row>
    <row r="198" spans="1:10" s="256" customFormat="1" ht="15" customHeight="1" x14ac:dyDescent="0.3">
      <c r="A198" s="57">
        <v>1240</v>
      </c>
      <c r="B198" s="34" t="s">
        <v>378</v>
      </c>
      <c r="C198" s="74">
        <f>+C199+C204+C208+C209+C211+C212+C216+C218</f>
        <v>25225219.549999997</v>
      </c>
      <c r="D198" s="74">
        <f>+D199+D204+D208+D209+D211+D212+D216+D218</f>
        <v>1648671.6601530851</v>
      </c>
      <c r="E198" s="74">
        <f>+E199+E204+E208+E209+E211+E212+E216+E218</f>
        <v>20227209.289778676</v>
      </c>
      <c r="F198" s="58"/>
      <c r="G198" s="34"/>
      <c r="H198" s="34"/>
      <c r="I198" s="58"/>
      <c r="J198" s="58"/>
    </row>
    <row r="199" spans="1:10" s="256" customFormat="1" ht="15" customHeight="1" x14ac:dyDescent="0.3">
      <c r="A199" s="57">
        <v>1241</v>
      </c>
      <c r="B199" s="34" t="s">
        <v>379</v>
      </c>
      <c r="C199" s="74">
        <f>+SUM(C200:C203)</f>
        <v>5584310.1400000006</v>
      </c>
      <c r="D199" s="74">
        <f>+SUM(D200:D203)</f>
        <v>267008.5443333335</v>
      </c>
      <c r="E199" s="74">
        <f>+SUM(E200:E203)</f>
        <v>4976442.6712337555</v>
      </c>
      <c r="F199" s="251"/>
      <c r="G199" s="257"/>
      <c r="H199" s="251"/>
      <c r="I199" s="34"/>
      <c r="J199" s="34"/>
    </row>
    <row r="200" spans="1:10" s="256" customFormat="1" ht="15" customHeight="1" x14ac:dyDescent="0.3">
      <c r="A200" s="57" t="s">
        <v>1214</v>
      </c>
      <c r="B200" s="34" t="s">
        <v>1215</v>
      </c>
      <c r="C200" s="58">
        <v>1770271.35</v>
      </c>
      <c r="D200" s="58">
        <v>73262.435000000056</v>
      </c>
      <c r="E200" s="58">
        <v>1405806.5753170894</v>
      </c>
      <c r="F200" s="251" t="s">
        <v>694</v>
      </c>
      <c r="G200" s="35">
        <v>0.1</v>
      </c>
      <c r="H200" s="34" t="s">
        <v>1216</v>
      </c>
      <c r="I200" s="34"/>
      <c r="J200" s="34"/>
    </row>
    <row r="201" spans="1:10" s="256" customFormat="1" ht="15" customHeight="1" x14ac:dyDescent="0.3">
      <c r="A201" s="57" t="s">
        <v>1217</v>
      </c>
      <c r="B201" s="34" t="s">
        <v>1218</v>
      </c>
      <c r="C201" s="58">
        <v>814637</v>
      </c>
      <c r="D201" s="58">
        <v>21982.540000000183</v>
      </c>
      <c r="E201" s="58">
        <v>814633.97500000068</v>
      </c>
      <c r="F201" s="251" t="s">
        <v>694</v>
      </c>
      <c r="G201" s="35">
        <v>0.1</v>
      </c>
      <c r="H201" s="34" t="s">
        <v>1216</v>
      </c>
      <c r="I201" s="34"/>
      <c r="J201" s="34"/>
    </row>
    <row r="202" spans="1:10" s="256" customFormat="1" ht="15" customHeight="1" x14ac:dyDescent="0.3">
      <c r="A202" s="57" t="s">
        <v>1219</v>
      </c>
      <c r="B202" s="34" t="s">
        <v>1220</v>
      </c>
      <c r="C202" s="58">
        <v>2874299.14</v>
      </c>
      <c r="D202" s="58">
        <v>102199.13</v>
      </c>
      <c r="E202" s="58">
        <v>2630884.4709166652</v>
      </c>
      <c r="F202" s="251" t="s">
        <v>694</v>
      </c>
      <c r="G202" s="258">
        <v>0.33300000000000002</v>
      </c>
      <c r="H202" s="34" t="s">
        <v>1216</v>
      </c>
      <c r="I202" s="34"/>
      <c r="J202" s="34"/>
    </row>
    <row r="203" spans="1:10" s="256" customFormat="1" ht="15" customHeight="1" x14ac:dyDescent="0.3">
      <c r="A203" s="57" t="s">
        <v>1221</v>
      </c>
      <c r="B203" s="34" t="s">
        <v>1222</v>
      </c>
      <c r="C203" s="58">
        <v>125102.65</v>
      </c>
      <c r="D203" s="58">
        <v>69564.439333333285</v>
      </c>
      <c r="E203" s="58">
        <v>125117.65000000005</v>
      </c>
      <c r="F203" s="251" t="s">
        <v>694</v>
      </c>
      <c r="G203" s="65">
        <v>0.1</v>
      </c>
      <c r="H203" s="34" t="s">
        <v>1216</v>
      </c>
      <c r="I203" s="58"/>
      <c r="J203" s="34"/>
    </row>
    <row r="204" spans="1:10" s="256" customFormat="1" ht="15" customHeight="1" x14ac:dyDescent="0.3">
      <c r="A204" s="57">
        <v>1242</v>
      </c>
      <c r="B204" s="34" t="s">
        <v>380</v>
      </c>
      <c r="C204" s="74">
        <f>+SUM(C205:C207)</f>
        <v>12374431.869999999</v>
      </c>
      <c r="D204" s="74">
        <f>+SUM(D205:D207)</f>
        <v>1170434.4809864177</v>
      </c>
      <c r="E204" s="74">
        <f>+SUM(E205:E207)</f>
        <v>8760685.8735659868</v>
      </c>
      <c r="F204" s="251"/>
      <c r="G204" s="259"/>
      <c r="H204" s="34"/>
      <c r="I204" s="34"/>
      <c r="J204" s="34"/>
    </row>
    <row r="205" spans="1:10" s="256" customFormat="1" ht="15" customHeight="1" x14ac:dyDescent="0.3">
      <c r="A205" s="57" t="s">
        <v>1223</v>
      </c>
      <c r="B205" s="34" t="s">
        <v>1224</v>
      </c>
      <c r="C205" s="58">
        <v>5391356.0899999999</v>
      </c>
      <c r="D205" s="58">
        <v>366023.97667970037</v>
      </c>
      <c r="E205" s="58">
        <v>5007108.897969001</v>
      </c>
      <c r="F205" s="251" t="s">
        <v>694</v>
      </c>
      <c r="G205" s="35">
        <v>0.33300000000000002</v>
      </c>
      <c r="H205" s="34" t="s">
        <v>1216</v>
      </c>
      <c r="I205" s="34"/>
      <c r="J205" s="34"/>
    </row>
    <row r="206" spans="1:10" s="256" customFormat="1" ht="15" customHeight="1" x14ac:dyDescent="0.3">
      <c r="A206" s="57" t="s">
        <v>1225</v>
      </c>
      <c r="B206" s="34" t="s">
        <v>1226</v>
      </c>
      <c r="C206" s="58">
        <v>618256.76</v>
      </c>
      <c r="D206" s="58">
        <v>17429.206680000003</v>
      </c>
      <c r="E206" s="58">
        <v>582970.21915000002</v>
      </c>
      <c r="F206" s="251" t="s">
        <v>694</v>
      </c>
      <c r="G206" s="35">
        <v>0.33300000000000002</v>
      </c>
      <c r="H206" s="34" t="s">
        <v>1216</v>
      </c>
      <c r="I206" s="34"/>
      <c r="J206" s="34"/>
    </row>
    <row r="207" spans="1:10" s="256" customFormat="1" ht="15" customHeight="1" x14ac:dyDescent="0.3">
      <c r="A207" s="57" t="s">
        <v>1227</v>
      </c>
      <c r="B207" s="34" t="s">
        <v>1228</v>
      </c>
      <c r="C207" s="58">
        <v>6364819.0199999996</v>
      </c>
      <c r="D207" s="58">
        <v>786981.29762671748</v>
      </c>
      <c r="E207" s="58">
        <v>3170606.7564469846</v>
      </c>
      <c r="F207" s="251" t="s">
        <v>694</v>
      </c>
      <c r="G207" s="35">
        <v>0.2</v>
      </c>
      <c r="H207" s="34" t="s">
        <v>1216</v>
      </c>
      <c r="I207" s="34"/>
      <c r="J207" s="34"/>
    </row>
    <row r="208" spans="1:10" s="256" customFormat="1" ht="15" customHeight="1" x14ac:dyDescent="0.3">
      <c r="A208" s="57">
        <v>1243</v>
      </c>
      <c r="B208" s="34" t="s">
        <v>381</v>
      </c>
      <c r="C208" s="74">
        <v>0</v>
      </c>
      <c r="D208" s="74">
        <v>0</v>
      </c>
      <c r="E208" s="74">
        <v>0</v>
      </c>
      <c r="F208" s="251"/>
      <c r="G208" s="35"/>
      <c r="H208" s="34"/>
      <c r="I208" s="34"/>
      <c r="J208" s="34"/>
    </row>
    <row r="209" spans="1:10" s="256" customFormat="1" ht="15" customHeight="1" x14ac:dyDescent="0.3">
      <c r="A209" s="57">
        <v>1244</v>
      </c>
      <c r="B209" s="34" t="s">
        <v>382</v>
      </c>
      <c r="C209" s="74">
        <f>+C210</f>
        <v>3279250.91</v>
      </c>
      <c r="D209" s="74">
        <f>+D210</f>
        <v>35000.03</v>
      </c>
      <c r="E209" s="74">
        <f>+E210</f>
        <v>3046677.5738122682</v>
      </c>
      <c r="F209" s="251"/>
      <c r="G209" s="259"/>
      <c r="H209" s="34"/>
      <c r="I209" s="34"/>
      <c r="J209" s="34"/>
    </row>
    <row r="210" spans="1:10" s="256" customFormat="1" ht="15" customHeight="1" x14ac:dyDescent="0.3">
      <c r="A210" s="57" t="s">
        <v>1229</v>
      </c>
      <c r="B210" s="34" t="s">
        <v>1230</v>
      </c>
      <c r="C210" s="58">
        <v>3279250.91</v>
      </c>
      <c r="D210" s="58">
        <v>35000.03</v>
      </c>
      <c r="E210" s="58">
        <v>3046677.5738122682</v>
      </c>
      <c r="F210" s="251" t="s">
        <v>694</v>
      </c>
      <c r="G210" s="35">
        <v>0.2</v>
      </c>
      <c r="H210" s="34" t="s">
        <v>1216</v>
      </c>
      <c r="I210" s="34"/>
      <c r="J210" s="34"/>
    </row>
    <row r="211" spans="1:10" s="256" customFormat="1" ht="15" customHeight="1" x14ac:dyDescent="0.3">
      <c r="A211" s="57">
        <v>1245</v>
      </c>
      <c r="B211" s="34" t="s">
        <v>384</v>
      </c>
      <c r="C211" s="74">
        <v>0</v>
      </c>
      <c r="D211" s="74">
        <v>0</v>
      </c>
      <c r="E211" s="74">
        <v>0</v>
      </c>
      <c r="F211" s="251"/>
      <c r="G211" s="259"/>
      <c r="H211" s="34"/>
      <c r="I211" s="34"/>
      <c r="J211" s="34"/>
    </row>
    <row r="212" spans="1:10" s="256" customFormat="1" ht="15" customHeight="1" x14ac:dyDescent="0.3">
      <c r="A212" s="57">
        <v>1246</v>
      </c>
      <c r="B212" s="34" t="s">
        <v>385</v>
      </c>
      <c r="C212" s="74">
        <f>+SUM(C213:C215)</f>
        <v>3685483.49</v>
      </c>
      <c r="D212" s="74">
        <f>+SUM(D213:D215)</f>
        <v>176228.60483333375</v>
      </c>
      <c r="E212" s="74">
        <f>+SUM(E213:E215)</f>
        <v>3443403.1711666663</v>
      </c>
      <c r="F212" s="251"/>
      <c r="G212" s="259"/>
      <c r="H212" s="34"/>
      <c r="I212" s="34"/>
      <c r="J212" s="34"/>
    </row>
    <row r="213" spans="1:10" s="256" customFormat="1" ht="15" customHeight="1" x14ac:dyDescent="0.3">
      <c r="A213" s="57" t="s">
        <v>1231</v>
      </c>
      <c r="B213" s="34" t="s">
        <v>1232</v>
      </c>
      <c r="C213" s="58">
        <v>244788.61</v>
      </c>
      <c r="D213" s="58">
        <v>24478.961000000003</v>
      </c>
      <c r="E213" s="58">
        <v>52989.02</v>
      </c>
      <c r="F213" s="251" t="s">
        <v>694</v>
      </c>
      <c r="G213" s="35">
        <v>0.1</v>
      </c>
      <c r="H213" s="34" t="s">
        <v>1216</v>
      </c>
      <c r="I213" s="34"/>
      <c r="J213" s="34"/>
    </row>
    <row r="214" spans="1:10" s="256" customFormat="1" ht="15" customHeight="1" x14ac:dyDescent="0.3">
      <c r="A214" s="57" t="s">
        <v>1233</v>
      </c>
      <c r="B214" s="34" t="s">
        <v>1234</v>
      </c>
      <c r="C214" s="58">
        <v>99183.63</v>
      </c>
      <c r="D214" s="58">
        <v>4472.32</v>
      </c>
      <c r="E214" s="58">
        <v>79407.871250000011</v>
      </c>
      <c r="F214" s="251" t="s">
        <v>694</v>
      </c>
      <c r="G214" s="35">
        <v>0.1</v>
      </c>
      <c r="H214" s="34" t="s">
        <v>1216</v>
      </c>
      <c r="I214" s="34"/>
      <c r="J214" s="34"/>
    </row>
    <row r="215" spans="1:10" s="256" customFormat="1" ht="15" customHeight="1" x14ac:dyDescent="0.3">
      <c r="A215" s="57" t="s">
        <v>1235</v>
      </c>
      <c r="B215" s="34" t="s">
        <v>1236</v>
      </c>
      <c r="C215" s="58">
        <v>3341511.25</v>
      </c>
      <c r="D215" s="58">
        <v>147277.32383333374</v>
      </c>
      <c r="E215" s="58">
        <v>3311006.2799166664</v>
      </c>
      <c r="F215" s="251" t="s">
        <v>694</v>
      </c>
      <c r="G215" s="35">
        <v>0.1</v>
      </c>
      <c r="H215" s="34" t="s">
        <v>1216</v>
      </c>
      <c r="I215" s="34"/>
      <c r="J215" s="34"/>
    </row>
    <row r="216" spans="1:10" s="256" customFormat="1" ht="15" customHeight="1" x14ac:dyDescent="0.3">
      <c r="A216" s="57">
        <v>1247</v>
      </c>
      <c r="B216" s="34" t="s">
        <v>386</v>
      </c>
      <c r="C216" s="74">
        <f>+C217</f>
        <v>301743.14</v>
      </c>
      <c r="D216" s="74">
        <v>0</v>
      </c>
      <c r="E216" s="74">
        <v>0</v>
      </c>
      <c r="F216" s="34"/>
      <c r="G216" s="34"/>
      <c r="H216" s="34"/>
    </row>
    <row r="217" spans="1:10" s="256" customFormat="1" ht="15" customHeight="1" x14ac:dyDescent="0.3">
      <c r="A217" s="57" t="s">
        <v>1237</v>
      </c>
      <c r="B217" s="34" t="s">
        <v>1238</v>
      </c>
      <c r="C217" s="58">
        <v>301743.14</v>
      </c>
      <c r="D217" s="58">
        <v>0</v>
      </c>
      <c r="E217" s="58">
        <v>0</v>
      </c>
      <c r="F217" s="34"/>
      <c r="G217" s="34"/>
      <c r="H217" s="34"/>
    </row>
    <row r="218" spans="1:10" s="256" customFormat="1" ht="15" customHeight="1" x14ac:dyDescent="0.3">
      <c r="A218" s="57">
        <v>1248</v>
      </c>
      <c r="B218" s="34" t="s">
        <v>387</v>
      </c>
      <c r="C218" s="58">
        <v>0</v>
      </c>
      <c r="D218" s="58">
        <v>0</v>
      </c>
      <c r="E218" s="58">
        <v>0</v>
      </c>
      <c r="F218" s="34"/>
      <c r="G218" s="34"/>
      <c r="H218" s="34"/>
    </row>
    <row r="219" spans="1:10" ht="15" customHeight="1" x14ac:dyDescent="0.3">
      <c r="A219" s="34"/>
      <c r="B219" s="34"/>
      <c r="C219" s="260"/>
      <c r="D219" s="34"/>
      <c r="E219" s="34"/>
      <c r="F219" s="58"/>
      <c r="G219" s="34"/>
      <c r="H219" s="34"/>
    </row>
    <row r="220" spans="1:10" ht="15" customHeight="1" x14ac:dyDescent="0.3">
      <c r="A220" s="32" t="s">
        <v>388</v>
      </c>
      <c r="B220" s="32"/>
      <c r="C220" s="32"/>
      <c r="D220" s="32"/>
      <c r="E220" s="32"/>
      <c r="F220" s="32"/>
      <c r="G220" s="32"/>
      <c r="H220" s="34"/>
    </row>
    <row r="221" spans="1:10" ht="15" customHeight="1" x14ac:dyDescent="0.3">
      <c r="A221" s="36" t="s">
        <v>106</v>
      </c>
      <c r="B221" s="36" t="s">
        <v>107</v>
      </c>
      <c r="C221" s="36" t="s">
        <v>108</v>
      </c>
      <c r="D221" s="36" t="s">
        <v>389</v>
      </c>
      <c r="E221" s="36" t="s">
        <v>390</v>
      </c>
      <c r="F221" s="36" t="s">
        <v>391</v>
      </c>
      <c r="G221" s="36" t="s">
        <v>392</v>
      </c>
      <c r="H221" s="34"/>
    </row>
    <row r="222" spans="1:10" ht="15" customHeight="1" x14ac:dyDescent="0.3">
      <c r="A222" s="57">
        <v>1250</v>
      </c>
      <c r="B222" s="34" t="s">
        <v>393</v>
      </c>
      <c r="C222" s="74">
        <f t="shared" ref="C222:E223" si="2">+C223</f>
        <v>133169</v>
      </c>
      <c r="D222" s="74">
        <f t="shared" si="2"/>
        <v>6658.44</v>
      </c>
      <c r="E222" s="74">
        <f t="shared" si="2"/>
        <v>51518.879999999997</v>
      </c>
      <c r="F222" s="34"/>
      <c r="G222" s="34"/>
      <c r="H222" s="34"/>
    </row>
    <row r="223" spans="1:10" ht="15" customHeight="1" x14ac:dyDescent="0.3">
      <c r="A223" s="57">
        <v>1251</v>
      </c>
      <c r="B223" s="34" t="s">
        <v>394</v>
      </c>
      <c r="C223" s="74">
        <f t="shared" si="2"/>
        <v>133169</v>
      </c>
      <c r="D223" s="74">
        <f t="shared" si="2"/>
        <v>6658.44</v>
      </c>
      <c r="E223" s="74">
        <f t="shared" si="2"/>
        <v>51518.879999999997</v>
      </c>
      <c r="F223" s="34"/>
      <c r="G223" s="34"/>
      <c r="H223" s="34"/>
    </row>
    <row r="224" spans="1:10" ht="15" customHeight="1" x14ac:dyDescent="0.3">
      <c r="A224" s="57" t="s">
        <v>1239</v>
      </c>
      <c r="B224" s="34" t="s">
        <v>1240</v>
      </c>
      <c r="C224" s="58">
        <v>133169</v>
      </c>
      <c r="D224" s="58">
        <v>6658.44</v>
      </c>
      <c r="E224" s="58">
        <v>51518.879999999997</v>
      </c>
      <c r="F224" s="34" t="s">
        <v>694</v>
      </c>
      <c r="G224" s="60">
        <v>0.05</v>
      </c>
      <c r="H224" s="34" t="s">
        <v>1216</v>
      </c>
    </row>
    <row r="225" spans="1:8" ht="15" customHeight="1" x14ac:dyDescent="0.3">
      <c r="A225" s="57">
        <v>1252</v>
      </c>
      <c r="B225" s="34" t="s">
        <v>396</v>
      </c>
      <c r="C225" s="58">
        <v>0</v>
      </c>
      <c r="D225" s="58">
        <v>0</v>
      </c>
      <c r="E225" s="58">
        <v>0</v>
      </c>
      <c r="F225" s="34"/>
      <c r="G225" s="34"/>
      <c r="H225" s="34"/>
    </row>
    <row r="226" spans="1:8" ht="15" customHeight="1" x14ac:dyDescent="0.3">
      <c r="A226" s="57">
        <v>1253</v>
      </c>
      <c r="B226" s="34" t="s">
        <v>397</v>
      </c>
      <c r="C226" s="58">
        <v>0</v>
      </c>
      <c r="D226" s="58">
        <v>0</v>
      </c>
      <c r="E226" s="58">
        <v>0</v>
      </c>
      <c r="F226" s="34"/>
      <c r="G226" s="34"/>
      <c r="H226" s="34"/>
    </row>
    <row r="227" spans="1:8" ht="15" customHeight="1" x14ac:dyDescent="0.3">
      <c r="A227" s="57">
        <v>1254</v>
      </c>
      <c r="B227" s="34" t="s">
        <v>398</v>
      </c>
      <c r="C227" s="58">
        <v>0</v>
      </c>
      <c r="D227" s="58">
        <v>0</v>
      </c>
      <c r="E227" s="58">
        <v>0</v>
      </c>
      <c r="F227" s="34"/>
      <c r="G227" s="34"/>
      <c r="H227" s="34"/>
    </row>
    <row r="228" spans="1:8" ht="15" customHeight="1" x14ac:dyDescent="0.3">
      <c r="A228" s="57">
        <v>1259</v>
      </c>
      <c r="B228" s="58" t="s">
        <v>399</v>
      </c>
      <c r="C228" s="58">
        <v>0</v>
      </c>
      <c r="D228" s="58">
        <v>0</v>
      </c>
      <c r="E228" s="58">
        <v>0</v>
      </c>
      <c r="F228" s="34"/>
      <c r="G228" s="34"/>
    </row>
    <row r="229" spans="1:8" ht="15" customHeight="1" x14ac:dyDescent="0.3">
      <c r="A229" s="57">
        <v>1270</v>
      </c>
      <c r="B229" s="58" t="s">
        <v>400</v>
      </c>
      <c r="C229" s="58">
        <f>+C232</f>
        <v>19166.2</v>
      </c>
      <c r="D229" s="68"/>
      <c r="E229" s="68"/>
      <c r="F229" s="34"/>
      <c r="G229" s="34"/>
    </row>
    <row r="230" spans="1:8" ht="15" customHeight="1" x14ac:dyDescent="0.3">
      <c r="A230" s="57">
        <v>1271</v>
      </c>
      <c r="B230" s="58" t="s">
        <v>401</v>
      </c>
      <c r="C230" s="58">
        <v>0</v>
      </c>
      <c r="D230" s="68"/>
      <c r="E230" s="68"/>
      <c r="F230" s="34"/>
      <c r="G230" s="34"/>
    </row>
    <row r="231" spans="1:8" ht="15" customHeight="1" x14ac:dyDescent="0.3">
      <c r="A231" s="57">
        <v>1272</v>
      </c>
      <c r="B231" s="34" t="s">
        <v>402</v>
      </c>
      <c r="C231" s="58">
        <v>0</v>
      </c>
      <c r="D231" s="68"/>
      <c r="E231" s="68"/>
      <c r="F231" s="34"/>
      <c r="G231" s="34"/>
    </row>
    <row r="232" spans="1:8" ht="15" customHeight="1" x14ac:dyDescent="0.3">
      <c r="A232" s="57">
        <v>1273</v>
      </c>
      <c r="B232" s="34" t="s">
        <v>403</v>
      </c>
      <c r="C232" s="58">
        <f>+C233+C234</f>
        <v>19166.2</v>
      </c>
      <c r="D232" s="68"/>
      <c r="E232" s="68"/>
      <c r="F232" s="34"/>
      <c r="G232" s="34"/>
    </row>
    <row r="233" spans="1:8" ht="15" customHeight="1" x14ac:dyDescent="0.3">
      <c r="A233" s="57" t="s">
        <v>1241</v>
      </c>
      <c r="B233" s="34" t="s">
        <v>1242</v>
      </c>
      <c r="C233" s="58">
        <v>1750</v>
      </c>
      <c r="D233" s="68"/>
      <c r="E233" s="68"/>
      <c r="F233" s="34"/>
      <c r="G233" s="34"/>
    </row>
    <row r="234" spans="1:8" ht="15" customHeight="1" x14ac:dyDescent="0.3">
      <c r="A234" s="57" t="s">
        <v>1243</v>
      </c>
      <c r="B234" s="34" t="s">
        <v>1244</v>
      </c>
      <c r="C234" s="58">
        <v>17416.2</v>
      </c>
      <c r="D234" s="68"/>
      <c r="E234" s="68"/>
      <c r="F234" s="34"/>
      <c r="G234" s="34"/>
    </row>
    <row r="235" spans="1:8" ht="15" customHeight="1" x14ac:dyDescent="0.3">
      <c r="A235" s="57">
        <v>1274</v>
      </c>
      <c r="B235" s="34" t="s">
        <v>404</v>
      </c>
      <c r="C235" s="58">
        <v>0</v>
      </c>
      <c r="D235" s="68"/>
      <c r="E235" s="68"/>
      <c r="F235" s="34"/>
      <c r="G235" s="34"/>
    </row>
    <row r="236" spans="1:8" ht="15" customHeight="1" x14ac:dyDescent="0.3">
      <c r="A236" s="57">
        <v>1275</v>
      </c>
      <c r="B236" s="34" t="s">
        <v>405</v>
      </c>
      <c r="C236" s="58">
        <v>0</v>
      </c>
      <c r="D236" s="68"/>
      <c r="E236" s="68"/>
      <c r="F236" s="34"/>
      <c r="G236" s="34"/>
    </row>
    <row r="237" spans="1:8" ht="15" customHeight="1" x14ac:dyDescent="0.3">
      <c r="A237" s="57">
        <v>1279</v>
      </c>
      <c r="B237" s="34" t="s">
        <v>406</v>
      </c>
      <c r="C237" s="58">
        <v>0</v>
      </c>
      <c r="D237" s="68"/>
      <c r="E237" s="68"/>
      <c r="F237" s="34"/>
      <c r="G237" s="34"/>
    </row>
    <row r="238" spans="1:8" ht="15" customHeight="1" x14ac:dyDescent="0.3">
      <c r="A238" s="34"/>
      <c r="B238" s="34"/>
      <c r="C238" s="34"/>
      <c r="D238" s="34"/>
      <c r="E238" s="34"/>
      <c r="F238" s="34"/>
      <c r="G238" s="34"/>
    </row>
    <row r="239" spans="1:8" ht="15" customHeight="1" x14ac:dyDescent="0.3">
      <c r="A239" s="32" t="s">
        <v>407</v>
      </c>
      <c r="B239" s="32"/>
      <c r="C239" s="32"/>
      <c r="D239" s="32"/>
      <c r="E239" s="32"/>
      <c r="F239" s="32"/>
      <c r="G239" s="32"/>
    </row>
    <row r="240" spans="1:8" ht="15" customHeight="1" x14ac:dyDescent="0.3">
      <c r="A240" s="36" t="s">
        <v>106</v>
      </c>
      <c r="B240" s="36" t="s">
        <v>107</v>
      </c>
      <c r="C240" s="36" t="s">
        <v>108</v>
      </c>
      <c r="D240" s="36" t="s">
        <v>365</v>
      </c>
      <c r="E240" s="36"/>
      <c r="F240" s="36"/>
      <c r="G240" s="36"/>
    </row>
    <row r="241" spans="1:8" ht="15" customHeight="1" x14ac:dyDescent="0.3">
      <c r="A241" s="57">
        <v>1160</v>
      </c>
      <c r="B241" s="34" t="s">
        <v>408</v>
      </c>
      <c r="C241" s="58">
        <v>0</v>
      </c>
      <c r="D241" s="34"/>
      <c r="E241" s="34"/>
      <c r="F241" s="34"/>
      <c r="G241" s="34"/>
    </row>
    <row r="242" spans="1:8" ht="15" customHeight="1" x14ac:dyDescent="0.3">
      <c r="A242" s="57">
        <v>1161</v>
      </c>
      <c r="B242" s="34" t="s">
        <v>409</v>
      </c>
      <c r="C242" s="58">
        <v>0</v>
      </c>
      <c r="D242" s="34"/>
      <c r="E242" s="34"/>
      <c r="F242" s="34"/>
      <c r="G242" s="34"/>
    </row>
    <row r="243" spans="1:8" ht="15" customHeight="1" x14ac:dyDescent="0.3">
      <c r="A243" s="57">
        <v>1162</v>
      </c>
      <c r="B243" s="34" t="s">
        <v>410</v>
      </c>
      <c r="C243" s="58">
        <v>0</v>
      </c>
      <c r="D243" s="34"/>
      <c r="E243" s="34"/>
      <c r="F243" s="34"/>
      <c r="G243" s="34"/>
    </row>
    <row r="244" spans="1:8" ht="15" customHeight="1" x14ac:dyDescent="0.3">
      <c r="A244" s="34"/>
      <c r="B244" s="34"/>
      <c r="C244" s="34"/>
      <c r="D244" s="34"/>
      <c r="E244" s="34"/>
      <c r="F244" s="34"/>
      <c r="G244" s="34"/>
    </row>
    <row r="245" spans="1:8" ht="15" customHeight="1" x14ac:dyDescent="0.3">
      <c r="A245" s="32" t="s">
        <v>411</v>
      </c>
      <c r="B245" s="32"/>
      <c r="C245" s="32"/>
      <c r="D245" s="32"/>
      <c r="E245" s="32"/>
      <c r="F245" s="32"/>
      <c r="G245" s="32"/>
    </row>
    <row r="246" spans="1:8" ht="15" customHeight="1" x14ac:dyDescent="0.3">
      <c r="A246" s="36" t="s">
        <v>106</v>
      </c>
      <c r="B246" s="36" t="s">
        <v>107</v>
      </c>
      <c r="C246" s="36" t="s">
        <v>108</v>
      </c>
      <c r="D246" s="36" t="s">
        <v>326</v>
      </c>
      <c r="E246" s="36"/>
      <c r="F246" s="36"/>
      <c r="G246" s="36"/>
      <c r="H246" s="36"/>
    </row>
    <row r="247" spans="1:8" ht="15" customHeight="1" x14ac:dyDescent="0.3">
      <c r="A247" s="57">
        <v>1190</v>
      </c>
      <c r="B247" s="34" t="s">
        <v>412</v>
      </c>
      <c r="C247" s="58">
        <v>0</v>
      </c>
      <c r="D247" s="34"/>
      <c r="E247" s="34"/>
      <c r="F247" s="34"/>
      <c r="G247" s="34"/>
      <c r="H247" s="34"/>
    </row>
    <row r="248" spans="1:8" ht="15" customHeight="1" x14ac:dyDescent="0.3">
      <c r="A248" s="57">
        <v>1191</v>
      </c>
      <c r="B248" s="34" t="s">
        <v>413</v>
      </c>
      <c r="C248" s="58">
        <v>0</v>
      </c>
      <c r="D248" s="34"/>
      <c r="E248" s="34"/>
      <c r="F248" s="34"/>
      <c r="G248" s="34"/>
      <c r="H248" s="34"/>
    </row>
    <row r="249" spans="1:8" ht="15" customHeight="1" x14ac:dyDescent="0.3">
      <c r="A249" s="57">
        <v>1192</v>
      </c>
      <c r="B249" s="34" t="s">
        <v>414</v>
      </c>
      <c r="C249" s="58">
        <v>0</v>
      </c>
      <c r="D249" s="34"/>
      <c r="E249" s="34"/>
      <c r="F249" s="34"/>
      <c r="G249" s="34"/>
      <c r="H249" s="34"/>
    </row>
    <row r="250" spans="1:8" ht="15" customHeight="1" x14ac:dyDescent="0.3">
      <c r="A250" s="57">
        <v>1193</v>
      </c>
      <c r="B250" s="34" t="s">
        <v>415</v>
      </c>
      <c r="C250" s="58">
        <v>0</v>
      </c>
      <c r="D250" s="34"/>
      <c r="E250" s="34"/>
      <c r="F250" s="34"/>
      <c r="G250" s="34"/>
      <c r="H250" s="34"/>
    </row>
    <row r="251" spans="1:8" ht="15" customHeight="1" x14ac:dyDescent="0.3">
      <c r="A251" s="57">
        <v>1194</v>
      </c>
      <c r="B251" s="34" t="s">
        <v>416</v>
      </c>
      <c r="C251" s="58">
        <v>0</v>
      </c>
      <c r="D251" s="34"/>
      <c r="E251" s="34"/>
      <c r="F251" s="34"/>
      <c r="G251" s="34"/>
      <c r="H251" s="34"/>
    </row>
    <row r="252" spans="1:8" ht="15" customHeight="1" x14ac:dyDescent="0.3">
      <c r="A252" s="57">
        <v>1290</v>
      </c>
      <c r="B252" s="34" t="s">
        <v>417</v>
      </c>
      <c r="C252" s="58">
        <v>0</v>
      </c>
      <c r="D252" s="34"/>
      <c r="E252" s="34"/>
      <c r="F252" s="34"/>
      <c r="G252" s="34"/>
      <c r="H252" s="34"/>
    </row>
    <row r="253" spans="1:8" ht="15" customHeight="1" x14ac:dyDescent="0.3">
      <c r="A253" s="57">
        <v>1291</v>
      </c>
      <c r="B253" s="34" t="s">
        <v>418</v>
      </c>
      <c r="C253" s="58">
        <v>0</v>
      </c>
      <c r="D253" s="34"/>
      <c r="E253" s="34"/>
      <c r="F253" s="34"/>
      <c r="G253" s="34"/>
      <c r="H253" s="34"/>
    </row>
    <row r="254" spans="1:8" ht="15" customHeight="1" x14ac:dyDescent="0.3">
      <c r="A254" s="57">
        <v>1292</v>
      </c>
      <c r="B254" s="34" t="s">
        <v>419</v>
      </c>
      <c r="C254" s="58">
        <v>0</v>
      </c>
      <c r="D254" s="34"/>
      <c r="E254" s="34"/>
      <c r="F254" s="34"/>
      <c r="G254" s="34"/>
      <c r="H254" s="34"/>
    </row>
    <row r="255" spans="1:8" ht="15" customHeight="1" x14ac:dyDescent="0.3">
      <c r="A255" s="57">
        <v>1293</v>
      </c>
      <c r="B255" s="34" t="s">
        <v>420</v>
      </c>
      <c r="C255" s="58">
        <v>0</v>
      </c>
      <c r="D255" s="34"/>
      <c r="E255" s="34"/>
      <c r="F255" s="34"/>
      <c r="G255" s="34"/>
      <c r="H255" s="34"/>
    </row>
    <row r="256" spans="1:8" ht="15" customHeight="1" x14ac:dyDescent="0.3">
      <c r="A256" s="34"/>
      <c r="B256" s="34"/>
      <c r="C256" s="34"/>
      <c r="D256" s="58"/>
      <c r="E256" s="34"/>
      <c r="F256" s="34"/>
      <c r="G256" s="34"/>
      <c r="H256" s="34"/>
    </row>
    <row r="257" spans="1:9" ht="15" customHeight="1" x14ac:dyDescent="0.3">
      <c r="A257" s="32" t="s">
        <v>422</v>
      </c>
      <c r="B257" s="32"/>
      <c r="C257" s="32"/>
      <c r="D257" s="32"/>
      <c r="E257" s="32"/>
      <c r="F257" s="32"/>
      <c r="G257" s="32"/>
      <c r="H257" s="32"/>
    </row>
    <row r="258" spans="1:9" ht="15" customHeight="1" x14ac:dyDescent="0.3">
      <c r="A258" s="36" t="s">
        <v>106</v>
      </c>
      <c r="B258" s="36" t="s">
        <v>107</v>
      </c>
      <c r="C258" s="36" t="s">
        <v>108</v>
      </c>
      <c r="D258" s="36" t="s">
        <v>322</v>
      </c>
      <c r="E258" s="36" t="s">
        <v>323</v>
      </c>
      <c r="F258" s="36" t="s">
        <v>324</v>
      </c>
      <c r="G258" s="36" t="s">
        <v>423</v>
      </c>
      <c r="H258" s="36" t="s">
        <v>424</v>
      </c>
    </row>
    <row r="259" spans="1:9" ht="15" customHeight="1" x14ac:dyDescent="0.3">
      <c r="A259" s="57">
        <v>2110</v>
      </c>
      <c r="B259" s="34" t="s">
        <v>425</v>
      </c>
      <c r="C259" s="74">
        <f>+C260+C264+C316+C317+C318+C319+C320+C335+C336</f>
        <v>4319491.5300000012</v>
      </c>
      <c r="D259" s="74">
        <f>+D260+D264+D316+D317+D318+D319+D320+D335+D336</f>
        <v>3814423.4600000009</v>
      </c>
      <c r="E259" s="74">
        <f>+E260+E264+E316+E317+E318+E319+E320+E335+E336</f>
        <v>21540.54</v>
      </c>
      <c r="F259" s="74">
        <f>+F260+F264+F316+F317+F318+F319+F320+F335+F336</f>
        <v>0</v>
      </c>
      <c r="G259" s="74">
        <f>+G260+G264+G316+G317+G318+G319+G320+G335+G336</f>
        <v>483527.2100000002</v>
      </c>
      <c r="H259" s="34"/>
      <c r="I259" s="104"/>
    </row>
    <row r="260" spans="1:9" ht="15" customHeight="1" x14ac:dyDescent="0.3">
      <c r="A260" s="57">
        <v>2111</v>
      </c>
      <c r="B260" s="34" t="s">
        <v>426</v>
      </c>
      <c r="C260" s="74">
        <f>+SUM(C261:C263)</f>
        <v>605539.25</v>
      </c>
      <c r="D260" s="74">
        <f>+SUM(D261:D263)</f>
        <v>598074.23</v>
      </c>
      <c r="E260" s="74">
        <f t="shared" ref="E260:G260" si="3">+SUM(E261:E262)</f>
        <v>0</v>
      </c>
      <c r="F260" s="74">
        <f t="shared" si="3"/>
        <v>0</v>
      </c>
      <c r="G260" s="74">
        <f t="shared" si="3"/>
        <v>7465.0199999999995</v>
      </c>
      <c r="H260" s="34"/>
      <c r="I260" s="104"/>
    </row>
    <row r="261" spans="1:9" ht="15" customHeight="1" x14ac:dyDescent="0.3">
      <c r="A261" s="57" t="s">
        <v>1245</v>
      </c>
      <c r="B261" s="34" t="s">
        <v>993</v>
      </c>
      <c r="C261" s="58">
        <v>5396.19</v>
      </c>
      <c r="D261" s="58">
        <v>0</v>
      </c>
      <c r="E261" s="58">
        <v>0</v>
      </c>
      <c r="F261" s="58">
        <v>0</v>
      </c>
      <c r="G261" s="58">
        <v>5396.19</v>
      </c>
      <c r="H261" s="34" t="s">
        <v>1246</v>
      </c>
    </row>
    <row r="262" spans="1:9" ht="15" customHeight="1" x14ac:dyDescent="0.3">
      <c r="A262" s="57" t="s">
        <v>1247</v>
      </c>
      <c r="B262" s="34" t="s">
        <v>1248</v>
      </c>
      <c r="C262" s="58">
        <v>2068.83</v>
      </c>
      <c r="D262" s="58">
        <v>0</v>
      </c>
      <c r="E262" s="58">
        <v>0</v>
      </c>
      <c r="F262" s="58">
        <v>0</v>
      </c>
      <c r="G262" s="58">
        <v>2068.83</v>
      </c>
      <c r="H262" s="34" t="s">
        <v>1246</v>
      </c>
    </row>
    <row r="263" spans="1:9" ht="15" customHeight="1" x14ac:dyDescent="0.3">
      <c r="A263" s="57" t="s">
        <v>1249</v>
      </c>
      <c r="B263" s="34" t="s">
        <v>1250</v>
      </c>
      <c r="C263" s="58">
        <v>598074.23</v>
      </c>
      <c r="D263" s="58">
        <f>+C263</f>
        <v>598074.23</v>
      </c>
      <c r="E263" s="58">
        <v>0</v>
      </c>
      <c r="F263" s="58">
        <v>0</v>
      </c>
      <c r="G263" s="58">
        <v>0</v>
      </c>
      <c r="H263" s="34" t="s">
        <v>1246</v>
      </c>
    </row>
    <row r="264" spans="1:9" ht="15" customHeight="1" x14ac:dyDescent="0.3">
      <c r="A264" s="57">
        <v>2112</v>
      </c>
      <c r="B264" s="34" t="s">
        <v>428</v>
      </c>
      <c r="C264" s="74">
        <f>+SUM(C265:C315)</f>
        <v>453968.15000000008</v>
      </c>
      <c r="D264" s="74">
        <f>+SUM(D265:D315)</f>
        <v>91805.68</v>
      </c>
      <c r="E264" s="74">
        <f>+SUM(E265:E315)</f>
        <v>21540.54</v>
      </c>
      <c r="F264" s="74">
        <f>+SUM(F265:F315)</f>
        <v>0</v>
      </c>
      <c r="G264" s="74">
        <f>+SUM(G265:G315)</f>
        <v>340621.93000000011</v>
      </c>
      <c r="H264" s="74"/>
      <c r="I264" s="104"/>
    </row>
    <row r="265" spans="1:9" ht="15" customHeight="1" x14ac:dyDescent="0.3">
      <c r="A265" s="57" t="s">
        <v>1251</v>
      </c>
      <c r="B265" s="34" t="s">
        <v>1252</v>
      </c>
      <c r="C265" s="58">
        <v>1229</v>
      </c>
      <c r="D265" s="58">
        <v>0</v>
      </c>
      <c r="E265" s="58">
        <v>0</v>
      </c>
      <c r="F265" s="58">
        <v>0</v>
      </c>
      <c r="G265" s="58">
        <f>+C265</f>
        <v>1229</v>
      </c>
      <c r="H265" s="34" t="s">
        <v>1246</v>
      </c>
      <c r="I265" s="104"/>
    </row>
    <row r="266" spans="1:9" ht="15" customHeight="1" x14ac:dyDescent="0.3">
      <c r="A266" s="57" t="s">
        <v>1253</v>
      </c>
      <c r="B266" s="34" t="s">
        <v>1254</v>
      </c>
      <c r="C266" s="58">
        <v>30597.62</v>
      </c>
      <c r="D266" s="58">
        <v>0</v>
      </c>
      <c r="E266" s="58">
        <v>0</v>
      </c>
      <c r="F266" s="58">
        <v>0</v>
      </c>
      <c r="G266" s="58">
        <f>+C266</f>
        <v>30597.62</v>
      </c>
      <c r="H266" s="34" t="s">
        <v>1246</v>
      </c>
      <c r="I266" s="104"/>
    </row>
    <row r="267" spans="1:9" ht="15" customHeight="1" x14ac:dyDescent="0.3">
      <c r="A267" s="57" t="s">
        <v>1255</v>
      </c>
      <c r="B267" s="34" t="s">
        <v>1096</v>
      </c>
      <c r="C267" s="58">
        <v>12526</v>
      </c>
      <c r="D267" s="58">
        <f>+C267</f>
        <v>12526</v>
      </c>
      <c r="E267" s="58">
        <v>0</v>
      </c>
      <c r="F267" s="58">
        <v>0</v>
      </c>
      <c r="G267" s="58">
        <v>0</v>
      </c>
      <c r="H267" s="34" t="s">
        <v>1246</v>
      </c>
      <c r="I267" s="104"/>
    </row>
    <row r="268" spans="1:9" ht="15" customHeight="1" x14ac:dyDescent="0.3">
      <c r="A268" s="57" t="s">
        <v>1256</v>
      </c>
      <c r="B268" s="34" t="s">
        <v>1121</v>
      </c>
      <c r="C268" s="58">
        <v>582.92999999999995</v>
      </c>
      <c r="D268" s="58">
        <v>0</v>
      </c>
      <c r="E268" s="58">
        <v>0</v>
      </c>
      <c r="F268" s="58">
        <v>0</v>
      </c>
      <c r="G268" s="58">
        <v>582.92999999999995</v>
      </c>
      <c r="H268" s="34" t="s">
        <v>1246</v>
      </c>
      <c r="I268" s="104"/>
    </row>
    <row r="269" spans="1:9" ht="15" customHeight="1" x14ac:dyDescent="0.3">
      <c r="A269" s="57" t="s">
        <v>1257</v>
      </c>
      <c r="B269" s="34" t="s">
        <v>1258</v>
      </c>
      <c r="C269" s="58">
        <v>7134</v>
      </c>
      <c r="D269" s="58">
        <v>0</v>
      </c>
      <c r="E269" s="58">
        <v>0</v>
      </c>
      <c r="F269" s="58">
        <v>0</v>
      </c>
      <c r="G269" s="58">
        <v>7134</v>
      </c>
      <c r="H269" s="34" t="s">
        <v>1246</v>
      </c>
      <c r="I269" s="104"/>
    </row>
    <row r="270" spans="1:9" ht="15" customHeight="1" x14ac:dyDescent="0.3">
      <c r="A270" s="57" t="s">
        <v>1259</v>
      </c>
      <c r="B270" s="34" t="s">
        <v>1260</v>
      </c>
      <c r="C270" s="58">
        <v>60</v>
      </c>
      <c r="D270" s="58">
        <v>0</v>
      </c>
      <c r="E270" s="58">
        <v>0</v>
      </c>
      <c r="F270" s="58">
        <v>0</v>
      </c>
      <c r="G270" s="58">
        <f>+C270</f>
        <v>60</v>
      </c>
      <c r="H270" s="34" t="s">
        <v>1246</v>
      </c>
      <c r="I270" s="104"/>
    </row>
    <row r="271" spans="1:9" ht="15" customHeight="1" x14ac:dyDescent="0.3">
      <c r="A271" s="57" t="s">
        <v>1261</v>
      </c>
      <c r="B271" s="34" t="s">
        <v>1262</v>
      </c>
      <c r="C271" s="58">
        <v>95154.8</v>
      </c>
      <c r="D271" s="58">
        <v>0</v>
      </c>
      <c r="E271" s="58">
        <v>0</v>
      </c>
      <c r="F271" s="58">
        <v>0</v>
      </c>
      <c r="G271" s="58">
        <v>95154.8</v>
      </c>
      <c r="H271" s="34" t="s">
        <v>1246</v>
      </c>
      <c r="I271" s="104"/>
    </row>
    <row r="272" spans="1:9" ht="15" customHeight="1" x14ac:dyDescent="0.3">
      <c r="A272" s="57" t="s">
        <v>1263</v>
      </c>
      <c r="B272" s="34" t="s">
        <v>1264</v>
      </c>
      <c r="C272" s="58">
        <v>14500</v>
      </c>
      <c r="D272" s="58">
        <v>0</v>
      </c>
      <c r="E272" s="58">
        <v>0</v>
      </c>
      <c r="F272" s="58">
        <v>0</v>
      </c>
      <c r="G272" s="58">
        <v>14500</v>
      </c>
      <c r="H272" s="34" t="s">
        <v>1246</v>
      </c>
      <c r="I272" s="104"/>
    </row>
    <row r="273" spans="1:9" ht="15" customHeight="1" x14ac:dyDescent="0.3">
      <c r="A273" s="57" t="s">
        <v>1265</v>
      </c>
      <c r="B273" s="34" t="s">
        <v>957</v>
      </c>
      <c r="C273" s="58">
        <v>3900</v>
      </c>
      <c r="D273" s="58">
        <v>0</v>
      </c>
      <c r="E273" s="58">
        <v>0</v>
      </c>
      <c r="F273" s="58">
        <v>0</v>
      </c>
      <c r="G273" s="58">
        <v>3900</v>
      </c>
      <c r="H273" s="34" t="s">
        <v>1246</v>
      </c>
      <c r="I273" s="104"/>
    </row>
    <row r="274" spans="1:9" ht="15" customHeight="1" x14ac:dyDescent="0.3">
      <c r="A274" s="57" t="s">
        <v>1266</v>
      </c>
      <c r="B274" s="34" t="s">
        <v>1267</v>
      </c>
      <c r="C274" s="58">
        <v>21750</v>
      </c>
      <c r="D274" s="58">
        <v>0</v>
      </c>
      <c r="E274" s="58">
        <v>0</v>
      </c>
      <c r="F274" s="58">
        <v>0</v>
      </c>
      <c r="G274" s="58">
        <v>21750</v>
      </c>
      <c r="H274" s="34" t="s">
        <v>1246</v>
      </c>
      <c r="I274" s="104"/>
    </row>
    <row r="275" spans="1:9" ht="15" customHeight="1" x14ac:dyDescent="0.3">
      <c r="A275" s="57" t="s">
        <v>1268</v>
      </c>
      <c r="B275" s="34" t="s">
        <v>1269</v>
      </c>
      <c r="C275" s="58">
        <v>7077.16</v>
      </c>
      <c r="D275" s="58">
        <f>+C275-G275</f>
        <v>0</v>
      </c>
      <c r="E275" s="58">
        <v>0</v>
      </c>
      <c r="F275" s="58">
        <v>0</v>
      </c>
      <c r="G275" s="58">
        <v>7077.16</v>
      </c>
      <c r="H275" s="34" t="s">
        <v>1246</v>
      </c>
      <c r="I275" s="104"/>
    </row>
    <row r="276" spans="1:9" ht="15" customHeight="1" x14ac:dyDescent="0.3">
      <c r="A276" s="57" t="s">
        <v>1270</v>
      </c>
      <c r="B276" s="34" t="s">
        <v>1271</v>
      </c>
      <c r="C276" s="58">
        <v>10208</v>
      </c>
      <c r="D276" s="58">
        <v>0</v>
      </c>
      <c r="E276" s="58">
        <v>0</v>
      </c>
      <c r="F276" s="58">
        <v>0</v>
      </c>
      <c r="G276" s="58">
        <v>10208</v>
      </c>
      <c r="H276" s="34" t="s">
        <v>1246</v>
      </c>
      <c r="I276" s="104"/>
    </row>
    <row r="277" spans="1:9" ht="15" customHeight="1" x14ac:dyDescent="0.3">
      <c r="A277" s="57" t="s">
        <v>1272</v>
      </c>
      <c r="B277" s="34" t="s">
        <v>1273</v>
      </c>
      <c r="C277" s="58">
        <v>14959.57</v>
      </c>
      <c r="D277" s="58">
        <v>0</v>
      </c>
      <c r="E277" s="58">
        <v>0</v>
      </c>
      <c r="F277" s="58">
        <v>0</v>
      </c>
      <c r="G277" s="58">
        <v>14959.57</v>
      </c>
      <c r="H277" s="34" t="s">
        <v>1246</v>
      </c>
      <c r="I277" s="104"/>
    </row>
    <row r="278" spans="1:9" ht="15" customHeight="1" x14ac:dyDescent="0.3">
      <c r="A278" s="57" t="s">
        <v>1274</v>
      </c>
      <c r="B278" s="34" t="s">
        <v>1275</v>
      </c>
      <c r="C278" s="58">
        <v>155.97</v>
      </c>
      <c r="D278" s="58">
        <v>0</v>
      </c>
      <c r="E278" s="58">
        <v>0</v>
      </c>
      <c r="F278" s="58">
        <v>0</v>
      </c>
      <c r="G278" s="58">
        <v>155.97</v>
      </c>
      <c r="H278" s="34" t="s">
        <v>1246</v>
      </c>
      <c r="I278" s="104"/>
    </row>
    <row r="279" spans="1:9" ht="15" customHeight="1" x14ac:dyDescent="0.3">
      <c r="A279" s="57" t="s">
        <v>1276</v>
      </c>
      <c r="B279" s="34" t="s">
        <v>1113</v>
      </c>
      <c r="C279" s="58">
        <v>279.57</v>
      </c>
      <c r="D279" s="58">
        <v>0</v>
      </c>
      <c r="E279" s="58">
        <v>0</v>
      </c>
      <c r="F279" s="58">
        <v>0</v>
      </c>
      <c r="G279" s="58">
        <v>279.57</v>
      </c>
      <c r="H279" s="34" t="s">
        <v>1246</v>
      </c>
      <c r="I279" s="104"/>
    </row>
    <row r="280" spans="1:9" ht="15" customHeight="1" x14ac:dyDescent="0.3">
      <c r="A280" s="57" t="s">
        <v>1277</v>
      </c>
      <c r="B280" s="34" t="s">
        <v>1278</v>
      </c>
      <c r="C280" s="58">
        <v>16240</v>
      </c>
      <c r="D280" s="58">
        <v>0</v>
      </c>
      <c r="E280" s="58">
        <v>0</v>
      </c>
      <c r="F280" s="58">
        <v>0</v>
      </c>
      <c r="G280" s="58">
        <v>16240</v>
      </c>
      <c r="H280" s="34" t="s">
        <v>1246</v>
      </c>
      <c r="I280" s="104"/>
    </row>
    <row r="281" spans="1:9" ht="15" customHeight="1" x14ac:dyDescent="0.3">
      <c r="A281" s="57" t="s">
        <v>1279</v>
      </c>
      <c r="B281" s="34" t="s">
        <v>1280</v>
      </c>
      <c r="C281" s="58">
        <v>437.5</v>
      </c>
      <c r="D281" s="58">
        <v>0</v>
      </c>
      <c r="E281" s="58">
        <v>0</v>
      </c>
      <c r="F281" s="58">
        <v>0</v>
      </c>
      <c r="G281" s="58">
        <v>437.5</v>
      </c>
      <c r="H281" s="34" t="s">
        <v>1246</v>
      </c>
      <c r="I281" s="104"/>
    </row>
    <row r="282" spans="1:9" ht="15" customHeight="1" x14ac:dyDescent="0.3">
      <c r="A282" s="57" t="s">
        <v>1281</v>
      </c>
      <c r="B282" s="34" t="s">
        <v>1282</v>
      </c>
      <c r="C282" s="58">
        <v>696</v>
      </c>
      <c r="D282" s="58">
        <v>0</v>
      </c>
      <c r="E282" s="58">
        <v>0</v>
      </c>
      <c r="F282" s="58">
        <v>0</v>
      </c>
      <c r="G282" s="58">
        <v>696</v>
      </c>
      <c r="H282" s="34" t="s">
        <v>1246</v>
      </c>
      <c r="I282" s="104"/>
    </row>
    <row r="283" spans="1:9" ht="15" customHeight="1" x14ac:dyDescent="0.3">
      <c r="A283" s="57" t="s">
        <v>1283</v>
      </c>
      <c r="B283" s="34" t="s">
        <v>1284</v>
      </c>
      <c r="C283" s="58">
        <v>50601.04</v>
      </c>
      <c r="D283" s="58">
        <v>0</v>
      </c>
      <c r="E283" s="58">
        <v>18726.98</v>
      </c>
      <c r="F283" s="58">
        <v>0</v>
      </c>
      <c r="G283" s="58">
        <f>+C283-D283-E283</f>
        <v>31874.06</v>
      </c>
      <c r="H283" s="34" t="s">
        <v>1246</v>
      </c>
      <c r="I283" s="104"/>
    </row>
    <row r="284" spans="1:9" ht="15" customHeight="1" x14ac:dyDescent="0.3">
      <c r="A284" s="57" t="s">
        <v>1285</v>
      </c>
      <c r="B284" s="34" t="s">
        <v>1286</v>
      </c>
      <c r="C284" s="58">
        <v>400</v>
      </c>
      <c r="D284" s="58">
        <v>0</v>
      </c>
      <c r="E284" s="58">
        <v>0</v>
      </c>
      <c r="F284" s="58">
        <v>0</v>
      </c>
      <c r="G284" s="58">
        <v>400</v>
      </c>
      <c r="H284" s="34" t="s">
        <v>1246</v>
      </c>
      <c r="I284" s="104"/>
    </row>
    <row r="285" spans="1:9" ht="15" customHeight="1" x14ac:dyDescent="0.3">
      <c r="A285" s="57" t="s">
        <v>1287</v>
      </c>
      <c r="B285" s="34" t="s">
        <v>1288</v>
      </c>
      <c r="C285" s="58">
        <v>8033</v>
      </c>
      <c r="D285" s="58">
        <v>0</v>
      </c>
      <c r="E285" s="58">
        <v>0</v>
      </c>
      <c r="F285" s="58">
        <v>0</v>
      </c>
      <c r="G285" s="58">
        <v>8033</v>
      </c>
      <c r="H285" s="34" t="s">
        <v>1246</v>
      </c>
      <c r="I285" s="104"/>
    </row>
    <row r="286" spans="1:9" ht="15" customHeight="1" x14ac:dyDescent="0.3">
      <c r="A286" s="57" t="s">
        <v>1289</v>
      </c>
      <c r="B286" s="34" t="s">
        <v>1290</v>
      </c>
      <c r="C286" s="58">
        <v>160</v>
      </c>
      <c r="D286" s="58">
        <v>0</v>
      </c>
      <c r="E286" s="58">
        <v>0</v>
      </c>
      <c r="F286" s="58">
        <v>0</v>
      </c>
      <c r="G286" s="58">
        <v>160</v>
      </c>
      <c r="H286" s="34" t="s">
        <v>1246</v>
      </c>
      <c r="I286" s="104"/>
    </row>
    <row r="287" spans="1:9" ht="15" customHeight="1" x14ac:dyDescent="0.3">
      <c r="A287" s="57" t="s">
        <v>1291</v>
      </c>
      <c r="B287" s="34" t="s">
        <v>1292</v>
      </c>
      <c r="C287" s="58">
        <v>2813.56</v>
      </c>
      <c r="D287" s="58">
        <v>0</v>
      </c>
      <c r="E287" s="58">
        <f>+C287</f>
        <v>2813.56</v>
      </c>
      <c r="F287" s="58">
        <v>0</v>
      </c>
      <c r="G287" s="58">
        <v>0</v>
      </c>
      <c r="H287" s="34" t="s">
        <v>1246</v>
      </c>
      <c r="I287" s="104"/>
    </row>
    <row r="288" spans="1:9" ht="15" customHeight="1" x14ac:dyDescent="0.3">
      <c r="A288" s="57" t="s">
        <v>1293</v>
      </c>
      <c r="B288" s="34" t="s">
        <v>1294</v>
      </c>
      <c r="C288" s="58">
        <v>4791.24</v>
      </c>
      <c r="D288" s="58">
        <v>0</v>
      </c>
      <c r="E288" s="58">
        <v>0</v>
      </c>
      <c r="F288" s="58">
        <v>0</v>
      </c>
      <c r="G288" s="58">
        <v>4791.24</v>
      </c>
      <c r="H288" s="34" t="s">
        <v>1246</v>
      </c>
      <c r="I288" s="104"/>
    </row>
    <row r="289" spans="1:9" ht="15" customHeight="1" x14ac:dyDescent="0.3">
      <c r="A289" s="57" t="s">
        <v>1295</v>
      </c>
      <c r="B289" s="34" t="s">
        <v>1296</v>
      </c>
      <c r="C289" s="58">
        <v>745.45</v>
      </c>
      <c r="D289" s="58">
        <v>0</v>
      </c>
      <c r="E289" s="58">
        <v>0</v>
      </c>
      <c r="F289" s="58">
        <v>0</v>
      </c>
      <c r="G289" s="58">
        <v>745.45</v>
      </c>
      <c r="H289" s="34" t="s">
        <v>1246</v>
      </c>
      <c r="I289" s="104"/>
    </row>
    <row r="290" spans="1:9" ht="15" customHeight="1" x14ac:dyDescent="0.3">
      <c r="A290" s="57" t="s">
        <v>1297</v>
      </c>
      <c r="B290" s="34" t="s">
        <v>1157</v>
      </c>
      <c r="C290" s="58">
        <v>4793.25</v>
      </c>
      <c r="D290" s="58">
        <v>0</v>
      </c>
      <c r="E290" s="58">
        <v>0</v>
      </c>
      <c r="F290" s="58">
        <v>0</v>
      </c>
      <c r="G290" s="58">
        <v>4793.25</v>
      </c>
      <c r="H290" s="34" t="s">
        <v>1246</v>
      </c>
      <c r="I290" s="104"/>
    </row>
    <row r="291" spans="1:9" ht="15" customHeight="1" x14ac:dyDescent="0.3">
      <c r="A291" s="57" t="s">
        <v>1298</v>
      </c>
      <c r="B291" s="34" t="s">
        <v>1299</v>
      </c>
      <c r="C291" s="58">
        <v>50</v>
      </c>
      <c r="D291" s="58">
        <v>0</v>
      </c>
      <c r="E291" s="58">
        <v>0</v>
      </c>
      <c r="F291" s="58">
        <v>0</v>
      </c>
      <c r="G291" s="58">
        <v>50</v>
      </c>
      <c r="H291" s="34" t="s">
        <v>1246</v>
      </c>
      <c r="I291" s="104"/>
    </row>
    <row r="292" spans="1:9" ht="15" customHeight="1" x14ac:dyDescent="0.3">
      <c r="A292" s="57" t="s">
        <v>1300</v>
      </c>
      <c r="B292" s="34" t="s">
        <v>1301</v>
      </c>
      <c r="C292" s="58">
        <v>2714.4</v>
      </c>
      <c r="D292" s="58">
        <v>0</v>
      </c>
      <c r="E292" s="58">
        <v>0</v>
      </c>
      <c r="F292" s="58">
        <v>0</v>
      </c>
      <c r="G292" s="58">
        <v>2714.4</v>
      </c>
      <c r="H292" s="34" t="s">
        <v>1246</v>
      </c>
      <c r="I292" s="104"/>
    </row>
    <row r="293" spans="1:9" ht="15" customHeight="1" x14ac:dyDescent="0.3">
      <c r="A293" s="57" t="s">
        <v>1302</v>
      </c>
      <c r="B293" s="34" t="s">
        <v>1303</v>
      </c>
      <c r="C293" s="58">
        <v>2320</v>
      </c>
      <c r="D293" s="58">
        <v>0</v>
      </c>
      <c r="E293" s="58">
        <v>0</v>
      </c>
      <c r="F293" s="58">
        <v>0</v>
      </c>
      <c r="G293" s="58">
        <v>2320</v>
      </c>
      <c r="H293" s="34" t="s">
        <v>1246</v>
      </c>
      <c r="I293" s="104"/>
    </row>
    <row r="294" spans="1:9" ht="15" customHeight="1" x14ac:dyDescent="0.3">
      <c r="A294" s="57" t="s">
        <v>1304</v>
      </c>
      <c r="B294" s="34" t="s">
        <v>1305</v>
      </c>
      <c r="C294" s="58">
        <v>400</v>
      </c>
      <c r="D294" s="58">
        <v>0</v>
      </c>
      <c r="E294" s="58">
        <v>0</v>
      </c>
      <c r="F294" s="58">
        <v>0</v>
      </c>
      <c r="G294" s="58">
        <v>400</v>
      </c>
      <c r="H294" s="34" t="s">
        <v>1246</v>
      </c>
      <c r="I294" s="104"/>
    </row>
    <row r="295" spans="1:9" ht="15" customHeight="1" x14ac:dyDescent="0.3">
      <c r="A295" s="57" t="s">
        <v>1306</v>
      </c>
      <c r="B295" s="34" t="s">
        <v>1307</v>
      </c>
      <c r="C295" s="58">
        <v>14790</v>
      </c>
      <c r="D295" s="58">
        <v>0</v>
      </c>
      <c r="E295" s="58">
        <v>0</v>
      </c>
      <c r="F295" s="58">
        <v>0</v>
      </c>
      <c r="G295" s="58">
        <v>14790</v>
      </c>
      <c r="H295" s="34" t="s">
        <v>1246</v>
      </c>
      <c r="I295" s="104"/>
    </row>
    <row r="296" spans="1:9" ht="15" customHeight="1" x14ac:dyDescent="0.3">
      <c r="A296" s="57" t="s">
        <v>1308</v>
      </c>
      <c r="B296" s="34" t="s">
        <v>1309</v>
      </c>
      <c r="C296" s="58">
        <v>200</v>
      </c>
      <c r="D296" s="58">
        <v>0</v>
      </c>
      <c r="E296" s="58">
        <v>0</v>
      </c>
      <c r="F296" s="58">
        <v>0</v>
      </c>
      <c r="G296" s="58">
        <v>200</v>
      </c>
      <c r="H296" s="34" t="s">
        <v>1246</v>
      </c>
      <c r="I296" s="104"/>
    </row>
    <row r="297" spans="1:9" ht="15" customHeight="1" x14ac:dyDescent="0.3">
      <c r="A297" s="57" t="s">
        <v>1310</v>
      </c>
      <c r="B297" s="34" t="s">
        <v>1311</v>
      </c>
      <c r="C297" s="58">
        <v>727</v>
      </c>
      <c r="D297" s="58">
        <v>0</v>
      </c>
      <c r="E297" s="58">
        <v>0</v>
      </c>
      <c r="F297" s="58">
        <v>0</v>
      </c>
      <c r="G297" s="58">
        <v>727</v>
      </c>
      <c r="H297" s="34" t="s">
        <v>1246</v>
      </c>
      <c r="I297" s="104"/>
    </row>
    <row r="298" spans="1:9" ht="15" customHeight="1" x14ac:dyDescent="0.3">
      <c r="A298" s="57" t="s">
        <v>1312</v>
      </c>
      <c r="B298" s="34" t="s">
        <v>1313</v>
      </c>
      <c r="C298" s="58">
        <v>600</v>
      </c>
      <c r="D298" s="58">
        <v>0</v>
      </c>
      <c r="E298" s="58">
        <v>0</v>
      </c>
      <c r="F298" s="58">
        <v>0</v>
      </c>
      <c r="G298" s="58">
        <v>600</v>
      </c>
      <c r="H298" s="34" t="s">
        <v>1246</v>
      </c>
      <c r="I298" s="104"/>
    </row>
    <row r="299" spans="1:9" ht="15" customHeight="1" x14ac:dyDescent="0.3">
      <c r="A299" s="57" t="s">
        <v>1314</v>
      </c>
      <c r="B299" s="34" t="s">
        <v>1315</v>
      </c>
      <c r="C299" s="58">
        <v>4251.3999999999996</v>
      </c>
      <c r="D299" s="58">
        <v>0</v>
      </c>
      <c r="E299" s="58">
        <v>0</v>
      </c>
      <c r="F299" s="58">
        <v>0</v>
      </c>
      <c r="G299" s="58">
        <v>4251.3999999999996</v>
      </c>
      <c r="H299" s="34" t="s">
        <v>1246</v>
      </c>
      <c r="I299" s="104"/>
    </row>
    <row r="300" spans="1:9" ht="15" customHeight="1" x14ac:dyDescent="0.3">
      <c r="A300" s="57" t="s">
        <v>1316</v>
      </c>
      <c r="B300" s="34" t="s">
        <v>1317</v>
      </c>
      <c r="C300" s="58">
        <v>2784</v>
      </c>
      <c r="D300" s="58">
        <v>0</v>
      </c>
      <c r="E300" s="58">
        <v>0</v>
      </c>
      <c r="F300" s="58">
        <v>0</v>
      </c>
      <c r="G300" s="58">
        <v>2784</v>
      </c>
      <c r="H300" s="34" t="s">
        <v>1246</v>
      </c>
      <c r="I300" s="104"/>
    </row>
    <row r="301" spans="1:9" ht="15" customHeight="1" x14ac:dyDescent="0.3">
      <c r="A301" s="57" t="s">
        <v>1318</v>
      </c>
      <c r="B301" s="34" t="s">
        <v>1319</v>
      </c>
      <c r="C301" s="58">
        <v>8274.1299999999992</v>
      </c>
      <c r="D301" s="58">
        <v>0</v>
      </c>
      <c r="E301" s="58">
        <v>0</v>
      </c>
      <c r="F301" s="58">
        <v>0</v>
      </c>
      <c r="G301" s="58">
        <v>8274.1299999999992</v>
      </c>
      <c r="H301" s="34" t="s">
        <v>1246</v>
      </c>
      <c r="I301" s="104"/>
    </row>
    <row r="302" spans="1:9" ht="15" customHeight="1" x14ac:dyDescent="0.3">
      <c r="A302" s="57" t="s">
        <v>1320</v>
      </c>
      <c r="B302" s="34" t="s">
        <v>1321</v>
      </c>
      <c r="C302" s="58">
        <v>22</v>
      </c>
      <c r="D302" s="58">
        <v>0</v>
      </c>
      <c r="E302" s="58">
        <v>0</v>
      </c>
      <c r="F302" s="58">
        <v>0</v>
      </c>
      <c r="G302" s="58">
        <f>+C302</f>
        <v>22</v>
      </c>
      <c r="H302" s="34" t="s">
        <v>1246</v>
      </c>
      <c r="I302" s="104"/>
    </row>
    <row r="303" spans="1:9" ht="15" customHeight="1" x14ac:dyDescent="0.3">
      <c r="A303" s="57" t="s">
        <v>1322</v>
      </c>
      <c r="B303" s="34" t="s">
        <v>1323</v>
      </c>
      <c r="C303" s="58">
        <v>696</v>
      </c>
      <c r="D303" s="58">
        <f t="shared" ref="D303" si="4">+C303</f>
        <v>696</v>
      </c>
      <c r="E303" s="58">
        <v>0</v>
      </c>
      <c r="F303" s="58">
        <v>0</v>
      </c>
      <c r="G303" s="58">
        <v>0</v>
      </c>
      <c r="H303" s="34" t="s">
        <v>1246</v>
      </c>
      <c r="I303" s="104"/>
    </row>
    <row r="304" spans="1:9" ht="15" customHeight="1" x14ac:dyDescent="0.3">
      <c r="A304" s="57" t="s">
        <v>1324</v>
      </c>
      <c r="B304" s="34" t="s">
        <v>1325</v>
      </c>
      <c r="C304" s="58">
        <v>1656</v>
      </c>
      <c r="D304" s="58">
        <v>0</v>
      </c>
      <c r="E304" s="58">
        <v>0</v>
      </c>
      <c r="F304" s="58">
        <v>0</v>
      </c>
      <c r="G304" s="58">
        <f>+C304</f>
        <v>1656</v>
      </c>
      <c r="H304" s="34" t="s">
        <v>1246</v>
      </c>
      <c r="I304" s="104"/>
    </row>
    <row r="305" spans="1:10" ht="15" customHeight="1" x14ac:dyDescent="0.3">
      <c r="A305" s="57" t="s">
        <v>1326</v>
      </c>
      <c r="B305" s="34" t="s">
        <v>1327</v>
      </c>
      <c r="C305" s="58">
        <v>2088</v>
      </c>
      <c r="D305" s="58">
        <v>0</v>
      </c>
      <c r="E305" s="58">
        <v>0</v>
      </c>
      <c r="F305" s="58">
        <v>0</v>
      </c>
      <c r="G305" s="58">
        <v>2088</v>
      </c>
      <c r="H305" s="34" t="s">
        <v>1246</v>
      </c>
      <c r="I305" s="104"/>
    </row>
    <row r="306" spans="1:10" ht="15" customHeight="1" x14ac:dyDescent="0.3">
      <c r="A306" s="57" t="s">
        <v>1328</v>
      </c>
      <c r="B306" s="34" t="s">
        <v>1197</v>
      </c>
      <c r="C306" s="58">
        <v>1076.76</v>
      </c>
      <c r="D306" s="58">
        <v>0</v>
      </c>
      <c r="E306" s="58">
        <v>0</v>
      </c>
      <c r="F306" s="58">
        <v>0</v>
      </c>
      <c r="G306" s="58">
        <v>1076.76</v>
      </c>
      <c r="H306" s="34" t="s">
        <v>1246</v>
      </c>
      <c r="I306" s="104"/>
    </row>
    <row r="307" spans="1:10" ht="15" customHeight="1" x14ac:dyDescent="0.3">
      <c r="A307" s="57" t="s">
        <v>1329</v>
      </c>
      <c r="B307" s="34" t="s">
        <v>1330</v>
      </c>
      <c r="C307" s="58">
        <v>246.3</v>
      </c>
      <c r="D307" s="58">
        <v>0</v>
      </c>
      <c r="E307" s="58">
        <v>0</v>
      </c>
      <c r="F307" s="58">
        <v>0</v>
      </c>
      <c r="G307" s="58">
        <f>+C307</f>
        <v>246.3</v>
      </c>
      <c r="H307" s="34" t="s">
        <v>1246</v>
      </c>
      <c r="I307" s="104"/>
    </row>
    <row r="308" spans="1:10" ht="15" customHeight="1" x14ac:dyDescent="0.3">
      <c r="A308" s="57" t="s">
        <v>1331</v>
      </c>
      <c r="B308" s="34" t="s">
        <v>1332</v>
      </c>
      <c r="C308" s="58">
        <v>6</v>
      </c>
      <c r="D308" s="58">
        <v>0</v>
      </c>
      <c r="E308" s="58">
        <v>0</v>
      </c>
      <c r="F308" s="58">
        <v>0</v>
      </c>
      <c r="G308" s="58">
        <f>+C308</f>
        <v>6</v>
      </c>
      <c r="H308" s="34" t="s">
        <v>1246</v>
      </c>
      <c r="I308" s="104"/>
    </row>
    <row r="309" spans="1:10" ht="15" customHeight="1" x14ac:dyDescent="0.3">
      <c r="A309" s="57" t="s">
        <v>1333</v>
      </c>
      <c r="B309" s="34" t="s">
        <v>1334</v>
      </c>
      <c r="C309" s="58">
        <v>4825.6000000000004</v>
      </c>
      <c r="D309" s="58">
        <f t="shared" ref="D309:D311" si="5">+C309</f>
        <v>4825.6000000000004</v>
      </c>
      <c r="E309" s="58">
        <v>0</v>
      </c>
      <c r="F309" s="58">
        <v>0</v>
      </c>
      <c r="G309" s="58">
        <v>0</v>
      </c>
      <c r="H309" s="34" t="s">
        <v>1246</v>
      </c>
      <c r="I309" s="104"/>
    </row>
    <row r="310" spans="1:10" ht="15" customHeight="1" x14ac:dyDescent="0.3">
      <c r="A310" s="57" t="s">
        <v>1335</v>
      </c>
      <c r="B310" s="34" t="s">
        <v>1336</v>
      </c>
      <c r="C310" s="58">
        <v>5700.03</v>
      </c>
      <c r="D310" s="58">
        <f>+C310</f>
        <v>5700.03</v>
      </c>
      <c r="E310" s="58">
        <v>0</v>
      </c>
      <c r="F310" s="58">
        <v>0</v>
      </c>
      <c r="G310" s="58">
        <v>0</v>
      </c>
      <c r="H310" s="34" t="s">
        <v>1246</v>
      </c>
      <c r="I310" s="104"/>
      <c r="J310" s="58"/>
    </row>
    <row r="311" spans="1:10" ht="15" customHeight="1" x14ac:dyDescent="0.3">
      <c r="A311" s="57" t="s">
        <v>1337</v>
      </c>
      <c r="B311" s="34" t="s">
        <v>1338</v>
      </c>
      <c r="C311" s="58">
        <v>11020</v>
      </c>
      <c r="D311" s="58">
        <f t="shared" si="5"/>
        <v>11020</v>
      </c>
      <c r="E311" s="58">
        <v>0</v>
      </c>
      <c r="F311" s="58">
        <v>0</v>
      </c>
      <c r="G311" s="58">
        <v>0</v>
      </c>
      <c r="H311" s="34" t="s">
        <v>1246</v>
      </c>
      <c r="I311" s="104"/>
      <c r="J311" s="58"/>
    </row>
    <row r="312" spans="1:10" ht="15" customHeight="1" x14ac:dyDescent="0.3">
      <c r="A312" s="57" t="s">
        <v>1339</v>
      </c>
      <c r="B312" s="34" t="s">
        <v>1340</v>
      </c>
      <c r="C312" s="58">
        <v>3405.05</v>
      </c>
      <c r="D312" s="58">
        <f>+C312</f>
        <v>3405.05</v>
      </c>
      <c r="E312" s="58">
        <v>0</v>
      </c>
      <c r="F312" s="58">
        <v>0</v>
      </c>
      <c r="G312" s="58">
        <v>0</v>
      </c>
      <c r="H312" s="34" t="s">
        <v>1246</v>
      </c>
      <c r="I312" s="104"/>
    </row>
    <row r="313" spans="1:10" ht="15" customHeight="1" x14ac:dyDescent="0.3">
      <c r="A313" s="57" t="s">
        <v>1341</v>
      </c>
      <c r="B313" s="34" t="s">
        <v>1342</v>
      </c>
      <c r="C313" s="58">
        <v>22656.82</v>
      </c>
      <c r="D313" s="58">
        <v>0</v>
      </c>
      <c r="E313" s="58">
        <v>0</v>
      </c>
      <c r="F313" s="58">
        <v>0</v>
      </c>
      <c r="G313" s="58">
        <f>+C313</f>
        <v>22656.82</v>
      </c>
      <c r="H313" s="34" t="s">
        <v>1246</v>
      </c>
      <c r="I313" s="104"/>
    </row>
    <row r="314" spans="1:10" ht="15" customHeight="1" x14ac:dyDescent="0.3">
      <c r="A314" s="57" t="s">
        <v>1343</v>
      </c>
      <c r="B314" s="34" t="s">
        <v>1344</v>
      </c>
      <c r="C314" s="58">
        <v>1433</v>
      </c>
      <c r="D314" s="58">
        <f>+C314</f>
        <v>1433</v>
      </c>
      <c r="E314" s="58">
        <v>0</v>
      </c>
      <c r="F314" s="58">
        <v>0</v>
      </c>
      <c r="G314" s="58">
        <v>0</v>
      </c>
      <c r="H314" s="34" t="s">
        <v>1246</v>
      </c>
      <c r="I314" s="104"/>
    </row>
    <row r="315" spans="1:10" ht="15" customHeight="1" x14ac:dyDescent="0.3">
      <c r="A315" s="57" t="s">
        <v>1345</v>
      </c>
      <c r="B315" s="34" t="s">
        <v>1346</v>
      </c>
      <c r="C315" s="58">
        <v>52200</v>
      </c>
      <c r="D315" s="58">
        <f t="shared" ref="D315" si="6">+C315</f>
        <v>52200</v>
      </c>
      <c r="E315" s="58">
        <v>0</v>
      </c>
      <c r="F315" s="58">
        <v>0</v>
      </c>
      <c r="G315" s="58">
        <v>0</v>
      </c>
      <c r="H315" s="34" t="s">
        <v>1246</v>
      </c>
      <c r="I315" s="104"/>
    </row>
    <row r="316" spans="1:10" ht="15" customHeight="1" x14ac:dyDescent="0.3">
      <c r="A316" s="57">
        <v>2113</v>
      </c>
      <c r="B316" s="34" t="s">
        <v>429</v>
      </c>
      <c r="C316" s="74">
        <v>0</v>
      </c>
      <c r="D316" s="74">
        <v>0</v>
      </c>
      <c r="E316" s="74">
        <v>0</v>
      </c>
      <c r="F316" s="74">
        <v>0</v>
      </c>
      <c r="G316" s="74">
        <v>0</v>
      </c>
      <c r="H316" s="34"/>
    </row>
    <row r="317" spans="1:10" ht="15" customHeight="1" x14ac:dyDescent="0.3">
      <c r="A317" s="57">
        <v>2114</v>
      </c>
      <c r="B317" s="34" t="s">
        <v>430</v>
      </c>
      <c r="C317" s="74">
        <v>0</v>
      </c>
      <c r="D317" s="74">
        <v>0</v>
      </c>
      <c r="E317" s="74">
        <v>0</v>
      </c>
      <c r="F317" s="74">
        <v>0</v>
      </c>
      <c r="G317" s="74">
        <v>0</v>
      </c>
      <c r="H317" s="34"/>
    </row>
    <row r="318" spans="1:10" ht="15" customHeight="1" x14ac:dyDescent="0.3">
      <c r="A318" s="57">
        <v>2115</v>
      </c>
      <c r="B318" s="34" t="s">
        <v>431</v>
      </c>
      <c r="C318" s="74">
        <v>0</v>
      </c>
      <c r="D318" s="74">
        <v>0</v>
      </c>
      <c r="E318" s="74">
        <v>0</v>
      </c>
      <c r="F318" s="74">
        <v>0</v>
      </c>
      <c r="G318" s="74">
        <v>0</v>
      </c>
      <c r="H318" s="34"/>
    </row>
    <row r="319" spans="1:10" ht="15" customHeight="1" x14ac:dyDescent="0.3">
      <c r="A319" s="57">
        <v>2116</v>
      </c>
      <c r="B319" s="34" t="s">
        <v>432</v>
      </c>
      <c r="C319" s="74">
        <v>0</v>
      </c>
      <c r="D319" s="74">
        <v>0</v>
      </c>
      <c r="E319" s="74">
        <v>0</v>
      </c>
      <c r="F319" s="74">
        <v>0</v>
      </c>
      <c r="G319" s="74">
        <v>0</v>
      </c>
      <c r="H319" s="34"/>
    </row>
    <row r="320" spans="1:10" ht="15" customHeight="1" x14ac:dyDescent="0.3">
      <c r="A320" s="57">
        <v>2117</v>
      </c>
      <c r="B320" s="34" t="s">
        <v>433</v>
      </c>
      <c r="C320" s="74">
        <f>+SUM(C321:C334)</f>
        <v>2565981.6300000008</v>
      </c>
      <c r="D320" s="74">
        <f>+SUM(D321:D334)</f>
        <v>2565981.6300000008</v>
      </c>
      <c r="E320" s="74">
        <f>+SUM(E321:E334)</f>
        <v>0</v>
      </c>
      <c r="F320" s="74">
        <f>+SUM(F321:F334)</f>
        <v>0</v>
      </c>
      <c r="G320" s="74">
        <f>+SUM(G321:G334)</f>
        <v>0</v>
      </c>
      <c r="H320" s="34"/>
    </row>
    <row r="321" spans="1:9" ht="15" customHeight="1" x14ac:dyDescent="0.3">
      <c r="A321" s="57" t="s">
        <v>1347</v>
      </c>
      <c r="B321" s="34" t="s">
        <v>1348</v>
      </c>
      <c r="C321" s="58">
        <v>119128.72</v>
      </c>
      <c r="D321" s="58">
        <f>+C321</f>
        <v>119128.72</v>
      </c>
      <c r="E321" s="58">
        <v>0</v>
      </c>
      <c r="F321" s="58">
        <v>0</v>
      </c>
      <c r="G321" s="58">
        <v>0</v>
      </c>
      <c r="H321" s="255" t="s">
        <v>1349</v>
      </c>
    </row>
    <row r="322" spans="1:9" ht="15" customHeight="1" x14ac:dyDescent="0.3">
      <c r="A322" s="57" t="s">
        <v>1350</v>
      </c>
      <c r="B322" s="34" t="s">
        <v>1351</v>
      </c>
      <c r="C322" s="58">
        <v>749546.52</v>
      </c>
      <c r="D322" s="58">
        <f t="shared" ref="D322:D334" si="7">+C322</f>
        <v>749546.52</v>
      </c>
      <c r="E322" s="58">
        <v>0</v>
      </c>
      <c r="F322" s="58">
        <v>0</v>
      </c>
      <c r="G322" s="58">
        <v>0</v>
      </c>
      <c r="H322" s="255" t="s">
        <v>1349</v>
      </c>
    </row>
    <row r="323" spans="1:9" ht="15" customHeight="1" x14ac:dyDescent="0.3">
      <c r="A323" s="57" t="s">
        <v>1352</v>
      </c>
      <c r="B323" s="34" t="s">
        <v>1353</v>
      </c>
      <c r="C323" s="58">
        <v>0.65</v>
      </c>
      <c r="D323" s="58">
        <f t="shared" si="7"/>
        <v>0.65</v>
      </c>
      <c r="E323" s="58">
        <v>0</v>
      </c>
      <c r="F323" s="58">
        <v>0</v>
      </c>
      <c r="G323" s="58">
        <v>0</v>
      </c>
      <c r="H323" s="255" t="s">
        <v>1349</v>
      </c>
    </row>
    <row r="324" spans="1:9" ht="15" customHeight="1" x14ac:dyDescent="0.3">
      <c r="A324" s="57" t="s">
        <v>1354</v>
      </c>
      <c r="B324" s="34" t="s">
        <v>1355</v>
      </c>
      <c r="C324" s="58">
        <v>27712.86</v>
      </c>
      <c r="D324" s="58">
        <f t="shared" si="7"/>
        <v>27712.86</v>
      </c>
      <c r="E324" s="58">
        <v>0</v>
      </c>
      <c r="F324" s="58">
        <v>0</v>
      </c>
      <c r="G324" s="58">
        <v>0</v>
      </c>
      <c r="H324" s="255" t="s">
        <v>1349</v>
      </c>
    </row>
    <row r="325" spans="1:9" ht="15" customHeight="1" x14ac:dyDescent="0.3">
      <c r="A325" s="57" t="s">
        <v>1356</v>
      </c>
      <c r="B325" s="34" t="s">
        <v>1357</v>
      </c>
      <c r="C325" s="58">
        <v>4126.17</v>
      </c>
      <c r="D325" s="58">
        <f t="shared" si="7"/>
        <v>4126.17</v>
      </c>
      <c r="E325" s="58">
        <v>0</v>
      </c>
      <c r="F325" s="58">
        <v>0</v>
      </c>
      <c r="G325" s="58">
        <v>0</v>
      </c>
      <c r="H325" s="255" t="s">
        <v>1349</v>
      </c>
    </row>
    <row r="326" spans="1:9" ht="15" customHeight="1" x14ac:dyDescent="0.3">
      <c r="A326" s="57" t="s">
        <v>1358</v>
      </c>
      <c r="B326" s="34" t="s">
        <v>1359</v>
      </c>
      <c r="C326" s="58">
        <v>21958.05</v>
      </c>
      <c r="D326" s="58">
        <f t="shared" si="7"/>
        <v>21958.05</v>
      </c>
      <c r="E326" s="58">
        <v>0</v>
      </c>
      <c r="F326" s="58">
        <v>0</v>
      </c>
      <c r="G326" s="58">
        <v>0</v>
      </c>
      <c r="H326" s="255" t="s">
        <v>1349</v>
      </c>
    </row>
    <row r="327" spans="1:9" ht="15" customHeight="1" x14ac:dyDescent="0.3">
      <c r="A327" s="57" t="s">
        <v>1360</v>
      </c>
      <c r="B327" s="34" t="s">
        <v>1361</v>
      </c>
      <c r="C327" s="58">
        <v>252735</v>
      </c>
      <c r="D327" s="58">
        <f t="shared" si="7"/>
        <v>252735</v>
      </c>
      <c r="E327" s="58">
        <v>0</v>
      </c>
      <c r="F327" s="58">
        <v>0</v>
      </c>
      <c r="G327" s="58">
        <v>0</v>
      </c>
      <c r="H327" s="255" t="s">
        <v>1349</v>
      </c>
    </row>
    <row r="328" spans="1:9" ht="15" customHeight="1" x14ac:dyDescent="0.3">
      <c r="A328" s="57" t="s">
        <v>1362</v>
      </c>
      <c r="B328" s="34" t="s">
        <v>1363</v>
      </c>
      <c r="C328" s="58">
        <v>35130.29</v>
      </c>
      <c r="D328" s="58">
        <f t="shared" si="7"/>
        <v>35130.29</v>
      </c>
      <c r="E328" s="58">
        <v>0</v>
      </c>
      <c r="F328" s="58">
        <v>0</v>
      </c>
      <c r="G328" s="58">
        <v>0</v>
      </c>
      <c r="H328" s="255" t="s">
        <v>1349</v>
      </c>
    </row>
    <row r="329" spans="1:9" ht="15" customHeight="1" x14ac:dyDescent="0.3">
      <c r="A329" s="57" t="s">
        <v>1364</v>
      </c>
      <c r="B329" s="34" t="s">
        <v>1365</v>
      </c>
      <c r="C329" s="58">
        <v>356983.27</v>
      </c>
      <c r="D329" s="58">
        <f t="shared" si="7"/>
        <v>356983.27</v>
      </c>
      <c r="E329" s="58">
        <v>0</v>
      </c>
      <c r="F329" s="58">
        <v>0</v>
      </c>
      <c r="G329" s="58">
        <v>0</v>
      </c>
      <c r="H329" s="255" t="s">
        <v>1366</v>
      </c>
    </row>
    <row r="330" spans="1:9" ht="15" customHeight="1" x14ac:dyDescent="0.3">
      <c r="A330" s="57" t="s">
        <v>1367</v>
      </c>
      <c r="B330" s="34" t="s">
        <v>1368</v>
      </c>
      <c r="C330" s="58">
        <v>605755.41</v>
      </c>
      <c r="D330" s="58">
        <f>+C330</f>
        <v>605755.41</v>
      </c>
      <c r="E330" s="58">
        <v>0</v>
      </c>
      <c r="F330" s="58">
        <v>0</v>
      </c>
      <c r="G330" s="58">
        <v>0</v>
      </c>
      <c r="H330" s="255" t="s">
        <v>1366</v>
      </c>
    </row>
    <row r="331" spans="1:9" ht="15" customHeight="1" x14ac:dyDescent="0.3">
      <c r="A331" s="57" t="s">
        <v>1369</v>
      </c>
      <c r="B331" s="34" t="s">
        <v>1370</v>
      </c>
      <c r="C331" s="58">
        <v>337387.74</v>
      </c>
      <c r="D331" s="58">
        <f>+C331</f>
        <v>337387.74</v>
      </c>
      <c r="E331" s="58">
        <v>0</v>
      </c>
      <c r="F331" s="58">
        <v>0</v>
      </c>
      <c r="G331" s="58">
        <v>0</v>
      </c>
      <c r="H331" s="255" t="s">
        <v>1366</v>
      </c>
    </row>
    <row r="332" spans="1:9" ht="15" customHeight="1" x14ac:dyDescent="0.3">
      <c r="A332" s="57" t="s">
        <v>1371</v>
      </c>
      <c r="B332" s="34" t="s">
        <v>1372</v>
      </c>
      <c r="C332" s="58">
        <v>14921.35</v>
      </c>
      <c r="D332" s="58">
        <f t="shared" si="7"/>
        <v>14921.35</v>
      </c>
      <c r="E332" s="58">
        <v>0</v>
      </c>
      <c r="F332" s="58">
        <v>0</v>
      </c>
      <c r="G332" s="58">
        <v>0</v>
      </c>
      <c r="H332" s="255" t="s">
        <v>1366</v>
      </c>
    </row>
    <row r="333" spans="1:9" ht="15" customHeight="1" x14ac:dyDescent="0.3">
      <c r="A333" s="57" t="s">
        <v>1373</v>
      </c>
      <c r="B333" s="34" t="s">
        <v>1374</v>
      </c>
      <c r="C333" s="58">
        <v>21630.49</v>
      </c>
      <c r="D333" s="58">
        <f t="shared" si="7"/>
        <v>21630.49</v>
      </c>
      <c r="E333" s="58">
        <v>0</v>
      </c>
      <c r="F333" s="58">
        <v>0</v>
      </c>
      <c r="G333" s="58">
        <v>0</v>
      </c>
      <c r="H333" s="255" t="s">
        <v>1349</v>
      </c>
    </row>
    <row r="334" spans="1:9" ht="15" customHeight="1" x14ac:dyDescent="0.3">
      <c r="A334" s="57" t="s">
        <v>1375</v>
      </c>
      <c r="B334" s="34" t="s">
        <v>1376</v>
      </c>
      <c r="C334" s="58">
        <v>18965.11</v>
      </c>
      <c r="D334" s="58">
        <f t="shared" si="7"/>
        <v>18965.11</v>
      </c>
      <c r="E334" s="58">
        <v>0</v>
      </c>
      <c r="F334" s="58">
        <v>0</v>
      </c>
      <c r="G334" s="58">
        <v>0</v>
      </c>
      <c r="H334" s="255" t="s">
        <v>1377</v>
      </c>
    </row>
    <row r="335" spans="1:9" ht="15" customHeight="1" x14ac:dyDescent="0.3">
      <c r="A335" s="57">
        <v>2118</v>
      </c>
      <c r="B335" s="34" t="s">
        <v>434</v>
      </c>
      <c r="C335" s="74">
        <v>0</v>
      </c>
      <c r="D335" s="74">
        <v>0</v>
      </c>
      <c r="E335" s="74">
        <v>0</v>
      </c>
      <c r="F335" s="74">
        <v>0</v>
      </c>
      <c r="G335" s="74">
        <v>0</v>
      </c>
      <c r="H335" s="34"/>
    </row>
    <row r="336" spans="1:9" ht="15" customHeight="1" x14ac:dyDescent="0.3">
      <c r="A336" s="57">
        <v>2119</v>
      </c>
      <c r="B336" s="34" t="s">
        <v>435</v>
      </c>
      <c r="C336" s="74">
        <f>+SUM(C337:C378)</f>
        <v>694002.5</v>
      </c>
      <c r="D336" s="74">
        <f>+SUM(D337:D378)</f>
        <v>558561.91999999993</v>
      </c>
      <c r="E336" s="74">
        <f>+SUM(E337:E378)</f>
        <v>0</v>
      </c>
      <c r="F336" s="74">
        <f>+SUM(F337:F378)</f>
        <v>0</v>
      </c>
      <c r="G336" s="74">
        <f>+SUM(G337:G378)</f>
        <v>135440.26000000004</v>
      </c>
      <c r="H336" s="58"/>
      <c r="I336" s="104"/>
    </row>
    <row r="337" spans="1:9" ht="15" customHeight="1" x14ac:dyDescent="0.3">
      <c r="A337" s="57" t="s">
        <v>1378</v>
      </c>
      <c r="B337" s="34" t="s">
        <v>1379</v>
      </c>
      <c r="C337" s="58">
        <v>32283.03</v>
      </c>
      <c r="D337" s="58">
        <v>0</v>
      </c>
      <c r="E337" s="58">
        <v>0</v>
      </c>
      <c r="F337" s="58">
        <v>0</v>
      </c>
      <c r="G337" s="58">
        <f>+C337</f>
        <v>32283.03</v>
      </c>
      <c r="H337" s="58" t="s">
        <v>1246</v>
      </c>
      <c r="I337" s="104"/>
    </row>
    <row r="338" spans="1:9" ht="15" customHeight="1" x14ac:dyDescent="0.3">
      <c r="A338" s="57" t="s">
        <v>1380</v>
      </c>
      <c r="B338" s="34" t="s">
        <v>1381</v>
      </c>
      <c r="C338" s="58">
        <v>211.58</v>
      </c>
      <c r="D338" s="58">
        <v>0</v>
      </c>
      <c r="E338" s="58">
        <v>0</v>
      </c>
      <c r="F338" s="58">
        <v>0</v>
      </c>
      <c r="G338" s="58">
        <f t="shared" ref="G338:G365" si="8">+C338</f>
        <v>211.58</v>
      </c>
      <c r="H338" s="58" t="s">
        <v>1246</v>
      </c>
      <c r="I338" s="104"/>
    </row>
    <row r="339" spans="1:9" ht="15" customHeight="1" x14ac:dyDescent="0.3">
      <c r="A339" s="57" t="s">
        <v>1382</v>
      </c>
      <c r="B339" s="34" t="s">
        <v>1383</v>
      </c>
      <c r="C339" s="58">
        <v>60442.2</v>
      </c>
      <c r="D339" s="58">
        <v>0</v>
      </c>
      <c r="E339" s="58">
        <v>0</v>
      </c>
      <c r="F339" s="58">
        <v>0</v>
      </c>
      <c r="G339" s="58">
        <f t="shared" si="8"/>
        <v>60442.2</v>
      </c>
      <c r="H339" s="58" t="s">
        <v>1246</v>
      </c>
      <c r="I339" s="104"/>
    </row>
    <row r="340" spans="1:9" ht="15" customHeight="1" x14ac:dyDescent="0.3">
      <c r="A340" s="57" t="s">
        <v>1384</v>
      </c>
      <c r="B340" s="34" t="s">
        <v>1385</v>
      </c>
      <c r="C340" s="58">
        <v>1058.27</v>
      </c>
      <c r="D340" s="58">
        <v>0</v>
      </c>
      <c r="E340" s="58">
        <v>0</v>
      </c>
      <c r="F340" s="58">
        <v>0</v>
      </c>
      <c r="G340" s="58">
        <f t="shared" si="8"/>
        <v>1058.27</v>
      </c>
      <c r="H340" s="58" t="s">
        <v>1246</v>
      </c>
      <c r="I340" s="104"/>
    </row>
    <row r="341" spans="1:9" ht="15" customHeight="1" x14ac:dyDescent="0.3">
      <c r="A341" s="57" t="s">
        <v>1386</v>
      </c>
      <c r="B341" s="34" t="s">
        <v>1387</v>
      </c>
      <c r="C341" s="58">
        <v>4500</v>
      </c>
      <c r="D341" s="58">
        <v>0</v>
      </c>
      <c r="E341" s="58">
        <v>0</v>
      </c>
      <c r="F341" s="58">
        <v>0</v>
      </c>
      <c r="G341" s="58">
        <f t="shared" si="8"/>
        <v>4500</v>
      </c>
      <c r="H341" s="58" t="s">
        <v>1246</v>
      </c>
      <c r="I341" s="104"/>
    </row>
    <row r="342" spans="1:9" ht="15" customHeight="1" x14ac:dyDescent="0.3">
      <c r="A342" s="57" t="s">
        <v>1388</v>
      </c>
      <c r="B342" s="34" t="s">
        <v>1389</v>
      </c>
      <c r="C342" s="58">
        <v>600</v>
      </c>
      <c r="D342" s="58">
        <v>0</v>
      </c>
      <c r="E342" s="58">
        <v>0</v>
      </c>
      <c r="F342" s="58">
        <v>0</v>
      </c>
      <c r="G342" s="58">
        <f t="shared" si="8"/>
        <v>600</v>
      </c>
      <c r="H342" s="58" t="s">
        <v>1246</v>
      </c>
      <c r="I342" s="104"/>
    </row>
    <row r="343" spans="1:9" ht="15" customHeight="1" x14ac:dyDescent="0.3">
      <c r="A343" s="57" t="s">
        <v>1390</v>
      </c>
      <c r="B343" s="34" t="s">
        <v>985</v>
      </c>
      <c r="C343" s="58">
        <v>1644.2</v>
      </c>
      <c r="D343" s="58">
        <v>0</v>
      </c>
      <c r="E343" s="58">
        <v>0</v>
      </c>
      <c r="F343" s="58">
        <v>0</v>
      </c>
      <c r="G343" s="58">
        <f t="shared" si="8"/>
        <v>1644.2</v>
      </c>
      <c r="H343" s="58" t="s">
        <v>1246</v>
      </c>
      <c r="I343" s="104"/>
    </row>
    <row r="344" spans="1:9" ht="15" customHeight="1" x14ac:dyDescent="0.3">
      <c r="A344" s="57" t="s">
        <v>1391</v>
      </c>
      <c r="B344" s="34" t="s">
        <v>1392</v>
      </c>
      <c r="C344" s="58">
        <v>326.39</v>
      </c>
      <c r="D344" s="58">
        <v>0</v>
      </c>
      <c r="E344" s="58">
        <v>0</v>
      </c>
      <c r="F344" s="58">
        <v>0</v>
      </c>
      <c r="G344" s="58">
        <f t="shared" si="8"/>
        <v>326.39</v>
      </c>
      <c r="H344" s="58" t="s">
        <v>1246</v>
      </c>
      <c r="I344" s="104"/>
    </row>
    <row r="345" spans="1:9" ht="15" customHeight="1" x14ac:dyDescent="0.3">
      <c r="A345" s="57" t="s">
        <v>1393</v>
      </c>
      <c r="B345" s="34" t="s">
        <v>1060</v>
      </c>
      <c r="C345" s="58">
        <v>132.26</v>
      </c>
      <c r="D345" s="58">
        <v>0</v>
      </c>
      <c r="E345" s="58">
        <v>0</v>
      </c>
      <c r="F345" s="58">
        <v>0</v>
      </c>
      <c r="G345" s="58">
        <f t="shared" si="8"/>
        <v>132.26</v>
      </c>
      <c r="H345" s="58" t="s">
        <v>1246</v>
      </c>
      <c r="I345" s="104"/>
    </row>
    <row r="346" spans="1:9" ht="15" customHeight="1" x14ac:dyDescent="0.3">
      <c r="A346" s="57" t="s">
        <v>1394</v>
      </c>
      <c r="B346" s="34" t="s">
        <v>1395</v>
      </c>
      <c r="C346" s="58">
        <v>2341.0300000000002</v>
      </c>
      <c r="D346" s="58">
        <v>0</v>
      </c>
      <c r="E346" s="58">
        <v>0</v>
      </c>
      <c r="F346" s="58">
        <v>0</v>
      </c>
      <c r="G346" s="58">
        <f t="shared" si="8"/>
        <v>2341.0300000000002</v>
      </c>
      <c r="H346" s="58" t="s">
        <v>1246</v>
      </c>
      <c r="I346" s="104"/>
    </row>
    <row r="347" spans="1:9" ht="15" customHeight="1" x14ac:dyDescent="0.3">
      <c r="A347" s="57" t="s">
        <v>1396</v>
      </c>
      <c r="B347" s="34" t="s">
        <v>1397</v>
      </c>
      <c r="C347" s="58">
        <v>780.44</v>
      </c>
      <c r="D347" s="58">
        <v>0</v>
      </c>
      <c r="E347" s="58">
        <v>0</v>
      </c>
      <c r="F347" s="58">
        <v>0</v>
      </c>
      <c r="G347" s="58">
        <f t="shared" si="8"/>
        <v>780.44</v>
      </c>
      <c r="H347" s="58" t="s">
        <v>1246</v>
      </c>
      <c r="I347" s="104"/>
    </row>
    <row r="348" spans="1:9" ht="15" customHeight="1" x14ac:dyDescent="0.3">
      <c r="A348" s="57" t="s">
        <v>1398</v>
      </c>
      <c r="B348" s="34" t="s">
        <v>1399</v>
      </c>
      <c r="C348" s="58">
        <v>619.32000000000005</v>
      </c>
      <c r="D348" s="58">
        <v>619</v>
      </c>
      <c r="E348" s="58">
        <v>0</v>
      </c>
      <c r="F348" s="58">
        <v>0</v>
      </c>
      <c r="G348" s="58">
        <v>0</v>
      </c>
      <c r="H348" s="58" t="s">
        <v>1246</v>
      </c>
      <c r="I348" s="104"/>
    </row>
    <row r="349" spans="1:9" ht="15" customHeight="1" x14ac:dyDescent="0.3">
      <c r="A349" s="57" t="s">
        <v>1400</v>
      </c>
      <c r="B349" s="34" t="s">
        <v>1002</v>
      </c>
      <c r="C349" s="58">
        <v>1857.31</v>
      </c>
      <c r="D349" s="58">
        <v>0</v>
      </c>
      <c r="E349" s="58">
        <v>0</v>
      </c>
      <c r="F349" s="58">
        <v>0</v>
      </c>
      <c r="G349" s="58">
        <f t="shared" si="8"/>
        <v>1857.31</v>
      </c>
      <c r="H349" s="58" t="s">
        <v>1246</v>
      </c>
      <c r="I349" s="104"/>
    </row>
    <row r="350" spans="1:9" ht="15" customHeight="1" x14ac:dyDescent="0.3">
      <c r="A350" s="57" t="s">
        <v>1401</v>
      </c>
      <c r="B350" s="34" t="s">
        <v>1074</v>
      </c>
      <c r="C350" s="58">
        <v>199.77</v>
      </c>
      <c r="D350" s="58">
        <v>0</v>
      </c>
      <c r="E350" s="58">
        <v>0</v>
      </c>
      <c r="F350" s="58">
        <v>0</v>
      </c>
      <c r="G350" s="58">
        <f t="shared" si="8"/>
        <v>199.77</v>
      </c>
      <c r="H350" s="58" t="s">
        <v>1246</v>
      </c>
      <c r="I350" s="104"/>
    </row>
    <row r="351" spans="1:9" ht="15" customHeight="1" x14ac:dyDescent="0.3">
      <c r="A351" s="57" t="s">
        <v>1402</v>
      </c>
      <c r="B351" s="34" t="s">
        <v>1403</v>
      </c>
      <c r="C351" s="58">
        <v>34.18</v>
      </c>
      <c r="D351" s="58">
        <f>+C351</f>
        <v>34.18</v>
      </c>
      <c r="E351" s="58">
        <v>0</v>
      </c>
      <c r="F351" s="58">
        <v>0</v>
      </c>
      <c r="G351" s="58">
        <v>0</v>
      </c>
      <c r="H351" s="58" t="s">
        <v>1246</v>
      </c>
      <c r="I351" s="104"/>
    </row>
    <row r="352" spans="1:9" ht="15" customHeight="1" x14ac:dyDescent="0.3">
      <c r="A352" s="57" t="s">
        <v>1404</v>
      </c>
      <c r="B352" s="34" t="s">
        <v>991</v>
      </c>
      <c r="C352" s="58">
        <v>299.76</v>
      </c>
      <c r="D352" s="58">
        <v>0</v>
      </c>
      <c r="E352" s="58">
        <v>0</v>
      </c>
      <c r="F352" s="58">
        <v>0</v>
      </c>
      <c r="G352" s="58">
        <f t="shared" si="8"/>
        <v>299.76</v>
      </c>
      <c r="H352" s="58" t="s">
        <v>1246</v>
      </c>
      <c r="I352" s="104"/>
    </row>
    <row r="353" spans="1:9" ht="15" customHeight="1" x14ac:dyDescent="0.3">
      <c r="A353" s="57" t="s">
        <v>1405</v>
      </c>
      <c r="B353" s="34" t="s">
        <v>1406</v>
      </c>
      <c r="C353" s="58">
        <v>1000</v>
      </c>
      <c r="D353" s="58">
        <v>0</v>
      </c>
      <c r="E353" s="58">
        <v>0</v>
      </c>
      <c r="F353" s="58">
        <v>0</v>
      </c>
      <c r="G353" s="58">
        <f t="shared" si="8"/>
        <v>1000</v>
      </c>
      <c r="H353" s="58" t="s">
        <v>1246</v>
      </c>
      <c r="I353" s="104"/>
    </row>
    <row r="354" spans="1:9" ht="15" customHeight="1" x14ac:dyDescent="0.3">
      <c r="A354" s="57" t="s">
        <v>1407</v>
      </c>
      <c r="B354" s="34" t="s">
        <v>1408</v>
      </c>
      <c r="C354" s="58">
        <v>50</v>
      </c>
      <c r="D354" s="58">
        <v>0</v>
      </c>
      <c r="E354" s="58">
        <v>0</v>
      </c>
      <c r="F354" s="58">
        <v>0</v>
      </c>
      <c r="G354" s="58">
        <f t="shared" si="8"/>
        <v>50</v>
      </c>
      <c r="H354" s="58" t="s">
        <v>1246</v>
      </c>
      <c r="I354" s="104"/>
    </row>
    <row r="355" spans="1:9" ht="15" customHeight="1" x14ac:dyDescent="0.3">
      <c r="A355" s="57" t="s">
        <v>1409</v>
      </c>
      <c r="B355" s="34" t="s">
        <v>1410</v>
      </c>
      <c r="C355" s="58">
        <v>923.1</v>
      </c>
      <c r="D355" s="58">
        <v>0</v>
      </c>
      <c r="E355" s="58">
        <v>0</v>
      </c>
      <c r="F355" s="58">
        <v>0</v>
      </c>
      <c r="G355" s="58">
        <f t="shared" si="8"/>
        <v>923.1</v>
      </c>
      <c r="H355" s="58" t="s">
        <v>1246</v>
      </c>
      <c r="I355" s="104"/>
    </row>
    <row r="356" spans="1:9" ht="15" customHeight="1" x14ac:dyDescent="0.3">
      <c r="A356" s="57" t="s">
        <v>1411</v>
      </c>
      <c r="B356" s="34" t="s">
        <v>1412</v>
      </c>
      <c r="C356" s="58">
        <v>923.1</v>
      </c>
      <c r="D356" s="58">
        <v>0</v>
      </c>
      <c r="E356" s="58">
        <v>0</v>
      </c>
      <c r="F356" s="58">
        <v>0</v>
      </c>
      <c r="G356" s="58">
        <f t="shared" si="8"/>
        <v>923.1</v>
      </c>
      <c r="H356" s="58" t="s">
        <v>1246</v>
      </c>
      <c r="I356" s="104"/>
    </row>
    <row r="357" spans="1:9" ht="15" customHeight="1" x14ac:dyDescent="0.3">
      <c r="A357" s="57" t="s">
        <v>1413</v>
      </c>
      <c r="B357" s="34" t="s">
        <v>1414</v>
      </c>
      <c r="C357" s="58">
        <v>2000</v>
      </c>
      <c r="D357" s="58">
        <v>0</v>
      </c>
      <c r="E357" s="58">
        <v>0</v>
      </c>
      <c r="F357" s="58">
        <v>0</v>
      </c>
      <c r="G357" s="58">
        <f t="shared" si="8"/>
        <v>2000</v>
      </c>
      <c r="H357" s="58" t="s">
        <v>1246</v>
      </c>
      <c r="I357" s="104"/>
    </row>
    <row r="358" spans="1:9" ht="15" customHeight="1" x14ac:dyDescent="0.3">
      <c r="A358" s="57" t="s">
        <v>1415</v>
      </c>
      <c r="B358" s="34" t="s">
        <v>1416</v>
      </c>
      <c r="C358" s="58">
        <v>200</v>
      </c>
      <c r="D358" s="58">
        <v>0</v>
      </c>
      <c r="E358" s="58">
        <v>0</v>
      </c>
      <c r="F358" s="58">
        <v>0</v>
      </c>
      <c r="G358" s="58">
        <f t="shared" si="8"/>
        <v>200</v>
      </c>
      <c r="H358" s="58" t="s">
        <v>1246</v>
      </c>
      <c r="I358" s="104"/>
    </row>
    <row r="359" spans="1:9" ht="15" customHeight="1" x14ac:dyDescent="0.3">
      <c r="A359" s="57" t="s">
        <v>1417</v>
      </c>
      <c r="B359" s="34" t="s">
        <v>1044</v>
      </c>
      <c r="C359" s="58">
        <v>871.29</v>
      </c>
      <c r="D359" s="58">
        <v>0</v>
      </c>
      <c r="E359" s="58">
        <v>0</v>
      </c>
      <c r="F359" s="58">
        <v>0</v>
      </c>
      <c r="G359" s="58">
        <f t="shared" si="8"/>
        <v>871.29</v>
      </c>
      <c r="H359" s="58" t="s">
        <v>1246</v>
      </c>
      <c r="I359" s="104"/>
    </row>
    <row r="360" spans="1:9" ht="15" customHeight="1" x14ac:dyDescent="0.3">
      <c r="A360" s="57" t="s">
        <v>1418</v>
      </c>
      <c r="B360" s="34" t="s">
        <v>1419</v>
      </c>
      <c r="C360" s="58">
        <v>4463.46</v>
      </c>
      <c r="D360" s="58">
        <v>0</v>
      </c>
      <c r="E360" s="58">
        <v>0</v>
      </c>
      <c r="F360" s="58">
        <v>0</v>
      </c>
      <c r="G360" s="58">
        <f t="shared" si="8"/>
        <v>4463.46</v>
      </c>
      <c r="H360" s="58" t="s">
        <v>1246</v>
      </c>
      <c r="I360" s="104"/>
    </row>
    <row r="361" spans="1:9" ht="15" customHeight="1" x14ac:dyDescent="0.3">
      <c r="A361" s="57" t="s">
        <v>1420</v>
      </c>
      <c r="B361" s="34" t="s">
        <v>1421</v>
      </c>
      <c r="C361" s="58">
        <v>1421.24</v>
      </c>
      <c r="D361" s="58">
        <v>0</v>
      </c>
      <c r="E361" s="58">
        <v>0</v>
      </c>
      <c r="F361" s="58">
        <v>0</v>
      </c>
      <c r="G361" s="58">
        <f t="shared" si="8"/>
        <v>1421.24</v>
      </c>
      <c r="H361" s="58" t="s">
        <v>1246</v>
      </c>
      <c r="I361" s="104"/>
    </row>
    <row r="362" spans="1:9" ht="15" customHeight="1" x14ac:dyDescent="0.3">
      <c r="A362" s="57" t="s">
        <v>1422</v>
      </c>
      <c r="B362" s="34" t="s">
        <v>1423</v>
      </c>
      <c r="C362" s="58">
        <v>421.8</v>
      </c>
      <c r="D362" s="58">
        <v>0</v>
      </c>
      <c r="E362" s="58">
        <v>0</v>
      </c>
      <c r="F362" s="58">
        <v>0</v>
      </c>
      <c r="G362" s="58">
        <f t="shared" si="8"/>
        <v>421.8</v>
      </c>
      <c r="H362" s="58" t="s">
        <v>1246</v>
      </c>
      <c r="I362" s="104"/>
    </row>
    <row r="363" spans="1:9" ht="15" customHeight="1" x14ac:dyDescent="0.3">
      <c r="A363" s="57" t="s">
        <v>1424</v>
      </c>
      <c r="B363" s="34" t="s">
        <v>1425</v>
      </c>
      <c r="C363" s="58">
        <v>2320.8000000000002</v>
      </c>
      <c r="D363" s="58">
        <v>0</v>
      </c>
      <c r="E363" s="58">
        <v>0</v>
      </c>
      <c r="F363" s="58">
        <v>0</v>
      </c>
      <c r="G363" s="58">
        <f t="shared" si="8"/>
        <v>2320.8000000000002</v>
      </c>
      <c r="H363" s="58" t="s">
        <v>1246</v>
      </c>
      <c r="I363" s="104"/>
    </row>
    <row r="364" spans="1:9" ht="15" customHeight="1" x14ac:dyDescent="0.3">
      <c r="A364" s="57" t="s">
        <v>1426</v>
      </c>
      <c r="B364" s="34" t="s">
        <v>1022</v>
      </c>
      <c r="C364" s="58">
        <v>2000</v>
      </c>
      <c r="D364" s="58">
        <v>0</v>
      </c>
      <c r="E364" s="58">
        <v>0</v>
      </c>
      <c r="F364" s="58">
        <v>0</v>
      </c>
      <c r="G364" s="58">
        <f t="shared" si="8"/>
        <v>2000</v>
      </c>
      <c r="H364" s="58" t="s">
        <v>1246</v>
      </c>
      <c r="I364" s="104"/>
    </row>
    <row r="365" spans="1:9" ht="15" customHeight="1" x14ac:dyDescent="0.3">
      <c r="A365" s="57" t="s">
        <v>1427</v>
      </c>
      <c r="B365" s="34" t="s">
        <v>1428</v>
      </c>
      <c r="C365" s="58">
        <v>74.7</v>
      </c>
      <c r="D365" s="58">
        <v>0</v>
      </c>
      <c r="E365" s="58">
        <v>0</v>
      </c>
      <c r="F365" s="58">
        <v>0</v>
      </c>
      <c r="G365" s="58">
        <f t="shared" si="8"/>
        <v>74.7</v>
      </c>
      <c r="H365" s="58" t="s">
        <v>1246</v>
      </c>
      <c r="I365" s="104"/>
    </row>
    <row r="366" spans="1:9" ht="15" customHeight="1" x14ac:dyDescent="0.3">
      <c r="A366" s="57" t="s">
        <v>1429</v>
      </c>
      <c r="B366" s="34" t="s">
        <v>1430</v>
      </c>
      <c r="C366" s="58">
        <v>839.65</v>
      </c>
      <c r="D366" s="58">
        <f>+C366</f>
        <v>839.65</v>
      </c>
      <c r="E366" s="58">
        <v>0</v>
      </c>
      <c r="F366" s="58">
        <v>0</v>
      </c>
      <c r="G366" s="58">
        <v>0</v>
      </c>
      <c r="H366" s="58" t="s">
        <v>1246</v>
      </c>
      <c r="I366" s="104"/>
    </row>
    <row r="367" spans="1:9" ht="15" customHeight="1" x14ac:dyDescent="0.3">
      <c r="A367" s="57" t="s">
        <v>1431</v>
      </c>
      <c r="B367" s="34" t="s">
        <v>1432</v>
      </c>
      <c r="C367" s="58">
        <v>79983</v>
      </c>
      <c r="D367" s="58">
        <v>79983</v>
      </c>
      <c r="E367" s="58">
        <v>0</v>
      </c>
      <c r="F367" s="58">
        <v>0</v>
      </c>
      <c r="G367" s="58">
        <v>0</v>
      </c>
      <c r="H367" s="58" t="s">
        <v>1246</v>
      </c>
      <c r="I367" s="104"/>
    </row>
    <row r="368" spans="1:9" ht="15" customHeight="1" x14ac:dyDescent="0.3">
      <c r="A368" s="57" t="s">
        <v>1433</v>
      </c>
      <c r="B368" s="34" t="s">
        <v>1434</v>
      </c>
      <c r="C368" s="58">
        <v>42482.92</v>
      </c>
      <c r="D368" s="58">
        <v>42482.92</v>
      </c>
      <c r="E368" s="58">
        <v>0</v>
      </c>
      <c r="F368" s="58">
        <v>0</v>
      </c>
      <c r="G368" s="58">
        <v>0</v>
      </c>
      <c r="H368" s="58" t="s">
        <v>1246</v>
      </c>
      <c r="I368" s="104"/>
    </row>
    <row r="369" spans="1:9" ht="15" customHeight="1" x14ac:dyDescent="0.3">
      <c r="A369" s="57" t="s">
        <v>1435</v>
      </c>
      <c r="B369" s="34" t="s">
        <v>1436</v>
      </c>
      <c r="C369" s="58">
        <v>110</v>
      </c>
      <c r="D369" s="58">
        <f t="shared" ref="D369:D378" si="9">+C369</f>
        <v>110</v>
      </c>
      <c r="E369" s="58">
        <v>0</v>
      </c>
      <c r="F369" s="58">
        <v>0</v>
      </c>
      <c r="G369" s="58">
        <v>0</v>
      </c>
      <c r="H369" s="58" t="s">
        <v>1246</v>
      </c>
      <c r="I369" s="104"/>
    </row>
    <row r="370" spans="1:9" ht="15" customHeight="1" x14ac:dyDescent="0.3">
      <c r="A370" s="57" t="s">
        <v>1437</v>
      </c>
      <c r="B370" s="34" t="s">
        <v>1438</v>
      </c>
      <c r="C370" s="58">
        <v>306.17</v>
      </c>
      <c r="D370" s="58">
        <f t="shared" si="9"/>
        <v>306.17</v>
      </c>
      <c r="E370" s="58">
        <v>0</v>
      </c>
      <c r="F370" s="58">
        <v>0</v>
      </c>
      <c r="G370" s="58">
        <v>0</v>
      </c>
      <c r="H370" s="58" t="s">
        <v>1246</v>
      </c>
      <c r="I370" s="104"/>
    </row>
    <row r="371" spans="1:9" ht="15" customHeight="1" x14ac:dyDescent="0.3">
      <c r="A371" s="57" t="s">
        <v>1439</v>
      </c>
      <c r="B371" s="34" t="s">
        <v>1440</v>
      </c>
      <c r="C371" s="58">
        <v>1.19</v>
      </c>
      <c r="D371" s="58">
        <f t="shared" si="9"/>
        <v>1.19</v>
      </c>
      <c r="E371" s="58">
        <v>0</v>
      </c>
      <c r="F371" s="58">
        <v>0</v>
      </c>
      <c r="G371" s="58">
        <v>0</v>
      </c>
      <c r="H371" s="58" t="s">
        <v>1246</v>
      </c>
      <c r="I371" s="104"/>
    </row>
    <row r="372" spans="1:9" ht="15" customHeight="1" x14ac:dyDescent="0.3">
      <c r="A372" s="57" t="s">
        <v>1441</v>
      </c>
      <c r="B372" s="34" t="s">
        <v>1442</v>
      </c>
      <c r="C372" s="58">
        <v>1.17</v>
      </c>
      <c r="D372" s="58">
        <f t="shared" si="9"/>
        <v>1.17</v>
      </c>
      <c r="E372" s="58">
        <v>0</v>
      </c>
      <c r="F372" s="58">
        <v>0</v>
      </c>
      <c r="G372" s="58">
        <v>0</v>
      </c>
      <c r="H372" s="58" t="s">
        <v>1246</v>
      </c>
      <c r="I372" s="104"/>
    </row>
    <row r="373" spans="1:9" ht="15" customHeight="1" x14ac:dyDescent="0.3">
      <c r="A373" s="57" t="s">
        <v>1443</v>
      </c>
      <c r="B373" s="34" t="s">
        <v>1444</v>
      </c>
      <c r="C373" s="58">
        <v>11958.01</v>
      </c>
      <c r="D373" s="58">
        <v>0</v>
      </c>
      <c r="E373" s="58">
        <v>0</v>
      </c>
      <c r="F373" s="58">
        <v>0</v>
      </c>
      <c r="G373" s="58">
        <v>11958.01</v>
      </c>
      <c r="H373" s="58" t="s">
        <v>1246</v>
      </c>
      <c r="I373" s="104"/>
    </row>
    <row r="374" spans="1:9" ht="15" customHeight="1" x14ac:dyDescent="0.3">
      <c r="A374" s="57" t="s">
        <v>1445</v>
      </c>
      <c r="B374" s="34" t="s">
        <v>1446</v>
      </c>
      <c r="C374" s="58">
        <v>100.92</v>
      </c>
      <c r="D374" s="58">
        <v>0</v>
      </c>
      <c r="E374" s="58">
        <v>0</v>
      </c>
      <c r="F374" s="58">
        <v>0</v>
      </c>
      <c r="G374" s="58">
        <v>100.92</v>
      </c>
      <c r="H374" s="58" t="s">
        <v>1246</v>
      </c>
      <c r="I374" s="104"/>
    </row>
    <row r="375" spans="1:9" ht="15" customHeight="1" x14ac:dyDescent="0.3">
      <c r="A375" s="57" t="s">
        <v>1447</v>
      </c>
      <c r="B375" s="34" t="s">
        <v>1448</v>
      </c>
      <c r="C375" s="58">
        <v>35.6</v>
      </c>
      <c r="D375" s="58">
        <v>0</v>
      </c>
      <c r="E375" s="58">
        <v>0</v>
      </c>
      <c r="F375" s="58">
        <v>0</v>
      </c>
      <c r="G375" s="58">
        <v>35.6</v>
      </c>
      <c r="H375" s="58" t="s">
        <v>1246</v>
      </c>
      <c r="I375" s="104"/>
    </row>
    <row r="376" spans="1:9" ht="15" customHeight="1" x14ac:dyDescent="0.3">
      <c r="A376" s="57" t="s">
        <v>1449</v>
      </c>
      <c r="B376" s="34" t="s">
        <v>1450</v>
      </c>
      <c r="C376" s="58">
        <v>24903.32</v>
      </c>
      <c r="D376" s="58">
        <f t="shared" si="9"/>
        <v>24903.32</v>
      </c>
      <c r="E376" s="58">
        <v>0</v>
      </c>
      <c r="F376" s="58">
        <v>0</v>
      </c>
      <c r="G376" s="58">
        <v>0</v>
      </c>
      <c r="H376" s="58" t="s">
        <v>1246</v>
      </c>
      <c r="I376" s="104"/>
    </row>
    <row r="377" spans="1:9" ht="15" customHeight="1" x14ac:dyDescent="0.3">
      <c r="A377" s="57" t="s">
        <v>1451</v>
      </c>
      <c r="B377" s="34" t="s">
        <v>1452</v>
      </c>
      <c r="C377" s="58">
        <v>27759.599999999999</v>
      </c>
      <c r="D377" s="58">
        <f t="shared" si="9"/>
        <v>27759.599999999999</v>
      </c>
      <c r="E377" s="58">
        <v>0</v>
      </c>
      <c r="F377" s="58">
        <v>0</v>
      </c>
      <c r="G377" s="58">
        <v>0</v>
      </c>
      <c r="H377" s="58" t="s">
        <v>1246</v>
      </c>
      <c r="I377" s="104"/>
    </row>
    <row r="378" spans="1:9" ht="15" customHeight="1" x14ac:dyDescent="0.3">
      <c r="A378" s="57" t="s">
        <v>1453</v>
      </c>
      <c r="B378" s="34" t="s">
        <v>1454</v>
      </c>
      <c r="C378" s="58">
        <v>381521.72</v>
      </c>
      <c r="D378" s="58">
        <f t="shared" si="9"/>
        <v>381521.72</v>
      </c>
      <c r="E378" s="58">
        <v>0</v>
      </c>
      <c r="F378" s="58">
        <v>0</v>
      </c>
      <c r="G378" s="58">
        <v>0</v>
      </c>
      <c r="H378" s="58" t="s">
        <v>1246</v>
      </c>
      <c r="I378" s="104"/>
    </row>
    <row r="379" spans="1:9" ht="15" customHeight="1" x14ac:dyDescent="0.3">
      <c r="A379" s="57">
        <v>2120</v>
      </c>
      <c r="B379" s="34" t="s">
        <v>436</v>
      </c>
      <c r="C379" s="74">
        <v>0</v>
      </c>
      <c r="D379" s="74">
        <v>0</v>
      </c>
      <c r="E379" s="74">
        <v>0</v>
      </c>
      <c r="F379" s="74">
        <v>0</v>
      </c>
      <c r="G379" s="74">
        <v>0</v>
      </c>
      <c r="H379" s="58"/>
    </row>
    <row r="380" spans="1:9" ht="15" customHeight="1" x14ac:dyDescent="0.3">
      <c r="A380" s="57">
        <v>2121</v>
      </c>
      <c r="B380" s="34" t="s">
        <v>437</v>
      </c>
      <c r="C380" s="74">
        <v>0</v>
      </c>
      <c r="D380" s="74">
        <v>0</v>
      </c>
      <c r="E380" s="74">
        <v>0</v>
      </c>
      <c r="F380" s="74">
        <v>0</v>
      </c>
      <c r="G380" s="74">
        <v>0</v>
      </c>
      <c r="H380" s="58"/>
    </row>
    <row r="381" spans="1:9" ht="15" customHeight="1" x14ac:dyDescent="0.3">
      <c r="A381" s="57">
        <v>2122</v>
      </c>
      <c r="B381" s="34" t="s">
        <v>438</v>
      </c>
      <c r="C381" s="74">
        <v>0</v>
      </c>
      <c r="D381" s="74">
        <v>0</v>
      </c>
      <c r="E381" s="74">
        <v>0</v>
      </c>
      <c r="F381" s="74">
        <v>0</v>
      </c>
      <c r="G381" s="74">
        <v>0</v>
      </c>
      <c r="H381" s="58"/>
    </row>
    <row r="382" spans="1:9" ht="15" customHeight="1" x14ac:dyDescent="0.3">
      <c r="A382" s="57">
        <v>2129</v>
      </c>
      <c r="B382" s="34" t="s">
        <v>439</v>
      </c>
      <c r="C382" s="74">
        <v>0</v>
      </c>
      <c r="D382" s="74">
        <v>0</v>
      </c>
      <c r="E382" s="74">
        <v>0</v>
      </c>
      <c r="F382" s="74">
        <v>0</v>
      </c>
      <c r="G382" s="74">
        <v>0</v>
      </c>
      <c r="H382" s="58"/>
    </row>
    <row r="383" spans="1:9" ht="15" customHeight="1" x14ac:dyDescent="0.3">
      <c r="A383" s="34"/>
      <c r="B383" s="34"/>
      <c r="C383" s="34"/>
      <c r="D383" s="34"/>
      <c r="E383" s="34"/>
      <c r="F383" s="34"/>
      <c r="G383" s="34"/>
      <c r="H383" s="34"/>
    </row>
    <row r="384" spans="1:9" ht="15" customHeight="1" x14ac:dyDescent="0.3">
      <c r="A384" s="32" t="s">
        <v>440</v>
      </c>
      <c r="B384" s="32"/>
      <c r="C384" s="32"/>
      <c r="D384" s="32"/>
      <c r="E384" s="32"/>
      <c r="F384" s="32"/>
      <c r="G384" s="32"/>
      <c r="H384" s="32"/>
    </row>
    <row r="385" spans="1:8" ht="15" customHeight="1" x14ac:dyDescent="0.3">
      <c r="A385" s="36" t="s">
        <v>106</v>
      </c>
      <c r="B385" s="36" t="s">
        <v>107</v>
      </c>
      <c r="C385" s="36" t="s">
        <v>108</v>
      </c>
      <c r="D385" s="36" t="s">
        <v>441</v>
      </c>
      <c r="E385" s="36" t="s">
        <v>326</v>
      </c>
      <c r="F385" s="36"/>
      <c r="G385" s="36"/>
      <c r="H385" s="36"/>
    </row>
    <row r="386" spans="1:8" ht="15" customHeight="1" x14ac:dyDescent="0.3">
      <c r="A386" s="57">
        <v>2160</v>
      </c>
      <c r="B386" s="34" t="s">
        <v>442</v>
      </c>
      <c r="C386" s="58">
        <v>0</v>
      </c>
      <c r="D386" s="34"/>
      <c r="E386" s="34"/>
      <c r="F386" s="34"/>
      <c r="G386" s="34"/>
      <c r="H386" s="34"/>
    </row>
    <row r="387" spans="1:8" ht="15" customHeight="1" x14ac:dyDescent="0.3">
      <c r="A387" s="57">
        <v>2161</v>
      </c>
      <c r="B387" s="34" t="s">
        <v>443</v>
      </c>
      <c r="C387" s="58">
        <v>0</v>
      </c>
      <c r="D387" s="34"/>
      <c r="E387" s="34"/>
      <c r="F387" s="34"/>
      <c r="G387" s="34"/>
      <c r="H387" s="34"/>
    </row>
    <row r="388" spans="1:8" ht="15" customHeight="1" x14ac:dyDescent="0.3">
      <c r="A388" s="57">
        <v>2162</v>
      </c>
      <c r="B388" s="34" t="s">
        <v>444</v>
      </c>
      <c r="C388" s="58">
        <v>0</v>
      </c>
      <c r="D388" s="34"/>
      <c r="E388" s="34"/>
    </row>
    <row r="389" spans="1:8" ht="15" customHeight="1" x14ac:dyDescent="0.3">
      <c r="A389" s="57">
        <v>2163</v>
      </c>
      <c r="B389" s="34" t="s">
        <v>445</v>
      </c>
      <c r="C389" s="58">
        <v>0</v>
      </c>
      <c r="D389" s="34"/>
      <c r="E389" s="34"/>
    </row>
    <row r="390" spans="1:8" ht="15" customHeight="1" x14ac:dyDescent="0.3">
      <c r="A390" s="57">
        <v>2164</v>
      </c>
      <c r="B390" s="34" t="s">
        <v>446</v>
      </c>
      <c r="C390" s="58">
        <v>0</v>
      </c>
      <c r="D390" s="34"/>
      <c r="E390" s="34"/>
    </row>
    <row r="391" spans="1:8" ht="15" customHeight="1" x14ac:dyDescent="0.3">
      <c r="A391" s="57">
        <v>2165</v>
      </c>
      <c r="B391" s="34" t="s">
        <v>447</v>
      </c>
      <c r="C391" s="58">
        <v>0</v>
      </c>
      <c r="D391" s="34"/>
      <c r="E391" s="34"/>
    </row>
    <row r="392" spans="1:8" ht="15" customHeight="1" x14ac:dyDescent="0.3">
      <c r="A392" s="57">
        <v>2166</v>
      </c>
      <c r="B392" s="34" t="s">
        <v>448</v>
      </c>
      <c r="C392" s="58">
        <v>0</v>
      </c>
      <c r="D392" s="34"/>
      <c r="E392" s="34"/>
    </row>
    <row r="393" spans="1:8" ht="15" customHeight="1" x14ac:dyDescent="0.3">
      <c r="A393" s="57">
        <v>2250</v>
      </c>
      <c r="B393" s="34" t="s">
        <v>449</v>
      </c>
      <c r="C393" s="58">
        <v>0</v>
      </c>
      <c r="D393" s="34"/>
      <c r="E393" s="34"/>
    </row>
    <row r="394" spans="1:8" ht="15" customHeight="1" x14ac:dyDescent="0.3">
      <c r="A394" s="57">
        <v>2251</v>
      </c>
      <c r="B394" s="34" t="s">
        <v>450</v>
      </c>
      <c r="C394" s="58">
        <v>0</v>
      </c>
      <c r="D394" s="34"/>
      <c r="E394" s="34"/>
    </row>
    <row r="395" spans="1:8" ht="15" customHeight="1" x14ac:dyDescent="0.3">
      <c r="A395" s="57">
        <v>2252</v>
      </c>
      <c r="B395" s="34" t="s">
        <v>451</v>
      </c>
      <c r="C395" s="58">
        <v>0</v>
      </c>
      <c r="D395" s="34"/>
      <c r="E395" s="34"/>
    </row>
    <row r="396" spans="1:8" ht="15" customHeight="1" x14ac:dyDescent="0.3">
      <c r="A396" s="57">
        <v>2253</v>
      </c>
      <c r="B396" s="34" t="s">
        <v>452</v>
      </c>
      <c r="C396" s="58">
        <v>0</v>
      </c>
      <c r="D396" s="34"/>
      <c r="E396" s="34"/>
    </row>
    <row r="397" spans="1:8" ht="15" customHeight="1" x14ac:dyDescent="0.3">
      <c r="A397" s="57">
        <v>2254</v>
      </c>
      <c r="B397" s="34" t="s">
        <v>453</v>
      </c>
      <c r="C397" s="58">
        <v>0</v>
      </c>
      <c r="D397" s="34"/>
      <c r="E397" s="34"/>
    </row>
    <row r="398" spans="1:8" ht="15" customHeight="1" x14ac:dyDescent="0.3">
      <c r="A398" s="57">
        <v>2255</v>
      </c>
      <c r="B398" s="34" t="s">
        <v>454</v>
      </c>
      <c r="C398" s="58">
        <v>0</v>
      </c>
      <c r="D398" s="34"/>
      <c r="E398" s="34"/>
    </row>
    <row r="399" spans="1:8" ht="15" customHeight="1" x14ac:dyDescent="0.3">
      <c r="A399" s="57">
        <v>2256</v>
      </c>
      <c r="B399" s="34" t="s">
        <v>455</v>
      </c>
      <c r="C399" s="58">
        <v>0</v>
      </c>
      <c r="D399" s="34"/>
      <c r="E399" s="34"/>
    </row>
    <row r="400" spans="1:8" ht="15" customHeight="1" x14ac:dyDescent="0.3">
      <c r="A400" s="34"/>
      <c r="B400" s="34"/>
      <c r="C400" s="34"/>
      <c r="D400" s="34"/>
      <c r="E400" s="34"/>
    </row>
    <row r="401" spans="1:5" ht="15" customHeight="1" x14ac:dyDescent="0.3">
      <c r="A401" s="32" t="s">
        <v>456</v>
      </c>
      <c r="B401" s="32"/>
      <c r="C401" s="32"/>
      <c r="D401" s="32"/>
      <c r="E401" s="32"/>
    </row>
    <row r="402" spans="1:5" ht="15" customHeight="1" x14ac:dyDescent="0.3">
      <c r="A402" s="69" t="s">
        <v>106</v>
      </c>
      <c r="B402" s="69" t="s">
        <v>107</v>
      </c>
      <c r="C402" s="69" t="s">
        <v>108</v>
      </c>
      <c r="D402" s="36" t="s">
        <v>441</v>
      </c>
      <c r="E402" s="36" t="s">
        <v>326</v>
      </c>
    </row>
    <row r="403" spans="1:5" ht="15" customHeight="1" x14ac:dyDescent="0.3">
      <c r="A403" s="57">
        <v>2150</v>
      </c>
      <c r="B403" s="34" t="s">
        <v>457</v>
      </c>
      <c r="C403" s="58">
        <v>0</v>
      </c>
      <c r="D403" s="34"/>
      <c r="E403" s="34"/>
    </row>
    <row r="404" spans="1:5" ht="15" customHeight="1" x14ac:dyDescent="0.3">
      <c r="A404" s="57">
        <v>2151</v>
      </c>
      <c r="B404" s="34" t="s">
        <v>458</v>
      </c>
      <c r="C404" s="58">
        <v>0</v>
      </c>
      <c r="D404" s="34"/>
      <c r="E404" s="34"/>
    </row>
    <row r="405" spans="1:5" ht="15" customHeight="1" x14ac:dyDescent="0.3">
      <c r="A405" s="57">
        <v>2152</v>
      </c>
      <c r="B405" s="34" t="s">
        <v>459</v>
      </c>
      <c r="C405" s="58">
        <v>0</v>
      </c>
      <c r="D405" s="34"/>
      <c r="E405" s="34"/>
    </row>
    <row r="406" spans="1:5" ht="15" customHeight="1" x14ac:dyDescent="0.3">
      <c r="A406" s="57">
        <v>2159</v>
      </c>
      <c r="B406" s="34" t="s">
        <v>460</v>
      </c>
      <c r="C406" s="58">
        <v>0</v>
      </c>
      <c r="D406" s="34"/>
      <c r="E406" s="34"/>
    </row>
    <row r="407" spans="1:5" ht="15" customHeight="1" x14ac:dyDescent="0.3">
      <c r="A407" s="57">
        <v>2240</v>
      </c>
      <c r="B407" s="34" t="s">
        <v>461</v>
      </c>
      <c r="C407" s="58">
        <v>0</v>
      </c>
      <c r="D407" s="34"/>
      <c r="E407" s="34"/>
    </row>
    <row r="408" spans="1:5" ht="15" customHeight="1" x14ac:dyDescent="0.3">
      <c r="A408" s="57">
        <v>2241</v>
      </c>
      <c r="B408" s="34" t="s">
        <v>462</v>
      </c>
      <c r="C408" s="58">
        <v>0</v>
      </c>
      <c r="D408" s="34"/>
      <c r="E408" s="34"/>
    </row>
    <row r="409" spans="1:5" ht="15" customHeight="1" x14ac:dyDescent="0.3">
      <c r="A409" s="57">
        <v>2242</v>
      </c>
      <c r="B409" s="34" t="s">
        <v>463</v>
      </c>
      <c r="C409" s="58">
        <v>0</v>
      </c>
      <c r="D409" s="34"/>
      <c r="E409" s="34"/>
    </row>
    <row r="410" spans="1:5" ht="15" customHeight="1" x14ac:dyDescent="0.3">
      <c r="A410" s="57">
        <v>2249</v>
      </c>
      <c r="B410" s="34" t="s">
        <v>464</v>
      </c>
      <c r="C410" s="58">
        <v>0</v>
      </c>
      <c r="D410" s="34"/>
      <c r="E410" s="34"/>
    </row>
    <row r="411" spans="1:5" ht="15" customHeight="1" x14ac:dyDescent="0.3">
      <c r="A411" s="57"/>
      <c r="B411" s="34"/>
      <c r="C411" s="58"/>
      <c r="D411" s="34"/>
      <c r="E411" s="34"/>
    </row>
    <row r="412" spans="1:5" ht="15" customHeight="1" x14ac:dyDescent="0.3">
      <c r="A412" s="32" t="s">
        <v>465</v>
      </c>
      <c r="B412" s="32"/>
      <c r="C412" s="32"/>
      <c r="D412" s="32"/>
      <c r="E412" s="32"/>
    </row>
    <row r="413" spans="1:5" ht="15" customHeight="1" x14ac:dyDescent="0.3">
      <c r="A413" s="69" t="s">
        <v>106</v>
      </c>
      <c r="B413" s="69" t="s">
        <v>107</v>
      </c>
      <c r="C413" s="69" t="s">
        <v>108</v>
      </c>
      <c r="D413" s="36" t="s">
        <v>441</v>
      </c>
      <c r="E413" s="36" t="s">
        <v>326</v>
      </c>
    </row>
    <row r="414" spans="1:5" ht="15" customHeight="1" x14ac:dyDescent="0.3">
      <c r="A414" s="57">
        <v>2170</v>
      </c>
      <c r="B414" s="34" t="s">
        <v>466</v>
      </c>
      <c r="C414" s="58">
        <v>0</v>
      </c>
      <c r="D414" s="34"/>
      <c r="E414" s="34"/>
    </row>
    <row r="415" spans="1:5" ht="15" customHeight="1" x14ac:dyDescent="0.3">
      <c r="A415" s="57">
        <v>2171</v>
      </c>
      <c r="B415" s="34" t="s">
        <v>467</v>
      </c>
      <c r="C415" s="58">
        <v>0</v>
      </c>
      <c r="D415" s="34"/>
      <c r="E415" s="34"/>
    </row>
    <row r="416" spans="1:5" ht="15" customHeight="1" x14ac:dyDescent="0.3">
      <c r="A416" s="57">
        <v>2172</v>
      </c>
      <c r="B416" s="34" t="s">
        <v>468</v>
      </c>
      <c r="C416" s="58">
        <v>0</v>
      </c>
      <c r="D416" s="34"/>
      <c r="E416" s="34"/>
    </row>
    <row r="417" spans="1:6" ht="15" customHeight="1" x14ac:dyDescent="0.3">
      <c r="A417" s="57">
        <v>2179</v>
      </c>
      <c r="B417" s="34" t="s">
        <v>469</v>
      </c>
      <c r="C417" s="58">
        <v>0</v>
      </c>
      <c r="D417" s="34"/>
      <c r="E417" s="34"/>
    </row>
    <row r="418" spans="1:6" ht="15" customHeight="1" x14ac:dyDescent="0.3">
      <c r="A418" s="57">
        <v>2260</v>
      </c>
      <c r="B418" s="34" t="s">
        <v>470</v>
      </c>
      <c r="C418" s="58">
        <v>0</v>
      </c>
      <c r="D418" s="34"/>
      <c r="E418" s="34"/>
    </row>
    <row r="419" spans="1:6" ht="15" customHeight="1" x14ac:dyDescent="0.3">
      <c r="A419" s="57">
        <v>2261</v>
      </c>
      <c r="B419" s="34" t="s">
        <v>471</v>
      </c>
      <c r="C419" s="58">
        <v>0</v>
      </c>
      <c r="D419" s="34"/>
      <c r="E419" s="34"/>
    </row>
    <row r="420" spans="1:6" ht="15" customHeight="1" x14ac:dyDescent="0.3">
      <c r="A420" s="57">
        <v>2262</v>
      </c>
      <c r="B420" s="34" t="s">
        <v>472</v>
      </c>
      <c r="C420" s="58">
        <v>0</v>
      </c>
      <c r="D420" s="34"/>
      <c r="E420" s="34"/>
    </row>
    <row r="421" spans="1:6" ht="15" customHeight="1" x14ac:dyDescent="0.3">
      <c r="A421" s="57">
        <v>2263</v>
      </c>
      <c r="B421" s="34" t="s">
        <v>473</v>
      </c>
      <c r="C421" s="58">
        <v>0</v>
      </c>
      <c r="D421" s="34"/>
      <c r="E421" s="34"/>
    </row>
    <row r="422" spans="1:6" ht="15" customHeight="1" x14ac:dyDescent="0.3">
      <c r="A422" s="57">
        <v>2269</v>
      </c>
      <c r="B422" s="34" t="s">
        <v>474</v>
      </c>
      <c r="C422" s="74">
        <f>+C423</f>
        <v>3027767.3</v>
      </c>
      <c r="D422" s="34"/>
      <c r="E422" s="34"/>
      <c r="F422" s="104"/>
    </row>
    <row r="423" spans="1:6" ht="15" customHeight="1" x14ac:dyDescent="0.3">
      <c r="A423" s="34" t="s">
        <v>1455</v>
      </c>
      <c r="B423" s="34" t="s">
        <v>1456</v>
      </c>
      <c r="C423" s="58">
        <v>3027767.3</v>
      </c>
      <c r="D423" s="34"/>
      <c r="E423" s="34"/>
    </row>
    <row r="424" spans="1:6" ht="15" customHeight="1" x14ac:dyDescent="0.3">
      <c r="A424" s="34"/>
      <c r="B424" s="34"/>
      <c r="C424" s="34"/>
      <c r="D424" s="34"/>
      <c r="E424" s="34"/>
    </row>
    <row r="425" spans="1:6" ht="15" customHeight="1" x14ac:dyDescent="0.3">
      <c r="A425" s="32" t="s">
        <v>475</v>
      </c>
      <c r="B425" s="32"/>
      <c r="C425" s="32"/>
      <c r="D425" s="32"/>
      <c r="E425" s="32"/>
    </row>
    <row r="426" spans="1:6" ht="15" customHeight="1" x14ac:dyDescent="0.3">
      <c r="A426" s="69" t="s">
        <v>106</v>
      </c>
      <c r="B426" s="69" t="s">
        <v>107</v>
      </c>
      <c r="C426" s="69" t="s">
        <v>108</v>
      </c>
      <c r="D426" s="36" t="s">
        <v>441</v>
      </c>
      <c r="E426" s="36" t="s">
        <v>326</v>
      </c>
    </row>
    <row r="427" spans="1:6" ht="15" customHeight="1" x14ac:dyDescent="0.3">
      <c r="A427" s="57">
        <v>2190</v>
      </c>
      <c r="B427" s="34" t="s">
        <v>476</v>
      </c>
      <c r="C427" s="58">
        <v>0</v>
      </c>
      <c r="D427" s="34"/>
      <c r="E427" s="34"/>
    </row>
    <row r="428" spans="1:6" ht="15" customHeight="1" x14ac:dyDescent="0.3">
      <c r="A428" s="57">
        <v>2191</v>
      </c>
      <c r="B428" s="34" t="s">
        <v>477</v>
      </c>
      <c r="C428" s="58">
        <v>0</v>
      </c>
      <c r="D428" s="34"/>
      <c r="E428" s="34"/>
    </row>
    <row r="429" spans="1:6" ht="15" customHeight="1" x14ac:dyDescent="0.3">
      <c r="A429" s="57">
        <v>2192</v>
      </c>
      <c r="B429" s="34" t="s">
        <v>478</v>
      </c>
      <c r="C429" s="58">
        <v>0</v>
      </c>
      <c r="D429" s="34"/>
      <c r="E429" s="34"/>
    </row>
    <row r="430" spans="1:6" ht="15" customHeight="1" x14ac:dyDescent="0.3">
      <c r="A430" s="57">
        <v>2199</v>
      </c>
      <c r="B430" s="34" t="s">
        <v>479</v>
      </c>
      <c r="C430" s="58">
        <v>0</v>
      </c>
      <c r="D430" s="34"/>
      <c r="E430" s="34"/>
    </row>
    <row r="431" spans="1:6" ht="15" customHeight="1" x14ac:dyDescent="0.3">
      <c r="A431" s="34"/>
      <c r="B431" s="34"/>
      <c r="C431" s="34"/>
      <c r="D431" s="34"/>
      <c r="E431" s="34"/>
    </row>
    <row r="432" spans="1:6" ht="15" customHeight="1" x14ac:dyDescent="0.3">
      <c r="A432" s="34"/>
      <c r="B432" s="34"/>
      <c r="C432" s="34"/>
      <c r="D432" s="34"/>
      <c r="E432" s="34"/>
    </row>
    <row r="433" spans="1:6" ht="15" customHeight="1" x14ac:dyDescent="0.3">
      <c r="A433" s="34"/>
      <c r="B433" s="34" t="s">
        <v>310</v>
      </c>
      <c r="C433" s="34"/>
      <c r="D433" s="34"/>
      <c r="E433" s="34"/>
    </row>
    <row r="435" spans="1:6" ht="15" customHeight="1" x14ac:dyDescent="0.3">
      <c r="B435" s="248"/>
      <c r="C435" s="555"/>
      <c r="D435" s="555"/>
      <c r="E435" s="555"/>
      <c r="F435" s="249"/>
    </row>
  </sheetData>
  <mergeCells count="5">
    <mergeCell ref="A1:F1"/>
    <mergeCell ref="A2:F2"/>
    <mergeCell ref="A3:F3"/>
    <mergeCell ref="A4:F4"/>
    <mergeCell ref="C435:E435"/>
  </mergeCells>
  <pageMargins left="0.25" right="0.25" top="0.75" bottom="0.75" header="0.3" footer="0.3"/>
  <pageSetup scale="62" fitToHeight="0"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pageSetUpPr fitToPage="1"/>
  </sheetPr>
  <dimension ref="A1:E79"/>
  <sheetViews>
    <sheetView view="pageBreakPreview" topLeftCell="A45" zoomScale="60" zoomScaleNormal="100" workbookViewId="0">
      <selection activeCell="B80" sqref="B80"/>
    </sheetView>
  </sheetViews>
  <sheetFormatPr baseColWidth="10" defaultColWidth="14.44140625" defaultRowHeight="15" customHeight="1" x14ac:dyDescent="0.3"/>
  <cols>
    <col min="1" max="1" width="10" style="29" customWidth="1"/>
    <col min="2" max="2" width="48.109375" style="29" customWidth="1"/>
    <col min="3" max="3" width="22.88671875" style="29" customWidth="1"/>
    <col min="4" max="5" width="16.88671875" style="29" customWidth="1"/>
    <col min="6" max="26" width="9.109375" style="29" customWidth="1"/>
    <col min="27" max="16384" width="14.44140625" style="29"/>
  </cols>
  <sheetData>
    <row r="1" spans="1:5" ht="11.25" customHeight="1" x14ac:dyDescent="0.3">
      <c r="A1" s="488" t="s">
        <v>2111</v>
      </c>
      <c r="B1" s="501"/>
      <c r="C1" s="501"/>
      <c r="D1" s="70" t="s">
        <v>99</v>
      </c>
      <c r="E1" s="71">
        <v>2025</v>
      </c>
    </row>
    <row r="2" spans="1:5" ht="11.25" customHeight="1" x14ac:dyDescent="0.3">
      <c r="A2" s="488" t="s">
        <v>480</v>
      </c>
      <c r="B2" s="501"/>
      <c r="C2" s="501"/>
      <c r="D2" s="70" t="s">
        <v>101</v>
      </c>
      <c r="E2" s="71" t="s">
        <v>648</v>
      </c>
    </row>
    <row r="3" spans="1:5" ht="11.25" customHeight="1" x14ac:dyDescent="0.3">
      <c r="A3" s="488" t="s">
        <v>2107</v>
      </c>
      <c r="B3" s="501"/>
      <c r="C3" s="501"/>
      <c r="D3" s="70" t="s">
        <v>102</v>
      </c>
      <c r="E3" s="71" t="s">
        <v>651</v>
      </c>
    </row>
    <row r="4" spans="1:5" ht="11.25" customHeight="1" x14ac:dyDescent="0.3">
      <c r="A4" s="488" t="s">
        <v>103</v>
      </c>
      <c r="B4" s="501"/>
      <c r="C4" s="501"/>
      <c r="D4" s="70"/>
      <c r="E4" s="71"/>
    </row>
    <row r="5" spans="1:5" ht="9.75" customHeight="1" x14ac:dyDescent="0.3">
      <c r="A5" s="31" t="s">
        <v>104</v>
      </c>
      <c r="B5" s="32"/>
      <c r="C5" s="32"/>
      <c r="D5" s="32"/>
      <c r="E5" s="32"/>
    </row>
    <row r="6" spans="1:5" ht="9.75" customHeight="1" x14ac:dyDescent="0.3">
      <c r="A6" s="34"/>
      <c r="B6" s="34"/>
      <c r="C6" s="34"/>
      <c r="D6" s="34"/>
      <c r="E6" s="34"/>
    </row>
    <row r="7" spans="1:5" ht="15" customHeight="1" x14ac:dyDescent="0.3">
      <c r="A7" s="32" t="s">
        <v>481</v>
      </c>
      <c r="B7" s="32"/>
      <c r="C7" s="32"/>
      <c r="D7" s="32"/>
      <c r="E7" s="32"/>
    </row>
    <row r="8" spans="1:5" ht="15" customHeight="1" x14ac:dyDescent="0.3">
      <c r="A8" s="36" t="s">
        <v>106</v>
      </c>
      <c r="B8" s="36" t="s">
        <v>107</v>
      </c>
      <c r="C8" s="36" t="s">
        <v>108</v>
      </c>
      <c r="D8" s="36" t="s">
        <v>313</v>
      </c>
      <c r="E8" s="36" t="s">
        <v>441</v>
      </c>
    </row>
    <row r="9" spans="1:5" ht="15" customHeight="1" x14ac:dyDescent="0.3">
      <c r="A9" s="57">
        <v>3110</v>
      </c>
      <c r="B9" s="34" t="s">
        <v>163</v>
      </c>
      <c r="C9" s="58">
        <f>+C10+C11</f>
        <v>1479569.5899999999</v>
      </c>
      <c r="D9" s="34"/>
      <c r="E9" s="34"/>
    </row>
    <row r="10" spans="1:5" ht="15" customHeight="1" x14ac:dyDescent="0.3">
      <c r="A10" s="261" t="s">
        <v>1457</v>
      </c>
      <c r="B10" s="148" t="s">
        <v>1458</v>
      </c>
      <c r="C10" s="262">
        <v>1353993.16</v>
      </c>
      <c r="D10" s="34"/>
      <c r="E10" s="34"/>
    </row>
    <row r="11" spans="1:5" ht="15" customHeight="1" x14ac:dyDescent="0.3">
      <c r="A11" s="261" t="s">
        <v>1459</v>
      </c>
      <c r="B11" s="148" t="s">
        <v>1460</v>
      </c>
      <c r="C11" s="262">
        <v>125576.43</v>
      </c>
      <c r="D11" s="34"/>
      <c r="E11" s="34"/>
    </row>
    <row r="12" spans="1:5" ht="15" customHeight="1" x14ac:dyDescent="0.3">
      <c r="A12" s="57">
        <v>3120</v>
      </c>
      <c r="B12" s="34" t="s">
        <v>482</v>
      </c>
      <c r="C12" s="58">
        <v>0</v>
      </c>
      <c r="D12" s="34"/>
      <c r="E12" s="34"/>
    </row>
    <row r="13" spans="1:5" ht="15" customHeight="1" x14ac:dyDescent="0.3">
      <c r="A13" s="57">
        <v>3130</v>
      </c>
      <c r="B13" s="34" t="s">
        <v>485</v>
      </c>
      <c r="C13" s="58">
        <v>0</v>
      </c>
    </row>
    <row r="14" spans="1:5" ht="15" customHeight="1" x14ac:dyDescent="0.3">
      <c r="A14" s="34"/>
      <c r="B14" s="34"/>
      <c r="C14" s="34"/>
    </row>
    <row r="15" spans="1:5" ht="15" customHeight="1" x14ac:dyDescent="0.3">
      <c r="A15" s="32" t="s">
        <v>486</v>
      </c>
      <c r="B15" s="32"/>
      <c r="C15" s="32"/>
      <c r="D15" s="32"/>
      <c r="E15" s="32"/>
    </row>
    <row r="16" spans="1:5" ht="15" customHeight="1" x14ac:dyDescent="0.3">
      <c r="A16" s="36" t="s">
        <v>106</v>
      </c>
      <c r="B16" s="36" t="s">
        <v>107</v>
      </c>
      <c r="C16" s="36" t="s">
        <v>108</v>
      </c>
      <c r="D16" s="36" t="s">
        <v>487</v>
      </c>
      <c r="E16" s="36"/>
    </row>
    <row r="17" spans="1:4" ht="15" customHeight="1" x14ac:dyDescent="0.3">
      <c r="A17" s="57">
        <v>3210</v>
      </c>
      <c r="B17" s="34" t="s">
        <v>488</v>
      </c>
      <c r="C17" s="74">
        <v>-495777.41</v>
      </c>
      <c r="D17" s="34"/>
    </row>
    <row r="18" spans="1:4" ht="15" customHeight="1" x14ac:dyDescent="0.3">
      <c r="A18" s="57">
        <v>3220</v>
      </c>
      <c r="B18" s="34" t="s">
        <v>489</v>
      </c>
      <c r="C18" s="74">
        <f>+SUM(C19:C64)</f>
        <v>17383051.360000003</v>
      </c>
      <c r="D18" s="34"/>
    </row>
    <row r="19" spans="1:4" ht="15" customHeight="1" x14ac:dyDescent="0.3">
      <c r="A19" s="261" t="s">
        <v>1461</v>
      </c>
      <c r="B19" s="148">
        <v>1991</v>
      </c>
      <c r="C19" s="262">
        <v>-65770.48</v>
      </c>
      <c r="D19" s="34"/>
    </row>
    <row r="20" spans="1:4" ht="15" customHeight="1" x14ac:dyDescent="0.3">
      <c r="A20" s="261" t="s">
        <v>1462</v>
      </c>
      <c r="B20" s="148">
        <v>1992</v>
      </c>
      <c r="C20" s="262">
        <v>-284563.53999999998</v>
      </c>
      <c r="D20" s="34"/>
    </row>
    <row r="21" spans="1:4" ht="15" customHeight="1" x14ac:dyDescent="0.3">
      <c r="A21" s="261" t="s">
        <v>1463</v>
      </c>
      <c r="B21" s="148">
        <v>1993</v>
      </c>
      <c r="C21" s="262">
        <v>25565.23</v>
      </c>
      <c r="D21" s="34"/>
    </row>
    <row r="22" spans="1:4" ht="15" customHeight="1" x14ac:dyDescent="0.3">
      <c r="A22" s="261" t="s">
        <v>1464</v>
      </c>
      <c r="B22" s="148">
        <v>1994</v>
      </c>
      <c r="C22" s="262">
        <v>-551618.49</v>
      </c>
      <c r="D22" s="34"/>
    </row>
    <row r="23" spans="1:4" ht="15" customHeight="1" x14ac:dyDescent="0.3">
      <c r="A23" s="261" t="s">
        <v>1465</v>
      </c>
      <c r="B23" s="148">
        <v>1995</v>
      </c>
      <c r="C23" s="262">
        <v>188818.99</v>
      </c>
      <c r="D23" s="34"/>
    </row>
    <row r="24" spans="1:4" ht="15" customHeight="1" x14ac:dyDescent="0.3">
      <c r="A24" s="261" t="s">
        <v>1466</v>
      </c>
      <c r="B24" s="148">
        <v>1996</v>
      </c>
      <c r="C24" s="262">
        <v>97770.59</v>
      </c>
      <c r="D24" s="34"/>
    </row>
    <row r="25" spans="1:4" ht="15" customHeight="1" x14ac:dyDescent="0.3">
      <c r="A25" s="261" t="s">
        <v>1467</v>
      </c>
      <c r="B25" s="148">
        <v>1997</v>
      </c>
      <c r="C25" s="262">
        <v>-433570.92</v>
      </c>
      <c r="D25" s="34"/>
    </row>
    <row r="26" spans="1:4" ht="15" customHeight="1" x14ac:dyDescent="0.3">
      <c r="A26" s="261" t="s">
        <v>1468</v>
      </c>
      <c r="B26" s="148">
        <v>1998</v>
      </c>
      <c r="C26" s="262">
        <v>294965.71000000002</v>
      </c>
      <c r="D26" s="34"/>
    </row>
    <row r="27" spans="1:4" ht="15" customHeight="1" x14ac:dyDescent="0.3">
      <c r="A27" s="261" t="s">
        <v>1469</v>
      </c>
      <c r="B27" s="148">
        <v>1999</v>
      </c>
      <c r="C27" s="262">
        <v>1495761.36</v>
      </c>
      <c r="D27" s="34"/>
    </row>
    <row r="28" spans="1:4" ht="15" customHeight="1" x14ac:dyDescent="0.3">
      <c r="A28" s="261" t="s">
        <v>1470</v>
      </c>
      <c r="B28" s="148">
        <v>2000</v>
      </c>
      <c r="C28" s="262">
        <v>-636193.21</v>
      </c>
      <c r="D28" s="34"/>
    </row>
    <row r="29" spans="1:4" ht="15" customHeight="1" x14ac:dyDescent="0.3">
      <c r="A29" s="261" t="s">
        <v>1471</v>
      </c>
      <c r="B29" s="148">
        <v>2001</v>
      </c>
      <c r="C29" s="262">
        <v>1073967.6200000001</v>
      </c>
      <c r="D29" s="34"/>
    </row>
    <row r="30" spans="1:4" ht="15" customHeight="1" x14ac:dyDescent="0.3">
      <c r="A30" s="261" t="s">
        <v>1472</v>
      </c>
      <c r="B30" s="148">
        <v>2002</v>
      </c>
      <c r="C30" s="262">
        <v>-861559.74</v>
      </c>
      <c r="D30" s="34"/>
    </row>
    <row r="31" spans="1:4" ht="15" customHeight="1" x14ac:dyDescent="0.3">
      <c r="A31" s="261" t="s">
        <v>1473</v>
      </c>
      <c r="B31" s="148">
        <v>2003</v>
      </c>
      <c r="C31" s="262">
        <v>-84185.76</v>
      </c>
      <c r="D31" s="34"/>
    </row>
    <row r="32" spans="1:4" ht="15" customHeight="1" x14ac:dyDescent="0.3">
      <c r="A32" s="261" t="s">
        <v>1474</v>
      </c>
      <c r="B32" s="148">
        <v>2004</v>
      </c>
      <c r="C32" s="262">
        <v>151752.06</v>
      </c>
    </row>
    <row r="33" spans="1:3" ht="15" customHeight="1" x14ac:dyDescent="0.3">
      <c r="A33" s="261" t="s">
        <v>1475</v>
      </c>
      <c r="B33" s="148">
        <v>2005</v>
      </c>
      <c r="C33" s="262">
        <v>295472.65999999997</v>
      </c>
    </row>
    <row r="34" spans="1:3" ht="15" customHeight="1" x14ac:dyDescent="0.3">
      <c r="A34" s="261" t="s">
        <v>1476</v>
      </c>
      <c r="B34" s="148">
        <v>2006</v>
      </c>
      <c r="C34" s="262">
        <v>-445866.42</v>
      </c>
    </row>
    <row r="35" spans="1:3" ht="15" customHeight="1" x14ac:dyDescent="0.3">
      <c r="A35" s="261" t="s">
        <v>1477</v>
      </c>
      <c r="B35" s="148">
        <v>2007</v>
      </c>
      <c r="C35" s="262">
        <v>2165707.23</v>
      </c>
    </row>
    <row r="36" spans="1:3" ht="15" customHeight="1" x14ac:dyDescent="0.3">
      <c r="A36" s="261" t="s">
        <v>1478</v>
      </c>
      <c r="B36" s="148">
        <v>2008</v>
      </c>
      <c r="C36" s="262">
        <v>-410073.58</v>
      </c>
    </row>
    <row r="37" spans="1:3" ht="15" customHeight="1" x14ac:dyDescent="0.3">
      <c r="A37" s="261" t="s">
        <v>1479</v>
      </c>
      <c r="B37" s="148">
        <v>2009</v>
      </c>
      <c r="C37" s="262">
        <v>-1150843.3899999999</v>
      </c>
    </row>
    <row r="38" spans="1:3" ht="15" customHeight="1" x14ac:dyDescent="0.3">
      <c r="A38" s="261" t="s">
        <v>1480</v>
      </c>
      <c r="B38" s="148">
        <v>2010</v>
      </c>
      <c r="C38" s="262">
        <v>-644910.79</v>
      </c>
    </row>
    <row r="39" spans="1:3" ht="15" customHeight="1" x14ac:dyDescent="0.3">
      <c r="A39" s="261" t="s">
        <v>1481</v>
      </c>
      <c r="B39" s="148">
        <v>2011</v>
      </c>
      <c r="C39" s="262">
        <v>-2612004.91</v>
      </c>
    </row>
    <row r="40" spans="1:3" ht="15" customHeight="1" x14ac:dyDescent="0.3">
      <c r="A40" s="261" t="s">
        <v>1482</v>
      </c>
      <c r="B40" s="148">
        <v>2012</v>
      </c>
      <c r="C40" s="262">
        <v>-81202.69</v>
      </c>
    </row>
    <row r="41" spans="1:3" ht="15" customHeight="1" x14ac:dyDescent="0.3">
      <c r="A41" s="261" t="s">
        <v>1483</v>
      </c>
      <c r="B41" s="148">
        <v>2013</v>
      </c>
      <c r="C41" s="262">
        <v>1192144.97</v>
      </c>
    </row>
    <row r="42" spans="1:3" ht="15" customHeight="1" x14ac:dyDescent="0.3">
      <c r="A42" s="261" t="s">
        <v>1484</v>
      </c>
      <c r="B42" s="148">
        <v>2014</v>
      </c>
      <c r="C42" s="262">
        <v>466906.05</v>
      </c>
    </row>
    <row r="43" spans="1:3" ht="15" customHeight="1" x14ac:dyDescent="0.3">
      <c r="A43" s="261" t="s">
        <v>1485</v>
      </c>
      <c r="B43" s="148">
        <v>2015</v>
      </c>
      <c r="C43" s="262">
        <v>-3676888.78</v>
      </c>
    </row>
    <row r="44" spans="1:3" ht="15" customHeight="1" x14ac:dyDescent="0.3">
      <c r="A44" s="261" t="s">
        <v>1486</v>
      </c>
      <c r="B44" s="148">
        <v>2016</v>
      </c>
      <c r="C44" s="262">
        <v>-1919912.77</v>
      </c>
    </row>
    <row r="45" spans="1:3" ht="15" customHeight="1" x14ac:dyDescent="0.3">
      <c r="A45" s="261" t="s">
        <v>1487</v>
      </c>
      <c r="B45" s="148">
        <v>2017</v>
      </c>
      <c r="C45" s="262">
        <v>1931032.99</v>
      </c>
    </row>
    <row r="46" spans="1:3" ht="15" customHeight="1" x14ac:dyDescent="0.3">
      <c r="A46" s="261" t="s">
        <v>1488</v>
      </c>
      <c r="B46" s="148">
        <v>2018</v>
      </c>
      <c r="C46" s="262">
        <v>-1332872.3500000001</v>
      </c>
    </row>
    <row r="47" spans="1:3" ht="15" customHeight="1" x14ac:dyDescent="0.3">
      <c r="A47" s="261" t="s">
        <v>1489</v>
      </c>
      <c r="B47" s="148">
        <v>2019</v>
      </c>
      <c r="C47" s="262">
        <v>-1604464.84</v>
      </c>
    </row>
    <row r="48" spans="1:3" ht="15" customHeight="1" x14ac:dyDescent="0.3">
      <c r="A48" s="261" t="s">
        <v>1490</v>
      </c>
      <c r="B48" s="148">
        <v>2020</v>
      </c>
      <c r="C48" s="262">
        <v>-1027686.85</v>
      </c>
    </row>
    <row r="49" spans="1:3" ht="15" customHeight="1" x14ac:dyDescent="0.3">
      <c r="A49" s="261" t="s">
        <v>1491</v>
      </c>
      <c r="B49" s="148">
        <v>2021</v>
      </c>
      <c r="C49" s="262">
        <v>-3360961.97</v>
      </c>
    </row>
    <row r="50" spans="1:3" ht="15" customHeight="1" x14ac:dyDescent="0.3">
      <c r="A50" s="261" t="s">
        <v>1492</v>
      </c>
      <c r="B50" s="148">
        <v>2022</v>
      </c>
      <c r="C50" s="262">
        <v>-1081453.31</v>
      </c>
    </row>
    <row r="51" spans="1:3" ht="15" customHeight="1" x14ac:dyDescent="0.3">
      <c r="A51" s="261" t="s">
        <v>1493</v>
      </c>
      <c r="B51" s="148">
        <v>2023</v>
      </c>
      <c r="C51" s="262">
        <v>-3456515.73</v>
      </c>
    </row>
    <row r="52" spans="1:3" ht="15" customHeight="1" x14ac:dyDescent="0.3">
      <c r="A52" s="261" t="s">
        <v>1494</v>
      </c>
      <c r="B52" s="148" t="s">
        <v>1495</v>
      </c>
      <c r="C52" s="262">
        <v>-5560794.3399999999</v>
      </c>
    </row>
    <row r="53" spans="1:3" ht="15" customHeight="1" x14ac:dyDescent="0.3">
      <c r="A53" s="261" t="s">
        <v>1496</v>
      </c>
      <c r="B53" s="148" t="s">
        <v>1497</v>
      </c>
      <c r="C53" s="262">
        <v>10200000</v>
      </c>
    </row>
    <row r="54" spans="1:3" ht="15" customHeight="1" x14ac:dyDescent="0.3">
      <c r="A54" s="261" t="s">
        <v>1498</v>
      </c>
      <c r="B54" s="148" t="s">
        <v>1499</v>
      </c>
      <c r="C54" s="262">
        <v>1239419.5</v>
      </c>
    </row>
    <row r="55" spans="1:3" ht="15" customHeight="1" x14ac:dyDescent="0.3">
      <c r="A55" s="261" t="s">
        <v>1500</v>
      </c>
      <c r="B55" s="148" t="s">
        <v>1501</v>
      </c>
      <c r="C55" s="262">
        <v>2357852.0499999998</v>
      </c>
    </row>
    <row r="56" spans="1:3" ht="15" customHeight="1" x14ac:dyDescent="0.3">
      <c r="A56" s="261" t="s">
        <v>1502</v>
      </c>
      <c r="B56" s="148" t="s">
        <v>1503</v>
      </c>
      <c r="C56" s="262">
        <v>5054987.8</v>
      </c>
    </row>
    <row r="57" spans="1:3" ht="15" customHeight="1" x14ac:dyDescent="0.3">
      <c r="A57" s="261" t="s">
        <v>1504</v>
      </c>
      <c r="B57" s="148" t="s">
        <v>1505</v>
      </c>
      <c r="C57" s="262">
        <v>2447180.5</v>
      </c>
    </row>
    <row r="58" spans="1:3" ht="15" customHeight="1" x14ac:dyDescent="0.3">
      <c r="A58" s="261" t="s">
        <v>1506</v>
      </c>
      <c r="B58" s="148" t="s">
        <v>1507</v>
      </c>
      <c r="C58" s="262">
        <v>12088.93</v>
      </c>
    </row>
    <row r="59" spans="1:3" ht="15" customHeight="1" x14ac:dyDescent="0.3">
      <c r="A59" s="261" t="s">
        <v>1508</v>
      </c>
      <c r="B59" s="148" t="s">
        <v>1509</v>
      </c>
      <c r="C59" s="262">
        <v>1315036.74</v>
      </c>
    </row>
    <row r="60" spans="1:3" ht="15" customHeight="1" x14ac:dyDescent="0.3">
      <c r="A60" s="261" t="s">
        <v>1510</v>
      </c>
      <c r="B60" s="148" t="s">
        <v>1511</v>
      </c>
      <c r="C60" s="262">
        <v>378937.85</v>
      </c>
    </row>
    <row r="61" spans="1:3" ht="15" customHeight="1" x14ac:dyDescent="0.3">
      <c r="A61" s="261" t="s">
        <v>1512</v>
      </c>
      <c r="B61" s="148" t="s">
        <v>1513</v>
      </c>
      <c r="C61" s="262">
        <v>1506734.45</v>
      </c>
    </row>
    <row r="62" spans="1:3" ht="15" customHeight="1" x14ac:dyDescent="0.3">
      <c r="A62" s="261" t="s">
        <v>1514</v>
      </c>
      <c r="B62" s="148" t="s">
        <v>1515</v>
      </c>
      <c r="C62" s="262">
        <v>2237946</v>
      </c>
    </row>
    <row r="63" spans="1:3" ht="15" customHeight="1" x14ac:dyDescent="0.3">
      <c r="A63" s="261" t="s">
        <v>1516</v>
      </c>
      <c r="B63" s="148" t="s">
        <v>1517</v>
      </c>
      <c r="C63" s="262">
        <v>5334336</v>
      </c>
    </row>
    <row r="64" spans="1:3" ht="15" customHeight="1" x14ac:dyDescent="0.3">
      <c r="A64" s="261" t="s">
        <v>1518</v>
      </c>
      <c r="B64" s="148" t="s">
        <v>1519</v>
      </c>
      <c r="C64" s="262">
        <v>7202580.9400000004</v>
      </c>
    </row>
    <row r="65" spans="1:3" ht="15" customHeight="1" x14ac:dyDescent="0.3">
      <c r="A65" s="57">
        <v>3230</v>
      </c>
      <c r="B65" s="34" t="s">
        <v>490</v>
      </c>
      <c r="C65" s="263">
        <v>0</v>
      </c>
    </row>
    <row r="66" spans="1:3" ht="15" customHeight="1" x14ac:dyDescent="0.3">
      <c r="A66" s="57">
        <v>3231</v>
      </c>
      <c r="B66" s="34" t="s">
        <v>491</v>
      </c>
      <c r="C66" s="263">
        <v>0</v>
      </c>
    </row>
    <row r="67" spans="1:3" ht="15" customHeight="1" x14ac:dyDescent="0.3">
      <c r="A67" s="57">
        <v>3232</v>
      </c>
      <c r="B67" s="34" t="s">
        <v>493</v>
      </c>
      <c r="C67" s="263">
        <v>0</v>
      </c>
    </row>
    <row r="68" spans="1:3" ht="15" customHeight="1" x14ac:dyDescent="0.3">
      <c r="A68" s="57">
        <v>3233</v>
      </c>
      <c r="B68" s="34" t="s">
        <v>494</v>
      </c>
      <c r="C68" s="263">
        <v>0</v>
      </c>
    </row>
    <row r="69" spans="1:3" ht="15" customHeight="1" x14ac:dyDescent="0.3">
      <c r="A69" s="57">
        <v>3239</v>
      </c>
      <c r="B69" s="34" t="s">
        <v>495</v>
      </c>
      <c r="C69" s="263">
        <v>0</v>
      </c>
    </row>
    <row r="70" spans="1:3" ht="15" customHeight="1" x14ac:dyDescent="0.3">
      <c r="A70" s="57">
        <v>3240</v>
      </c>
      <c r="B70" s="34" t="s">
        <v>496</v>
      </c>
      <c r="C70" s="263">
        <v>0</v>
      </c>
    </row>
    <row r="71" spans="1:3" ht="15" customHeight="1" x14ac:dyDescent="0.3">
      <c r="A71" s="57">
        <v>3241</v>
      </c>
      <c r="B71" s="34" t="s">
        <v>497</v>
      </c>
      <c r="C71" s="263">
        <v>0</v>
      </c>
    </row>
    <row r="72" spans="1:3" ht="15" customHeight="1" x14ac:dyDescent="0.3">
      <c r="A72" s="57">
        <v>3242</v>
      </c>
      <c r="B72" s="34" t="s">
        <v>498</v>
      </c>
      <c r="C72" s="263">
        <v>0</v>
      </c>
    </row>
    <row r="73" spans="1:3" ht="15" customHeight="1" x14ac:dyDescent="0.3">
      <c r="A73" s="57">
        <v>3243</v>
      </c>
      <c r="B73" s="34" t="s">
        <v>499</v>
      </c>
      <c r="C73" s="263">
        <v>0</v>
      </c>
    </row>
    <row r="74" spans="1:3" ht="15" customHeight="1" x14ac:dyDescent="0.3">
      <c r="A74" s="57">
        <v>3250</v>
      </c>
      <c r="B74" s="34" t="s">
        <v>500</v>
      </c>
      <c r="C74" s="263">
        <v>0</v>
      </c>
    </row>
    <row r="75" spans="1:3" ht="15" customHeight="1" x14ac:dyDescent="0.3">
      <c r="A75" s="57">
        <v>3251</v>
      </c>
      <c r="B75" s="34" t="s">
        <v>501</v>
      </c>
      <c r="C75" s="263">
        <v>0</v>
      </c>
    </row>
    <row r="76" spans="1:3" ht="15" customHeight="1" x14ac:dyDescent="0.3">
      <c r="A76" s="57">
        <v>3252</v>
      </c>
      <c r="B76" s="34" t="s">
        <v>502</v>
      </c>
      <c r="C76" s="263">
        <v>0</v>
      </c>
    </row>
    <row r="77" spans="1:3" ht="15" customHeight="1" x14ac:dyDescent="0.3">
      <c r="A77" s="57">
        <v>3253</v>
      </c>
      <c r="B77" s="34" t="s">
        <v>503</v>
      </c>
      <c r="C77" s="263">
        <v>0</v>
      </c>
    </row>
    <row r="78" spans="1:3" ht="15" customHeight="1" x14ac:dyDescent="0.3">
      <c r="A78" s="34"/>
      <c r="B78" s="34"/>
      <c r="C78" s="264"/>
    </row>
    <row r="79" spans="1:3" ht="15" customHeight="1" x14ac:dyDescent="0.3">
      <c r="A79" s="34"/>
      <c r="B79" s="34" t="s">
        <v>310</v>
      </c>
      <c r="C79" s="34"/>
    </row>
  </sheetData>
  <mergeCells count="4">
    <mergeCell ref="A1:C1"/>
    <mergeCell ref="A2:C2"/>
    <mergeCell ref="A3:C3"/>
    <mergeCell ref="A4:C4"/>
  </mergeCells>
  <pageMargins left="0.70866141732283472" right="0.70866141732283472" top="0.74803149606299213" bottom="0.74803149606299213" header="0" footer="0"/>
  <pageSetup scale="58"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pageSetUpPr fitToPage="1"/>
  </sheetPr>
  <dimension ref="A1:F197"/>
  <sheetViews>
    <sheetView view="pageBreakPreview" topLeftCell="A161" zoomScale="60" zoomScaleNormal="100" workbookViewId="0">
      <selection activeCell="B196" sqref="B196"/>
    </sheetView>
  </sheetViews>
  <sheetFormatPr baseColWidth="10" defaultColWidth="14.44140625" defaultRowHeight="15" customHeight="1" x14ac:dyDescent="0.3"/>
  <cols>
    <col min="1" max="1" width="10" style="29" customWidth="1"/>
    <col min="2" max="2" width="63.44140625" style="29" customWidth="1"/>
    <col min="3" max="3" width="15.109375" style="29" customWidth="1"/>
    <col min="4" max="4" width="16.44140625" style="29" customWidth="1"/>
    <col min="5" max="5" width="19.109375" style="29" customWidth="1"/>
    <col min="6" max="6" width="14.6640625" style="29" customWidth="1"/>
    <col min="7" max="26" width="9.109375" style="29" customWidth="1"/>
    <col min="27" max="16384" width="14.44140625" style="29"/>
  </cols>
  <sheetData>
    <row r="1" spans="1:5" ht="11.25" customHeight="1" x14ac:dyDescent="0.3">
      <c r="A1" s="488" t="s">
        <v>2111</v>
      </c>
      <c r="B1" s="501"/>
      <c r="C1" s="501"/>
      <c r="D1" s="70" t="s">
        <v>99</v>
      </c>
      <c r="E1" s="71">
        <v>2025</v>
      </c>
    </row>
    <row r="2" spans="1:5" ht="11.25" customHeight="1" x14ac:dyDescent="0.3">
      <c r="A2" s="488" t="s">
        <v>504</v>
      </c>
      <c r="B2" s="501"/>
      <c r="C2" s="501"/>
      <c r="D2" s="70" t="s">
        <v>101</v>
      </c>
      <c r="E2" s="71" t="s">
        <v>648</v>
      </c>
    </row>
    <row r="3" spans="1:5" ht="11.25" customHeight="1" x14ac:dyDescent="0.3">
      <c r="A3" s="488" t="s">
        <v>2107</v>
      </c>
      <c r="B3" s="501"/>
      <c r="C3" s="501"/>
      <c r="D3" s="70" t="s">
        <v>102</v>
      </c>
      <c r="E3" s="71" t="s">
        <v>651</v>
      </c>
    </row>
    <row r="4" spans="1:5" ht="11.25" customHeight="1" x14ac:dyDescent="0.3">
      <c r="A4" s="488" t="s">
        <v>103</v>
      </c>
      <c r="B4" s="501"/>
      <c r="C4" s="501"/>
      <c r="D4" s="70"/>
      <c r="E4" s="71"/>
    </row>
    <row r="5" spans="1:5" ht="9.75" customHeight="1" x14ac:dyDescent="0.3">
      <c r="A5" s="31" t="s">
        <v>104</v>
      </c>
      <c r="B5" s="32"/>
      <c r="C5" s="32"/>
      <c r="D5" s="32"/>
      <c r="E5" s="32"/>
    </row>
    <row r="6" spans="1:5" ht="9.75" customHeight="1" x14ac:dyDescent="0.3">
      <c r="A6" s="34"/>
      <c r="B6" s="34"/>
      <c r="C6" s="34"/>
      <c r="D6" s="34"/>
      <c r="E6" s="34"/>
    </row>
    <row r="7" spans="1:5" ht="15" customHeight="1" x14ac:dyDescent="0.3">
      <c r="A7" s="32" t="s">
        <v>505</v>
      </c>
      <c r="B7" s="32"/>
      <c r="C7" s="32"/>
      <c r="D7" s="32"/>
      <c r="E7" s="34"/>
    </row>
    <row r="8" spans="1:5" ht="15" customHeight="1" x14ac:dyDescent="0.3">
      <c r="A8" s="36" t="s">
        <v>106</v>
      </c>
      <c r="B8" s="36" t="s">
        <v>107</v>
      </c>
      <c r="C8" s="37">
        <v>2025</v>
      </c>
      <c r="D8" s="37">
        <v>2024</v>
      </c>
      <c r="E8" s="34"/>
    </row>
    <row r="9" spans="1:5" ht="15" customHeight="1" x14ac:dyDescent="0.3">
      <c r="A9" s="57">
        <v>1111</v>
      </c>
      <c r="B9" s="34" t="s">
        <v>506</v>
      </c>
      <c r="C9" s="74">
        <f>+SUM(C10:C20)</f>
        <v>47500</v>
      </c>
      <c r="D9" s="74">
        <f>+SUM(D10:D20)</f>
        <v>44500</v>
      </c>
      <c r="E9" s="34"/>
    </row>
    <row r="10" spans="1:5" ht="15" customHeight="1" x14ac:dyDescent="0.3">
      <c r="A10" s="261" t="s">
        <v>1520</v>
      </c>
      <c r="B10" s="148" t="s">
        <v>1521</v>
      </c>
      <c r="C10" s="262">
        <v>5000</v>
      </c>
      <c r="D10" s="262">
        <v>5000</v>
      </c>
      <c r="E10" s="34"/>
    </row>
    <row r="11" spans="1:5" ht="15" customHeight="1" x14ac:dyDescent="0.3">
      <c r="A11" s="261" t="s">
        <v>1522</v>
      </c>
      <c r="B11" s="148" t="s">
        <v>1523</v>
      </c>
      <c r="C11" s="262">
        <v>12000</v>
      </c>
      <c r="D11" s="262">
        <v>12000</v>
      </c>
      <c r="E11" s="34"/>
    </row>
    <row r="12" spans="1:5" ht="15" customHeight="1" x14ac:dyDescent="0.3">
      <c r="A12" s="261" t="s">
        <v>1524</v>
      </c>
      <c r="B12" s="148" t="s">
        <v>1525</v>
      </c>
      <c r="C12" s="262">
        <v>12000</v>
      </c>
      <c r="D12" s="262">
        <v>10000</v>
      </c>
      <c r="E12" s="34"/>
    </row>
    <row r="13" spans="1:5" ht="15" customHeight="1" x14ac:dyDescent="0.3">
      <c r="A13" s="261" t="s">
        <v>1526</v>
      </c>
      <c r="B13" s="148" t="s">
        <v>1527</v>
      </c>
      <c r="C13" s="262">
        <v>3000</v>
      </c>
      <c r="D13" s="262">
        <v>3000</v>
      </c>
      <c r="E13" s="34"/>
    </row>
    <row r="14" spans="1:5" ht="15" customHeight="1" x14ac:dyDescent="0.3">
      <c r="A14" s="261" t="s">
        <v>1528</v>
      </c>
      <c r="B14" s="148" t="s">
        <v>1529</v>
      </c>
      <c r="C14" s="262">
        <v>3000</v>
      </c>
      <c r="D14" s="262">
        <v>3000</v>
      </c>
      <c r="E14" s="34"/>
    </row>
    <row r="15" spans="1:5" ht="15" customHeight="1" x14ac:dyDescent="0.3">
      <c r="A15" s="261" t="s">
        <v>1530</v>
      </c>
      <c r="B15" s="148" t="s">
        <v>731</v>
      </c>
      <c r="C15" s="262">
        <v>3000</v>
      </c>
      <c r="D15" s="262">
        <v>3000</v>
      </c>
      <c r="E15" s="34"/>
    </row>
    <row r="16" spans="1:5" ht="15" customHeight="1" x14ac:dyDescent="0.3">
      <c r="A16" s="261" t="s">
        <v>1531</v>
      </c>
      <c r="B16" s="148" t="s">
        <v>727</v>
      </c>
      <c r="C16" s="262">
        <v>2000</v>
      </c>
      <c r="D16" s="262">
        <v>2000</v>
      </c>
      <c r="E16" s="34"/>
    </row>
    <row r="17" spans="1:4" ht="15" customHeight="1" x14ac:dyDescent="0.3">
      <c r="A17" s="261" t="s">
        <v>1532</v>
      </c>
      <c r="B17" s="148" t="s">
        <v>1533</v>
      </c>
      <c r="C17" s="262">
        <v>2000</v>
      </c>
      <c r="D17" s="262">
        <v>2000</v>
      </c>
    </row>
    <row r="18" spans="1:4" ht="15" customHeight="1" x14ac:dyDescent="0.3">
      <c r="A18" s="261" t="s">
        <v>1534</v>
      </c>
      <c r="B18" s="148" t="s">
        <v>1535</v>
      </c>
      <c r="C18" s="262">
        <v>3000</v>
      </c>
      <c r="D18" s="262">
        <v>2000</v>
      </c>
    </row>
    <row r="19" spans="1:4" ht="15" customHeight="1" x14ac:dyDescent="0.3">
      <c r="A19" s="261" t="s">
        <v>1536</v>
      </c>
      <c r="B19" s="148" t="s">
        <v>733</v>
      </c>
      <c r="C19" s="262">
        <v>500</v>
      </c>
      <c r="D19" s="262">
        <v>500</v>
      </c>
    </row>
    <row r="20" spans="1:4" ht="15" customHeight="1" x14ac:dyDescent="0.3">
      <c r="A20" s="261" t="s">
        <v>1537</v>
      </c>
      <c r="B20" s="148" t="s">
        <v>1538</v>
      </c>
      <c r="C20" s="262">
        <v>2000</v>
      </c>
      <c r="D20" s="262">
        <v>2000</v>
      </c>
    </row>
    <row r="21" spans="1:4" ht="15" customHeight="1" x14ac:dyDescent="0.3">
      <c r="A21" s="57">
        <v>1112</v>
      </c>
      <c r="B21" s="34" t="s">
        <v>507</v>
      </c>
      <c r="C21" s="74">
        <f>+SUM(C22:C45)</f>
        <v>17770159.519999996</v>
      </c>
      <c r="D21" s="74">
        <f>+SUM(D22:D45)</f>
        <v>18566991.880000006</v>
      </c>
    </row>
    <row r="22" spans="1:4" ht="15" customHeight="1" x14ac:dyDescent="0.3">
      <c r="A22" s="57" t="s">
        <v>1539</v>
      </c>
      <c r="B22" s="34" t="s">
        <v>1540</v>
      </c>
      <c r="C22" s="58">
        <v>364659.88</v>
      </c>
      <c r="D22" s="58">
        <v>789132.33</v>
      </c>
    </row>
    <row r="23" spans="1:4" ht="15" customHeight="1" x14ac:dyDescent="0.3">
      <c r="A23" s="57" t="s">
        <v>1541</v>
      </c>
      <c r="B23" s="34" t="s">
        <v>1542</v>
      </c>
      <c r="C23" s="58">
        <v>94120.53</v>
      </c>
      <c r="D23" s="58">
        <v>479449.36</v>
      </c>
    </row>
    <row r="24" spans="1:4" ht="15" customHeight="1" x14ac:dyDescent="0.3">
      <c r="A24" s="57" t="s">
        <v>1543</v>
      </c>
      <c r="B24" s="34" t="s">
        <v>1544</v>
      </c>
      <c r="C24" s="58">
        <v>3086647.66</v>
      </c>
      <c r="D24" s="58">
        <v>4056465.78</v>
      </c>
    </row>
    <row r="25" spans="1:4" ht="15" customHeight="1" x14ac:dyDescent="0.3">
      <c r="A25" s="57" t="s">
        <v>1545</v>
      </c>
      <c r="B25" s="34" t="s">
        <v>1546</v>
      </c>
      <c r="C25" s="58">
        <v>0</v>
      </c>
      <c r="D25" s="58">
        <v>121191.32</v>
      </c>
    </row>
    <row r="26" spans="1:4" ht="15" customHeight="1" x14ac:dyDescent="0.3">
      <c r="A26" s="57" t="s">
        <v>1547</v>
      </c>
      <c r="B26" s="34" t="s">
        <v>1548</v>
      </c>
      <c r="C26" s="58">
        <v>761915.27</v>
      </c>
      <c r="D26" s="58">
        <v>2433195.7400000002</v>
      </c>
    </row>
    <row r="27" spans="1:4" ht="15" customHeight="1" x14ac:dyDescent="0.3">
      <c r="A27" s="57" t="s">
        <v>1549</v>
      </c>
      <c r="B27" s="34" t="s">
        <v>1550</v>
      </c>
      <c r="C27" s="58">
        <v>2618870.88</v>
      </c>
      <c r="D27" s="58">
        <v>2886454.77</v>
      </c>
    </row>
    <row r="28" spans="1:4" ht="15" customHeight="1" x14ac:dyDescent="0.3">
      <c r="A28" s="57" t="s">
        <v>1551</v>
      </c>
      <c r="B28" s="34" t="s">
        <v>1552</v>
      </c>
      <c r="C28" s="58">
        <v>5589271.9400000004</v>
      </c>
      <c r="D28" s="58">
        <v>2586931.09</v>
      </c>
    </row>
    <row r="29" spans="1:4" ht="15" customHeight="1" x14ac:dyDescent="0.3">
      <c r="A29" s="57" t="s">
        <v>1553</v>
      </c>
      <c r="B29" s="34" t="s">
        <v>1554</v>
      </c>
      <c r="C29" s="58">
        <v>1458756.13</v>
      </c>
      <c r="D29" s="58">
        <v>1697287.85</v>
      </c>
    </row>
    <row r="30" spans="1:4" ht="15" customHeight="1" x14ac:dyDescent="0.3">
      <c r="A30" s="57" t="s">
        <v>1555</v>
      </c>
      <c r="B30" s="34" t="s">
        <v>1556</v>
      </c>
      <c r="C30" s="58">
        <v>0.04</v>
      </c>
      <c r="D30" s="58">
        <v>0</v>
      </c>
    </row>
    <row r="31" spans="1:4" ht="15" customHeight="1" x14ac:dyDescent="0.3">
      <c r="A31" s="261" t="s">
        <v>1557</v>
      </c>
      <c r="B31" s="148" t="s">
        <v>1558</v>
      </c>
      <c r="C31" s="58">
        <v>1.21</v>
      </c>
      <c r="D31" s="58">
        <v>0</v>
      </c>
    </row>
    <row r="32" spans="1:4" ht="15" customHeight="1" x14ac:dyDescent="0.3">
      <c r="A32" s="261" t="s">
        <v>1559</v>
      </c>
      <c r="B32" s="148" t="s">
        <v>1560</v>
      </c>
      <c r="C32" s="58">
        <v>1.18</v>
      </c>
      <c r="D32" s="58">
        <v>0</v>
      </c>
    </row>
    <row r="33" spans="1:4" ht="15" customHeight="1" x14ac:dyDescent="0.3">
      <c r="A33" s="57" t="s">
        <v>1561</v>
      </c>
      <c r="B33" s="34" t="s">
        <v>1562</v>
      </c>
      <c r="C33" s="58">
        <v>0</v>
      </c>
      <c r="D33" s="58">
        <v>3190276.43</v>
      </c>
    </row>
    <row r="34" spans="1:4" ht="15" customHeight="1" x14ac:dyDescent="0.3">
      <c r="A34" s="57" t="s">
        <v>1563</v>
      </c>
      <c r="B34" s="34" t="s">
        <v>1564</v>
      </c>
      <c r="C34" s="58">
        <v>0</v>
      </c>
      <c r="D34" s="58">
        <v>131481.73000000001</v>
      </c>
    </row>
    <row r="35" spans="1:4" ht="15" customHeight="1" x14ac:dyDescent="0.3">
      <c r="A35" s="57" t="s">
        <v>1565</v>
      </c>
      <c r="B35" s="34" t="s">
        <v>1566</v>
      </c>
      <c r="C35" s="58">
        <v>0</v>
      </c>
      <c r="D35" s="58">
        <v>3209.85</v>
      </c>
    </row>
    <row r="36" spans="1:4" ht="15" customHeight="1" x14ac:dyDescent="0.3">
      <c r="A36" s="57" t="s">
        <v>1567</v>
      </c>
      <c r="B36" s="34" t="s">
        <v>1568</v>
      </c>
      <c r="C36" s="58">
        <v>0</v>
      </c>
      <c r="D36" s="58">
        <v>40864.44</v>
      </c>
    </row>
    <row r="37" spans="1:4" ht="15" customHeight="1" x14ac:dyDescent="0.3">
      <c r="A37" s="57" t="s">
        <v>1569</v>
      </c>
      <c r="B37" s="34" t="s">
        <v>1570</v>
      </c>
      <c r="C37" s="58">
        <v>0</v>
      </c>
      <c r="D37" s="58">
        <v>32426.84</v>
      </c>
    </row>
    <row r="38" spans="1:4" ht="15" customHeight="1" x14ac:dyDescent="0.3">
      <c r="A38" s="57" t="s">
        <v>1571</v>
      </c>
      <c r="B38" s="34" t="s">
        <v>1572</v>
      </c>
      <c r="C38" s="58">
        <v>0</v>
      </c>
      <c r="D38" s="58">
        <v>118624.35</v>
      </c>
    </row>
    <row r="39" spans="1:4" ht="15" customHeight="1" x14ac:dyDescent="0.3">
      <c r="A39" s="57" t="s">
        <v>1573</v>
      </c>
      <c r="B39" s="34" t="s">
        <v>1574</v>
      </c>
      <c r="C39" s="58">
        <v>3085073.88</v>
      </c>
      <c r="D39" s="58">
        <v>0</v>
      </c>
    </row>
    <row r="40" spans="1:4" ht="15" customHeight="1" x14ac:dyDescent="0.3">
      <c r="A40" s="57" t="s">
        <v>1575</v>
      </c>
      <c r="B40" s="34" t="s">
        <v>1576</v>
      </c>
      <c r="C40" s="58">
        <v>270851.38</v>
      </c>
      <c r="D40" s="58">
        <v>0</v>
      </c>
    </row>
    <row r="41" spans="1:4" ht="15" customHeight="1" x14ac:dyDescent="0.3">
      <c r="A41" s="57" t="s">
        <v>1577</v>
      </c>
      <c r="B41" s="34" t="s">
        <v>1578</v>
      </c>
      <c r="C41" s="58">
        <v>0</v>
      </c>
      <c r="D41" s="58">
        <v>0</v>
      </c>
    </row>
    <row r="42" spans="1:4" ht="15" customHeight="1" x14ac:dyDescent="0.3">
      <c r="A42" s="57" t="s">
        <v>1579</v>
      </c>
      <c r="B42" s="34" t="s">
        <v>1580</v>
      </c>
      <c r="C42" s="58">
        <v>59335.02</v>
      </c>
      <c r="D42" s="58">
        <v>0</v>
      </c>
    </row>
    <row r="43" spans="1:4" ht="15" customHeight="1" x14ac:dyDescent="0.3">
      <c r="A43" s="57" t="s">
        <v>1581</v>
      </c>
      <c r="B43" s="34" t="s">
        <v>1582</v>
      </c>
      <c r="C43" s="58">
        <v>134841.53</v>
      </c>
      <c r="D43" s="58">
        <v>0</v>
      </c>
    </row>
    <row r="44" spans="1:4" ht="15" customHeight="1" x14ac:dyDescent="0.3">
      <c r="A44" s="57" t="s">
        <v>1583</v>
      </c>
      <c r="B44" s="34" t="s">
        <v>1584</v>
      </c>
      <c r="C44" s="58">
        <v>127885.18</v>
      </c>
      <c r="D44" s="58">
        <v>0</v>
      </c>
    </row>
    <row r="45" spans="1:4" ht="15" customHeight="1" x14ac:dyDescent="0.3">
      <c r="A45" s="57" t="s">
        <v>1585</v>
      </c>
      <c r="B45" s="34" t="s">
        <v>1586</v>
      </c>
      <c r="C45" s="58">
        <v>117927.81</v>
      </c>
      <c r="D45" s="58">
        <v>0</v>
      </c>
    </row>
    <row r="46" spans="1:4" ht="15" customHeight="1" x14ac:dyDescent="0.3">
      <c r="A46" s="57">
        <v>1113</v>
      </c>
      <c r="B46" s="34" t="s">
        <v>508</v>
      </c>
      <c r="C46" s="58">
        <v>0</v>
      </c>
      <c r="D46" s="58">
        <v>0</v>
      </c>
    </row>
    <row r="47" spans="1:4" ht="15" customHeight="1" x14ac:dyDescent="0.3">
      <c r="A47" s="57">
        <v>1114</v>
      </c>
      <c r="B47" s="34" t="s">
        <v>314</v>
      </c>
      <c r="C47" s="58">
        <v>0</v>
      </c>
      <c r="D47" s="58">
        <v>0</v>
      </c>
    </row>
    <row r="48" spans="1:4" ht="15" customHeight="1" x14ac:dyDescent="0.3">
      <c r="A48" s="57">
        <v>1115</v>
      </c>
      <c r="B48" s="34" t="s">
        <v>315</v>
      </c>
      <c r="C48" s="58">
        <v>0</v>
      </c>
      <c r="D48" s="58">
        <v>0</v>
      </c>
    </row>
    <row r="49" spans="1:6" ht="15" customHeight="1" x14ac:dyDescent="0.3">
      <c r="A49" s="57">
        <v>1116</v>
      </c>
      <c r="B49" s="34" t="s">
        <v>509</v>
      </c>
      <c r="C49" s="58">
        <v>0</v>
      </c>
      <c r="D49" s="58">
        <v>0</v>
      </c>
    </row>
    <row r="50" spans="1:6" ht="15" customHeight="1" x14ac:dyDescent="0.3">
      <c r="A50" s="57">
        <v>1119</v>
      </c>
      <c r="B50" s="34" t="s">
        <v>510</v>
      </c>
      <c r="C50" s="58">
        <v>0</v>
      </c>
      <c r="D50" s="58">
        <v>0</v>
      </c>
    </row>
    <row r="51" spans="1:6" ht="15" customHeight="1" x14ac:dyDescent="0.3">
      <c r="A51" s="72">
        <v>1110</v>
      </c>
      <c r="B51" s="73" t="s">
        <v>511</v>
      </c>
      <c r="C51" s="74">
        <f>+C9+C21</f>
        <v>17817659.519999996</v>
      </c>
      <c r="D51" s="74">
        <f>+D9+D21</f>
        <v>18611491.880000006</v>
      </c>
    </row>
    <row r="54" spans="1:6" ht="15" customHeight="1" x14ac:dyDescent="0.3">
      <c r="A54" s="32" t="s">
        <v>512</v>
      </c>
      <c r="B54" s="32"/>
      <c r="C54" s="32"/>
      <c r="D54" s="32"/>
    </row>
    <row r="55" spans="1:6" ht="15" customHeight="1" x14ac:dyDescent="0.3">
      <c r="A55" s="36" t="s">
        <v>106</v>
      </c>
      <c r="B55" s="36" t="s">
        <v>107</v>
      </c>
      <c r="C55" s="37">
        <v>2025</v>
      </c>
      <c r="D55" s="37">
        <v>2024</v>
      </c>
    </row>
    <row r="56" spans="1:6" ht="15" customHeight="1" x14ac:dyDescent="0.3">
      <c r="A56" s="72">
        <v>1230</v>
      </c>
      <c r="B56" s="75" t="s">
        <v>368</v>
      </c>
      <c r="C56" s="74">
        <v>0</v>
      </c>
      <c r="D56" s="74">
        <v>0</v>
      </c>
    </row>
    <row r="57" spans="1:6" ht="15" customHeight="1" x14ac:dyDescent="0.3">
      <c r="A57" s="57">
        <v>1231</v>
      </c>
      <c r="B57" s="34" t="s">
        <v>369</v>
      </c>
      <c r="C57" s="58">
        <v>0</v>
      </c>
      <c r="D57" s="58">
        <v>0</v>
      </c>
    </row>
    <row r="58" spans="1:6" ht="15" customHeight="1" x14ac:dyDescent="0.3">
      <c r="A58" s="57">
        <v>1232</v>
      </c>
      <c r="B58" s="34" t="s">
        <v>370</v>
      </c>
      <c r="C58" s="58">
        <v>0</v>
      </c>
      <c r="D58" s="58">
        <v>0</v>
      </c>
    </row>
    <row r="59" spans="1:6" ht="15" customHeight="1" x14ac:dyDescent="0.3">
      <c r="A59" s="57">
        <v>1233</v>
      </c>
      <c r="B59" s="34" t="s">
        <v>371</v>
      </c>
      <c r="C59" s="58">
        <v>0</v>
      </c>
      <c r="D59" s="58">
        <v>0</v>
      </c>
    </row>
    <row r="60" spans="1:6" ht="15" customHeight="1" x14ac:dyDescent="0.3">
      <c r="A60" s="57">
        <v>1234</v>
      </c>
      <c r="B60" s="34" t="s">
        <v>374</v>
      </c>
      <c r="C60" s="58">
        <v>0</v>
      </c>
      <c r="D60" s="58">
        <v>0</v>
      </c>
    </row>
    <row r="61" spans="1:6" ht="15" customHeight="1" x14ac:dyDescent="0.3">
      <c r="A61" s="57">
        <v>1235</v>
      </c>
      <c r="B61" s="34" t="s">
        <v>375</v>
      </c>
      <c r="C61" s="58">
        <v>0</v>
      </c>
      <c r="D61" s="58">
        <v>0</v>
      </c>
    </row>
    <row r="62" spans="1:6" ht="15" customHeight="1" x14ac:dyDescent="0.3">
      <c r="A62" s="57">
        <v>1236</v>
      </c>
      <c r="B62" s="34" t="s">
        <v>376</v>
      </c>
      <c r="C62" s="58">
        <v>0</v>
      </c>
      <c r="D62" s="58">
        <v>0</v>
      </c>
    </row>
    <row r="63" spans="1:6" ht="15" customHeight="1" x14ac:dyDescent="0.3">
      <c r="A63" s="57">
        <v>1239</v>
      </c>
      <c r="B63" s="34" t="s">
        <v>377</v>
      </c>
      <c r="C63" s="58">
        <v>0</v>
      </c>
      <c r="D63" s="58">
        <v>0</v>
      </c>
    </row>
    <row r="64" spans="1:6" ht="15" customHeight="1" x14ac:dyDescent="0.3">
      <c r="A64" s="72">
        <v>1240</v>
      </c>
      <c r="B64" s="75" t="s">
        <v>378</v>
      </c>
      <c r="C64" s="74">
        <f>+C65+C69+C75+C77</f>
        <v>975176.27999999991</v>
      </c>
      <c r="D64" s="74">
        <f>+D65+D69+D75+D77</f>
        <v>2718867.86</v>
      </c>
      <c r="F64" s="104"/>
    </row>
    <row r="65" spans="1:6" ht="15" customHeight="1" x14ac:dyDescent="0.3">
      <c r="A65" s="57">
        <v>1241</v>
      </c>
      <c r="B65" s="34" t="s">
        <v>379</v>
      </c>
      <c r="C65" s="58">
        <f>+SUM(C66:C68)</f>
        <v>308783.78000000003</v>
      </c>
      <c r="D65" s="58">
        <f>+SUM(D66:D68)</f>
        <v>134208.52000000002</v>
      </c>
      <c r="F65" s="104"/>
    </row>
    <row r="66" spans="1:6" ht="15" customHeight="1" x14ac:dyDescent="0.3">
      <c r="A66" s="57" t="s">
        <v>1214</v>
      </c>
      <c r="B66" s="34" t="s">
        <v>1215</v>
      </c>
      <c r="C66" s="58">
        <v>117265</v>
      </c>
      <c r="D66" s="58">
        <v>40385.399999999994</v>
      </c>
      <c r="F66" s="104"/>
    </row>
    <row r="67" spans="1:6" ht="15" customHeight="1" x14ac:dyDescent="0.3">
      <c r="A67" s="57" t="s">
        <v>1219</v>
      </c>
      <c r="B67" s="34" t="s">
        <v>1220</v>
      </c>
      <c r="C67" s="58">
        <v>184174.82</v>
      </c>
      <c r="D67" s="58">
        <v>45909.32</v>
      </c>
      <c r="F67" s="104"/>
    </row>
    <row r="68" spans="1:6" ht="15" customHeight="1" x14ac:dyDescent="0.3">
      <c r="A68" s="57" t="s">
        <v>1221</v>
      </c>
      <c r="B68" s="34" t="s">
        <v>1222</v>
      </c>
      <c r="C68" s="58">
        <v>7343.96</v>
      </c>
      <c r="D68" s="58">
        <v>47913.8</v>
      </c>
      <c r="F68" s="104"/>
    </row>
    <row r="69" spans="1:6" ht="15" customHeight="1" x14ac:dyDescent="0.3">
      <c r="A69" s="57">
        <v>1242</v>
      </c>
      <c r="B69" s="34" t="s">
        <v>380</v>
      </c>
      <c r="C69" s="74">
        <f>+SUM(C70:C72)</f>
        <v>659699.41999999993</v>
      </c>
      <c r="D69" s="74">
        <f>+SUM(D70:D72)</f>
        <v>2060202.5599999998</v>
      </c>
      <c r="F69" s="104"/>
    </row>
    <row r="70" spans="1:6" ht="15" customHeight="1" x14ac:dyDescent="0.3">
      <c r="A70" s="57" t="s">
        <v>1223</v>
      </c>
      <c r="B70" s="34" t="s">
        <v>1224</v>
      </c>
      <c r="C70" s="58">
        <v>68683.679999999993</v>
      </c>
      <c r="D70" s="58">
        <v>41596.720000000001</v>
      </c>
      <c r="F70" s="104"/>
    </row>
    <row r="71" spans="1:6" ht="15" customHeight="1" x14ac:dyDescent="0.3">
      <c r="A71" s="57" t="s">
        <v>1225</v>
      </c>
      <c r="B71" s="34" t="s">
        <v>1226</v>
      </c>
      <c r="C71" s="58">
        <v>28998</v>
      </c>
      <c r="D71" s="58">
        <v>13984.96</v>
      </c>
      <c r="F71" s="104"/>
    </row>
    <row r="72" spans="1:6" ht="15" customHeight="1" x14ac:dyDescent="0.3">
      <c r="A72" s="57" t="s">
        <v>1227</v>
      </c>
      <c r="B72" s="34" t="s">
        <v>1228</v>
      </c>
      <c r="C72" s="58">
        <v>562017.74</v>
      </c>
      <c r="D72" s="58">
        <v>2004620.88</v>
      </c>
      <c r="F72" s="104"/>
    </row>
    <row r="73" spans="1:6" ht="15" customHeight="1" x14ac:dyDescent="0.3">
      <c r="A73" s="57">
        <v>1243</v>
      </c>
      <c r="B73" s="34" t="s">
        <v>381</v>
      </c>
      <c r="C73" s="58">
        <v>0</v>
      </c>
      <c r="D73" s="58">
        <v>0</v>
      </c>
      <c r="F73" s="104"/>
    </row>
    <row r="74" spans="1:6" ht="15" customHeight="1" x14ac:dyDescent="0.3">
      <c r="A74" s="57">
        <v>1244</v>
      </c>
      <c r="B74" s="34" t="s">
        <v>382</v>
      </c>
      <c r="C74" s="58">
        <v>0</v>
      </c>
      <c r="D74" s="58">
        <v>0</v>
      </c>
      <c r="F74" s="104"/>
    </row>
    <row r="75" spans="1:6" ht="15" customHeight="1" x14ac:dyDescent="0.3">
      <c r="A75" s="57" t="s">
        <v>1587</v>
      </c>
      <c r="B75" s="34" t="s">
        <v>1588</v>
      </c>
      <c r="C75" s="58">
        <v>0</v>
      </c>
      <c r="D75" s="58">
        <v>287991</v>
      </c>
      <c r="F75" s="104"/>
    </row>
    <row r="76" spans="1:6" ht="15" customHeight="1" x14ac:dyDescent="0.3">
      <c r="A76" s="57">
        <v>1245</v>
      </c>
      <c r="B76" s="34" t="s">
        <v>384</v>
      </c>
      <c r="C76" s="58">
        <v>0</v>
      </c>
      <c r="D76" s="58">
        <v>0</v>
      </c>
      <c r="F76" s="104"/>
    </row>
    <row r="77" spans="1:6" ht="15" customHeight="1" x14ac:dyDescent="0.3">
      <c r="A77" s="57">
        <v>1246</v>
      </c>
      <c r="B77" s="34" t="s">
        <v>385</v>
      </c>
      <c r="C77" s="74">
        <f>+C79</f>
        <v>6693.08</v>
      </c>
      <c r="D77" s="74">
        <f>SUM(D78:D83)</f>
        <v>236465.78</v>
      </c>
      <c r="F77" s="104"/>
    </row>
    <row r="78" spans="1:6" ht="15" customHeight="1" x14ac:dyDescent="0.3">
      <c r="A78" s="57" t="s">
        <v>1589</v>
      </c>
      <c r="B78" s="34" t="s">
        <v>1232</v>
      </c>
      <c r="C78" s="58">
        <v>0</v>
      </c>
      <c r="D78" s="58">
        <v>200334.6</v>
      </c>
      <c r="F78" s="104"/>
    </row>
    <row r="79" spans="1:6" ht="15" customHeight="1" x14ac:dyDescent="0.3">
      <c r="A79" s="57" t="s">
        <v>1590</v>
      </c>
      <c r="B79" s="34" t="s">
        <v>1234</v>
      </c>
      <c r="C79" s="58">
        <v>6693.08</v>
      </c>
      <c r="D79" s="58">
        <v>1914</v>
      </c>
      <c r="F79" s="104"/>
    </row>
    <row r="80" spans="1:6" ht="15" customHeight="1" x14ac:dyDescent="0.3">
      <c r="A80" s="57" t="s">
        <v>1591</v>
      </c>
      <c r="B80" s="34" t="s">
        <v>1236</v>
      </c>
      <c r="C80" s="58">
        <v>0</v>
      </c>
      <c r="D80" s="58">
        <v>34211.18</v>
      </c>
      <c r="F80" s="104"/>
    </row>
    <row r="81" spans="1:6" ht="15" customHeight="1" x14ac:dyDescent="0.3">
      <c r="A81" s="57">
        <v>1247</v>
      </c>
      <c r="B81" s="34" t="s">
        <v>386</v>
      </c>
      <c r="C81" s="58">
        <v>0</v>
      </c>
      <c r="D81" s="58">
        <v>0</v>
      </c>
      <c r="F81" s="104"/>
    </row>
    <row r="82" spans="1:6" ht="15" customHeight="1" x14ac:dyDescent="0.3">
      <c r="A82" s="261" t="s">
        <v>1237</v>
      </c>
      <c r="B82" s="148" t="s">
        <v>1238</v>
      </c>
      <c r="C82" s="58">
        <v>0</v>
      </c>
      <c r="D82" s="58">
        <v>6</v>
      </c>
      <c r="F82" s="104"/>
    </row>
    <row r="83" spans="1:6" ht="15" customHeight="1" x14ac:dyDescent="0.3">
      <c r="A83" s="57">
        <v>1248</v>
      </c>
      <c r="B83" s="34" t="s">
        <v>387</v>
      </c>
      <c r="C83" s="58">
        <v>0</v>
      </c>
      <c r="D83" s="58">
        <v>0</v>
      </c>
      <c r="F83" s="104"/>
    </row>
    <row r="84" spans="1:6" ht="15" customHeight="1" x14ac:dyDescent="0.3">
      <c r="A84" s="72">
        <v>1250</v>
      </c>
      <c r="B84" s="75" t="s">
        <v>393</v>
      </c>
      <c r="C84" s="74">
        <v>0</v>
      </c>
      <c r="D84" s="74">
        <v>0</v>
      </c>
      <c r="F84" s="104"/>
    </row>
    <row r="85" spans="1:6" ht="15" customHeight="1" x14ac:dyDescent="0.3">
      <c r="A85" s="57">
        <v>1251</v>
      </c>
      <c r="B85" s="34" t="s">
        <v>394</v>
      </c>
      <c r="C85" s="58">
        <v>0</v>
      </c>
      <c r="D85" s="58">
        <v>0</v>
      </c>
      <c r="F85" s="104"/>
    </row>
    <row r="86" spans="1:6" ht="15" customHeight="1" x14ac:dyDescent="0.3">
      <c r="A86" s="57">
        <v>1252</v>
      </c>
      <c r="B86" s="34" t="s">
        <v>396</v>
      </c>
      <c r="C86" s="58">
        <v>0</v>
      </c>
      <c r="D86" s="58">
        <v>0</v>
      </c>
      <c r="F86" s="104"/>
    </row>
    <row r="87" spans="1:6" ht="15" customHeight="1" x14ac:dyDescent="0.3">
      <c r="A87" s="57">
        <v>1253</v>
      </c>
      <c r="B87" s="34" t="s">
        <v>397</v>
      </c>
      <c r="C87" s="58">
        <v>0</v>
      </c>
      <c r="D87" s="58">
        <v>0</v>
      </c>
      <c r="F87" s="104"/>
    </row>
    <row r="88" spans="1:6" ht="15" customHeight="1" x14ac:dyDescent="0.3">
      <c r="A88" s="57">
        <v>1254</v>
      </c>
      <c r="B88" s="34" t="s">
        <v>398</v>
      </c>
      <c r="C88" s="58">
        <v>0</v>
      </c>
      <c r="D88" s="58">
        <v>0</v>
      </c>
      <c r="F88" s="104"/>
    </row>
    <row r="89" spans="1:6" ht="15" customHeight="1" x14ac:dyDescent="0.3">
      <c r="A89" s="57">
        <v>1259</v>
      </c>
      <c r="B89" s="34" t="s">
        <v>399</v>
      </c>
      <c r="C89" s="58">
        <v>0</v>
      </c>
      <c r="D89" s="58">
        <v>0</v>
      </c>
      <c r="F89" s="104"/>
    </row>
    <row r="90" spans="1:6" ht="15" customHeight="1" x14ac:dyDescent="0.3">
      <c r="A90" s="57"/>
      <c r="B90" s="73" t="s">
        <v>513</v>
      </c>
      <c r="C90" s="74">
        <f>C56+C64+C84</f>
        <v>975176.27999999991</v>
      </c>
      <c r="D90" s="74">
        <f>D56+D64+D84</f>
        <v>2718867.86</v>
      </c>
      <c r="F90" s="104"/>
    </row>
    <row r="91" spans="1:6" ht="15" customHeight="1" x14ac:dyDescent="0.3">
      <c r="A91" s="34"/>
      <c r="B91" s="34"/>
      <c r="C91" s="34"/>
      <c r="D91" s="34"/>
    </row>
    <row r="92" spans="1:6" ht="15" customHeight="1" x14ac:dyDescent="0.3">
      <c r="A92" s="32" t="s">
        <v>514</v>
      </c>
      <c r="B92" s="32"/>
      <c r="C92" s="32"/>
      <c r="D92" s="32"/>
    </row>
    <row r="93" spans="1:6" ht="15" customHeight="1" x14ac:dyDescent="0.3">
      <c r="A93" s="36" t="s">
        <v>106</v>
      </c>
      <c r="B93" s="36" t="s">
        <v>107</v>
      </c>
      <c r="C93" s="37">
        <v>2025</v>
      </c>
      <c r="D93" s="37">
        <v>2024</v>
      </c>
    </row>
    <row r="94" spans="1:6" ht="15" customHeight="1" x14ac:dyDescent="0.3">
      <c r="A94" s="72">
        <v>3210</v>
      </c>
      <c r="B94" s="75" t="s">
        <v>515</v>
      </c>
      <c r="C94" s="74">
        <v>-495777.41</v>
      </c>
      <c r="D94" s="74">
        <v>3562455.57</v>
      </c>
    </row>
    <row r="95" spans="1:6" ht="15" customHeight="1" x14ac:dyDescent="0.3">
      <c r="A95" s="57"/>
      <c r="B95" s="73" t="s">
        <v>516</v>
      </c>
      <c r="C95" s="74">
        <f>+C108</f>
        <v>1667765.9999999998</v>
      </c>
      <c r="D95" s="74">
        <f>+D108</f>
        <v>1355784.4299999997</v>
      </c>
    </row>
    <row r="96" spans="1:6" ht="15" customHeight="1" x14ac:dyDescent="0.3">
      <c r="A96" s="72">
        <v>5400</v>
      </c>
      <c r="B96" s="75" t="s">
        <v>265</v>
      </c>
      <c r="C96" s="74">
        <v>0</v>
      </c>
      <c r="D96" s="74">
        <v>0</v>
      </c>
    </row>
    <row r="97" spans="1:4" ht="15" customHeight="1" x14ac:dyDescent="0.3">
      <c r="A97" s="57">
        <v>5410</v>
      </c>
      <c r="B97" s="34" t="s">
        <v>517</v>
      </c>
      <c r="C97" s="58">
        <v>0</v>
      </c>
      <c r="D97" s="58">
        <v>0</v>
      </c>
    </row>
    <row r="98" spans="1:4" ht="15" customHeight="1" x14ac:dyDescent="0.3">
      <c r="A98" s="57">
        <v>5411</v>
      </c>
      <c r="B98" s="34" t="s">
        <v>267</v>
      </c>
      <c r="C98" s="58">
        <v>0</v>
      </c>
      <c r="D98" s="58">
        <v>0</v>
      </c>
    </row>
    <row r="99" spans="1:4" ht="15" customHeight="1" x14ac:dyDescent="0.3">
      <c r="A99" s="57">
        <v>5420</v>
      </c>
      <c r="B99" s="34" t="s">
        <v>518</v>
      </c>
      <c r="C99" s="58">
        <v>0</v>
      </c>
      <c r="D99" s="58">
        <v>0</v>
      </c>
    </row>
    <row r="100" spans="1:4" ht="15" customHeight="1" x14ac:dyDescent="0.3">
      <c r="A100" s="57">
        <v>5421</v>
      </c>
      <c r="B100" s="34" t="s">
        <v>270</v>
      </c>
      <c r="C100" s="58">
        <v>0</v>
      </c>
      <c r="D100" s="58">
        <v>0</v>
      </c>
    </row>
    <row r="101" spans="1:4" ht="15" customHeight="1" x14ac:dyDescent="0.3">
      <c r="A101" s="57">
        <v>5430</v>
      </c>
      <c r="B101" s="34" t="s">
        <v>519</v>
      </c>
      <c r="C101" s="58">
        <v>0</v>
      </c>
      <c r="D101" s="58">
        <v>0</v>
      </c>
    </row>
    <row r="102" spans="1:4" ht="15" customHeight="1" x14ac:dyDescent="0.3">
      <c r="A102" s="57">
        <v>5431</v>
      </c>
      <c r="B102" s="34" t="s">
        <v>273</v>
      </c>
      <c r="C102" s="58">
        <v>0</v>
      </c>
      <c r="D102" s="58">
        <v>0</v>
      </c>
    </row>
    <row r="103" spans="1:4" ht="15" customHeight="1" x14ac:dyDescent="0.3">
      <c r="A103" s="57">
        <v>5440</v>
      </c>
      <c r="B103" s="34" t="s">
        <v>520</v>
      </c>
      <c r="C103" s="58">
        <v>0</v>
      </c>
      <c r="D103" s="58">
        <v>0</v>
      </c>
    </row>
    <row r="104" spans="1:4" ht="15" customHeight="1" x14ac:dyDescent="0.3">
      <c r="A104" s="57">
        <v>5441</v>
      </c>
      <c r="B104" s="34" t="s">
        <v>520</v>
      </c>
      <c r="C104" s="58">
        <v>0</v>
      </c>
      <c r="D104" s="58">
        <v>0</v>
      </c>
    </row>
    <row r="105" spans="1:4" ht="15" customHeight="1" x14ac:dyDescent="0.3">
      <c r="A105" s="57">
        <v>5450</v>
      </c>
      <c r="B105" s="34" t="s">
        <v>521</v>
      </c>
      <c r="C105" s="58">
        <v>0</v>
      </c>
      <c r="D105" s="58">
        <v>0</v>
      </c>
    </row>
    <row r="106" spans="1:4" ht="15" customHeight="1" x14ac:dyDescent="0.3">
      <c r="A106" s="57">
        <v>5451</v>
      </c>
      <c r="B106" s="34" t="s">
        <v>277</v>
      </c>
      <c r="C106" s="58">
        <v>0</v>
      </c>
      <c r="D106" s="58">
        <v>0</v>
      </c>
    </row>
    <row r="107" spans="1:4" ht="15" customHeight="1" x14ac:dyDescent="0.3">
      <c r="A107" s="57">
        <v>5452</v>
      </c>
      <c r="B107" s="34" t="s">
        <v>278</v>
      </c>
      <c r="C107" s="58">
        <v>0</v>
      </c>
      <c r="D107" s="58">
        <v>0</v>
      </c>
    </row>
    <row r="108" spans="1:4" ht="15" customHeight="1" x14ac:dyDescent="0.3">
      <c r="A108" s="72">
        <v>5500</v>
      </c>
      <c r="B108" s="75" t="s">
        <v>279</v>
      </c>
      <c r="C108" s="74">
        <f>+C109+C125</f>
        <v>1667765.9999999998</v>
      </c>
      <c r="D108" s="74">
        <f>+D109+D125</f>
        <v>1355784.4299999997</v>
      </c>
    </row>
    <row r="109" spans="1:4" ht="15" customHeight="1" x14ac:dyDescent="0.3">
      <c r="A109" s="72">
        <v>5510</v>
      </c>
      <c r="B109" s="75" t="s">
        <v>280</v>
      </c>
      <c r="C109" s="74">
        <f>+C114+C123</f>
        <v>1655330.0999999999</v>
      </c>
      <c r="D109" s="74">
        <f>+D114+D123</f>
        <v>1335768.1599999997</v>
      </c>
    </row>
    <row r="110" spans="1:4" ht="15" customHeight="1" x14ac:dyDescent="0.3">
      <c r="A110" s="57">
        <v>5511</v>
      </c>
      <c r="B110" s="34" t="s">
        <v>281</v>
      </c>
      <c r="C110" s="58">
        <v>0</v>
      </c>
      <c r="D110" s="58">
        <v>0</v>
      </c>
    </row>
    <row r="111" spans="1:4" ht="15" customHeight="1" x14ac:dyDescent="0.3">
      <c r="A111" s="57">
        <v>5512</v>
      </c>
      <c r="B111" s="34" t="s">
        <v>282</v>
      </c>
      <c r="C111" s="58">
        <v>0</v>
      </c>
      <c r="D111" s="58">
        <v>0</v>
      </c>
    </row>
    <row r="112" spans="1:4" ht="15" customHeight="1" x14ac:dyDescent="0.3">
      <c r="A112" s="57">
        <v>5513</v>
      </c>
      <c r="B112" s="34" t="s">
        <v>283</v>
      </c>
      <c r="C112" s="58">
        <v>0</v>
      </c>
      <c r="D112" s="58">
        <v>0</v>
      </c>
    </row>
    <row r="113" spans="1:4" ht="15" customHeight="1" x14ac:dyDescent="0.3">
      <c r="A113" s="57">
        <v>5514</v>
      </c>
      <c r="B113" s="34" t="s">
        <v>284</v>
      </c>
      <c r="C113" s="58">
        <v>0</v>
      </c>
      <c r="D113" s="58">
        <v>0</v>
      </c>
    </row>
    <row r="114" spans="1:4" ht="15" customHeight="1" x14ac:dyDescent="0.3">
      <c r="A114" s="57">
        <v>5515</v>
      </c>
      <c r="B114" s="34" t="s">
        <v>285</v>
      </c>
      <c r="C114" s="265">
        <f>+SUM(C115:C121)</f>
        <v>1648671.66</v>
      </c>
      <c r="D114" s="265">
        <f>+SUM(D115:D121)</f>
        <v>1329109.7199999997</v>
      </c>
    </row>
    <row r="115" spans="1:4" ht="15" customHeight="1" x14ac:dyDescent="0.3">
      <c r="A115" s="261" t="s">
        <v>925</v>
      </c>
      <c r="B115" s="148" t="s">
        <v>926</v>
      </c>
      <c r="C115" s="262">
        <v>170726.98</v>
      </c>
      <c r="D115" s="262">
        <v>105930.06</v>
      </c>
    </row>
    <row r="116" spans="1:4" ht="15" customHeight="1" x14ac:dyDescent="0.3">
      <c r="A116" s="261" t="s">
        <v>927</v>
      </c>
      <c r="B116" s="148" t="s">
        <v>928</v>
      </c>
      <c r="C116" s="262">
        <v>102199.13</v>
      </c>
      <c r="D116" s="262">
        <v>83568.56</v>
      </c>
    </row>
    <row r="117" spans="1:4" ht="15" customHeight="1" x14ac:dyDescent="0.3">
      <c r="A117" s="261" t="s">
        <v>929</v>
      </c>
      <c r="B117" s="148" t="s">
        <v>930</v>
      </c>
      <c r="C117" s="262">
        <v>21982.54</v>
      </c>
      <c r="D117" s="262">
        <v>37364.85</v>
      </c>
    </row>
    <row r="118" spans="1:4" ht="15" customHeight="1" x14ac:dyDescent="0.3">
      <c r="A118" s="261" t="s">
        <v>931</v>
      </c>
      <c r="B118" s="148" t="s">
        <v>932</v>
      </c>
      <c r="C118" s="262">
        <v>1170434.46</v>
      </c>
      <c r="D118" s="262">
        <v>906437.7</v>
      </c>
    </row>
    <row r="119" spans="1:4" ht="15" customHeight="1" x14ac:dyDescent="0.3">
      <c r="A119" s="261" t="s">
        <v>933</v>
      </c>
      <c r="B119" s="148" t="s">
        <v>934</v>
      </c>
      <c r="C119" s="262">
        <v>35000.03</v>
      </c>
      <c r="D119" s="262">
        <v>20416.68</v>
      </c>
    </row>
    <row r="120" spans="1:4" ht="15" customHeight="1" x14ac:dyDescent="0.3">
      <c r="A120" s="261" t="s">
        <v>935</v>
      </c>
      <c r="B120" s="148" t="s">
        <v>936</v>
      </c>
      <c r="C120" s="262">
        <v>4472.32</v>
      </c>
      <c r="D120" s="262">
        <v>2764.43</v>
      </c>
    </row>
    <row r="121" spans="1:4" ht="15" customHeight="1" x14ac:dyDescent="0.3">
      <c r="A121" s="261" t="s">
        <v>937</v>
      </c>
      <c r="B121" s="148" t="s">
        <v>938</v>
      </c>
      <c r="C121" s="262">
        <v>143856.20000000001</v>
      </c>
      <c r="D121" s="262">
        <v>172627.44</v>
      </c>
    </row>
    <row r="122" spans="1:4" ht="15" customHeight="1" x14ac:dyDescent="0.3">
      <c r="A122" s="57">
        <v>5516</v>
      </c>
      <c r="B122" s="34" t="s">
        <v>286</v>
      </c>
      <c r="C122" s="74">
        <v>0</v>
      </c>
      <c r="D122" s="74">
        <v>0</v>
      </c>
    </row>
    <row r="123" spans="1:4" ht="15" customHeight="1" x14ac:dyDescent="0.3">
      <c r="A123" s="57">
        <v>5517</v>
      </c>
      <c r="B123" s="34" t="s">
        <v>287</v>
      </c>
      <c r="C123" s="74">
        <f>+C124</f>
        <v>6658.44</v>
      </c>
      <c r="D123" s="74">
        <f>+D124</f>
        <v>6658.44</v>
      </c>
    </row>
    <row r="124" spans="1:4" ht="15" customHeight="1" x14ac:dyDescent="0.3">
      <c r="A124" s="261" t="s">
        <v>939</v>
      </c>
      <c r="B124" s="148" t="s">
        <v>940</v>
      </c>
      <c r="C124" s="262">
        <v>6658.44</v>
      </c>
      <c r="D124" s="262">
        <v>6658.44</v>
      </c>
    </row>
    <row r="125" spans="1:4" ht="15" customHeight="1" x14ac:dyDescent="0.3">
      <c r="A125" s="57">
        <v>5518</v>
      </c>
      <c r="B125" s="34" t="s">
        <v>288</v>
      </c>
      <c r="C125" s="74">
        <f>+C126</f>
        <v>12435.9</v>
      </c>
      <c r="D125" s="74">
        <f>+D126</f>
        <v>20016.27</v>
      </c>
    </row>
    <row r="126" spans="1:4" ht="15" customHeight="1" x14ac:dyDescent="0.3">
      <c r="A126" s="261" t="s">
        <v>941</v>
      </c>
      <c r="B126" s="148" t="s">
        <v>942</v>
      </c>
      <c r="C126" s="58">
        <v>12435.9</v>
      </c>
      <c r="D126" s="58">
        <v>20016.27</v>
      </c>
    </row>
    <row r="127" spans="1:4" ht="15" customHeight="1" x14ac:dyDescent="0.3">
      <c r="A127" s="72">
        <v>5520</v>
      </c>
      <c r="B127" s="75" t="s">
        <v>289</v>
      </c>
      <c r="C127" s="74">
        <v>0</v>
      </c>
      <c r="D127" s="74">
        <v>0</v>
      </c>
    </row>
    <row r="128" spans="1:4" ht="15" customHeight="1" x14ac:dyDescent="0.3">
      <c r="A128" s="57">
        <v>5521</v>
      </c>
      <c r="B128" s="34" t="s">
        <v>290</v>
      </c>
      <c r="C128" s="58">
        <v>0</v>
      </c>
      <c r="D128" s="58">
        <v>0</v>
      </c>
    </row>
    <row r="129" spans="1:4" ht="15" customHeight="1" x14ac:dyDescent="0.3">
      <c r="A129" s="57">
        <v>5522</v>
      </c>
      <c r="B129" s="34" t="s">
        <v>291</v>
      </c>
      <c r="C129" s="58">
        <v>0</v>
      </c>
      <c r="D129" s="58">
        <v>0</v>
      </c>
    </row>
    <row r="130" spans="1:4" ht="15" customHeight="1" x14ac:dyDescent="0.3">
      <c r="A130" s="72">
        <v>5530</v>
      </c>
      <c r="B130" s="75" t="s">
        <v>292</v>
      </c>
      <c r="C130" s="74">
        <v>0</v>
      </c>
      <c r="D130" s="74">
        <v>0</v>
      </c>
    </row>
    <row r="131" spans="1:4" ht="15" customHeight="1" x14ac:dyDescent="0.3">
      <c r="A131" s="57">
        <v>5531</v>
      </c>
      <c r="B131" s="34" t="s">
        <v>293</v>
      </c>
      <c r="C131" s="58">
        <v>0</v>
      </c>
      <c r="D131" s="58">
        <v>0</v>
      </c>
    </row>
    <row r="132" spans="1:4" ht="15" customHeight="1" x14ac:dyDescent="0.3">
      <c r="A132" s="57">
        <v>5532</v>
      </c>
      <c r="B132" s="34" t="s">
        <v>294</v>
      </c>
      <c r="C132" s="58">
        <v>0</v>
      </c>
      <c r="D132" s="58">
        <v>0</v>
      </c>
    </row>
    <row r="133" spans="1:4" ht="15" customHeight="1" x14ac:dyDescent="0.3">
      <c r="A133" s="57">
        <v>5533</v>
      </c>
      <c r="B133" s="34" t="s">
        <v>295</v>
      </c>
      <c r="C133" s="58">
        <v>0</v>
      </c>
      <c r="D133" s="58">
        <v>0</v>
      </c>
    </row>
    <row r="134" spans="1:4" ht="15" customHeight="1" x14ac:dyDescent="0.3">
      <c r="A134" s="57">
        <v>5534</v>
      </c>
      <c r="B134" s="34" t="s">
        <v>296</v>
      </c>
      <c r="C134" s="58">
        <v>0</v>
      </c>
      <c r="D134" s="58">
        <v>0</v>
      </c>
    </row>
    <row r="135" spans="1:4" ht="15" customHeight="1" x14ac:dyDescent="0.3">
      <c r="A135" s="57">
        <v>5535</v>
      </c>
      <c r="B135" s="34" t="s">
        <v>297</v>
      </c>
      <c r="C135" s="58">
        <v>0</v>
      </c>
      <c r="D135" s="58">
        <v>0</v>
      </c>
    </row>
    <row r="136" spans="1:4" ht="15" customHeight="1" x14ac:dyDescent="0.3">
      <c r="A136" s="72">
        <v>5590</v>
      </c>
      <c r="B136" s="75" t="s">
        <v>298</v>
      </c>
      <c r="C136" s="74">
        <v>0</v>
      </c>
      <c r="D136" s="74">
        <v>0</v>
      </c>
    </row>
    <row r="137" spans="1:4" ht="15" customHeight="1" x14ac:dyDescent="0.3">
      <c r="A137" s="57">
        <v>5591</v>
      </c>
      <c r="B137" s="34" t="s">
        <v>299</v>
      </c>
      <c r="C137" s="58">
        <v>0</v>
      </c>
      <c r="D137" s="58">
        <v>0</v>
      </c>
    </row>
    <row r="138" spans="1:4" ht="15" customHeight="1" x14ac:dyDescent="0.3">
      <c r="A138" s="57">
        <v>5592</v>
      </c>
      <c r="B138" s="34" t="s">
        <v>300</v>
      </c>
      <c r="C138" s="58">
        <v>0</v>
      </c>
      <c r="D138" s="58">
        <v>0</v>
      </c>
    </row>
    <row r="139" spans="1:4" ht="15" customHeight="1" x14ac:dyDescent="0.3">
      <c r="A139" s="57">
        <v>5593</v>
      </c>
      <c r="B139" s="34" t="s">
        <v>301</v>
      </c>
      <c r="C139" s="58">
        <v>0</v>
      </c>
      <c r="D139" s="58">
        <v>0</v>
      </c>
    </row>
    <row r="140" spans="1:4" ht="15" customHeight="1" x14ac:dyDescent="0.3">
      <c r="A140" s="57">
        <v>5594</v>
      </c>
      <c r="B140" s="34" t="s">
        <v>522</v>
      </c>
      <c r="C140" s="58">
        <v>0</v>
      </c>
      <c r="D140" s="58">
        <v>0</v>
      </c>
    </row>
    <row r="141" spans="1:4" ht="15" customHeight="1" x14ac:dyDescent="0.3">
      <c r="A141" s="57">
        <v>5595</v>
      </c>
      <c r="B141" s="34" t="s">
        <v>303</v>
      </c>
      <c r="C141" s="58">
        <v>0</v>
      </c>
      <c r="D141" s="58">
        <v>0</v>
      </c>
    </row>
    <row r="142" spans="1:4" ht="15" customHeight="1" x14ac:dyDescent="0.3">
      <c r="A142" s="57">
        <v>5596</v>
      </c>
      <c r="B142" s="34" t="s">
        <v>188</v>
      </c>
      <c r="C142" s="58">
        <v>0</v>
      </c>
      <c r="D142" s="58">
        <v>0</v>
      </c>
    </row>
    <row r="143" spans="1:4" ht="15" customHeight="1" x14ac:dyDescent="0.3">
      <c r="A143" s="57">
        <v>5597</v>
      </c>
      <c r="B143" s="34" t="s">
        <v>304</v>
      </c>
      <c r="C143" s="58">
        <v>0</v>
      </c>
      <c r="D143" s="58">
        <v>0</v>
      </c>
    </row>
    <row r="144" spans="1:4" ht="15" customHeight="1" x14ac:dyDescent="0.3">
      <c r="A144" s="57">
        <v>5599</v>
      </c>
      <c r="B144" s="34" t="s">
        <v>306</v>
      </c>
      <c r="C144" s="58">
        <v>0</v>
      </c>
      <c r="D144" s="58">
        <v>0</v>
      </c>
    </row>
    <row r="145" spans="1:4" ht="15" customHeight="1" x14ac:dyDescent="0.3">
      <c r="A145" s="72">
        <v>5600</v>
      </c>
      <c r="B145" s="75" t="s">
        <v>307</v>
      </c>
      <c r="C145" s="74">
        <v>0</v>
      </c>
      <c r="D145" s="74">
        <v>0</v>
      </c>
    </row>
    <row r="146" spans="1:4" ht="15" customHeight="1" x14ac:dyDescent="0.3">
      <c r="A146" s="72">
        <v>5610</v>
      </c>
      <c r="B146" s="75" t="s">
        <v>308</v>
      </c>
      <c r="C146" s="74">
        <v>0</v>
      </c>
      <c r="D146" s="74">
        <v>0</v>
      </c>
    </row>
    <row r="147" spans="1:4" ht="15" customHeight="1" x14ac:dyDescent="0.3">
      <c r="A147" s="57">
        <v>5611</v>
      </c>
      <c r="B147" s="34" t="s">
        <v>309</v>
      </c>
      <c r="C147" s="58">
        <v>0</v>
      </c>
      <c r="D147" s="58">
        <v>0</v>
      </c>
    </row>
    <row r="148" spans="1:4" ht="15" customHeight="1" x14ac:dyDescent="0.3">
      <c r="A148" s="72">
        <v>2110</v>
      </c>
      <c r="B148" s="76" t="s">
        <v>523</v>
      </c>
      <c r="C148" s="74">
        <f>+C151</f>
        <v>0</v>
      </c>
      <c r="D148" s="74">
        <v>0</v>
      </c>
    </row>
    <row r="149" spans="1:4" ht="15" customHeight="1" x14ac:dyDescent="0.3">
      <c r="A149" s="57">
        <v>2111</v>
      </c>
      <c r="B149" s="34" t="s">
        <v>524</v>
      </c>
      <c r="C149" s="58">
        <v>0</v>
      </c>
      <c r="D149" s="58">
        <v>0</v>
      </c>
    </row>
    <row r="150" spans="1:4" ht="15" customHeight="1" x14ac:dyDescent="0.3">
      <c r="A150" s="57">
        <v>2112</v>
      </c>
      <c r="B150" s="34" t="s">
        <v>525</v>
      </c>
      <c r="C150" s="58">
        <v>0</v>
      </c>
      <c r="D150" s="58">
        <v>0</v>
      </c>
    </row>
    <row r="151" spans="1:4" ht="15" customHeight="1" x14ac:dyDescent="0.3">
      <c r="A151" s="57">
        <v>2112</v>
      </c>
      <c r="B151" s="34" t="s">
        <v>526</v>
      </c>
      <c r="C151" s="58">
        <v>0</v>
      </c>
      <c r="D151" s="58">
        <v>0</v>
      </c>
    </row>
    <row r="152" spans="1:4" ht="15" customHeight="1" x14ac:dyDescent="0.3">
      <c r="A152" s="57">
        <v>2115</v>
      </c>
      <c r="B152" s="34" t="s">
        <v>527</v>
      </c>
      <c r="C152" s="58">
        <v>0</v>
      </c>
      <c r="D152" s="58">
        <v>0</v>
      </c>
    </row>
    <row r="153" spans="1:4" ht="15" customHeight="1" x14ac:dyDescent="0.3">
      <c r="A153" s="57">
        <v>2114</v>
      </c>
      <c r="B153" s="34" t="s">
        <v>528</v>
      </c>
      <c r="C153" s="58">
        <v>0</v>
      </c>
      <c r="D153" s="58">
        <v>0</v>
      </c>
    </row>
    <row r="154" spans="1:4" ht="15" customHeight="1" x14ac:dyDescent="0.3">
      <c r="A154" s="72">
        <v>5120</v>
      </c>
      <c r="B154" s="76" t="s">
        <v>351</v>
      </c>
      <c r="C154" s="74">
        <v>0</v>
      </c>
      <c r="D154" s="74">
        <v>0</v>
      </c>
    </row>
    <row r="155" spans="1:4" ht="15" customHeight="1" x14ac:dyDescent="0.3">
      <c r="A155" s="57">
        <v>5120</v>
      </c>
      <c r="B155" s="44" t="s">
        <v>351</v>
      </c>
      <c r="C155" s="58">
        <v>0</v>
      </c>
      <c r="D155" s="58">
        <v>0</v>
      </c>
    </row>
    <row r="156" spans="1:4" ht="15" customHeight="1" x14ac:dyDescent="0.3">
      <c r="A156" s="57"/>
      <c r="B156" s="73" t="s">
        <v>529</v>
      </c>
      <c r="C156" s="74">
        <v>0</v>
      </c>
      <c r="D156" s="74">
        <v>0</v>
      </c>
    </row>
    <row r="157" spans="1:4" ht="15" customHeight="1" x14ac:dyDescent="0.3">
      <c r="A157" s="72">
        <v>4300</v>
      </c>
      <c r="B157" s="73" t="s">
        <v>78</v>
      </c>
      <c r="C157" s="58">
        <v>0</v>
      </c>
      <c r="D157" s="58">
        <v>0</v>
      </c>
    </row>
    <row r="158" spans="1:4" ht="15" customHeight="1" x14ac:dyDescent="0.3">
      <c r="A158" s="72">
        <v>4310</v>
      </c>
      <c r="B158" s="73" t="s">
        <v>173</v>
      </c>
      <c r="C158" s="74">
        <v>0</v>
      </c>
      <c r="D158" s="74">
        <v>0</v>
      </c>
    </row>
    <row r="159" spans="1:4" ht="15" customHeight="1" x14ac:dyDescent="0.3">
      <c r="A159" s="57">
        <v>4311</v>
      </c>
      <c r="B159" s="77" t="s">
        <v>174</v>
      </c>
      <c r="C159" s="58">
        <v>0</v>
      </c>
      <c r="D159" s="58">
        <v>0</v>
      </c>
    </row>
    <row r="160" spans="1:4" ht="15" customHeight="1" x14ac:dyDescent="0.3">
      <c r="A160" s="57">
        <v>4319</v>
      </c>
      <c r="B160" s="77" t="s">
        <v>175</v>
      </c>
      <c r="C160" s="58">
        <v>0</v>
      </c>
      <c r="D160" s="58">
        <v>0</v>
      </c>
    </row>
    <row r="161" spans="1:4" ht="15" customHeight="1" x14ac:dyDescent="0.3">
      <c r="A161" s="72">
        <v>4320</v>
      </c>
      <c r="B161" s="73" t="s">
        <v>176</v>
      </c>
      <c r="C161" s="74">
        <v>0</v>
      </c>
      <c r="D161" s="74">
        <v>0</v>
      </c>
    </row>
    <row r="162" spans="1:4" ht="15" customHeight="1" x14ac:dyDescent="0.3">
      <c r="A162" s="57">
        <v>4321</v>
      </c>
      <c r="B162" s="77" t="s">
        <v>177</v>
      </c>
      <c r="C162" s="58">
        <v>0</v>
      </c>
      <c r="D162" s="58">
        <v>0</v>
      </c>
    </row>
    <row r="163" spans="1:4" ht="15" customHeight="1" x14ac:dyDescent="0.3">
      <c r="A163" s="57">
        <v>4322</v>
      </c>
      <c r="B163" s="77" t="s">
        <v>178</v>
      </c>
      <c r="C163" s="58">
        <v>0</v>
      </c>
      <c r="D163" s="58">
        <v>0</v>
      </c>
    </row>
    <row r="164" spans="1:4" ht="15" customHeight="1" x14ac:dyDescent="0.3">
      <c r="A164" s="57">
        <v>4323</v>
      </c>
      <c r="B164" s="77" t="s">
        <v>179</v>
      </c>
      <c r="C164" s="58">
        <v>0</v>
      </c>
      <c r="D164" s="58">
        <v>0</v>
      </c>
    </row>
    <row r="165" spans="1:4" ht="15" customHeight="1" x14ac:dyDescent="0.3">
      <c r="A165" s="57">
        <v>4324</v>
      </c>
      <c r="B165" s="77" t="s">
        <v>180</v>
      </c>
      <c r="C165" s="58">
        <v>0</v>
      </c>
      <c r="D165" s="58">
        <v>0</v>
      </c>
    </row>
    <row r="166" spans="1:4" ht="15" customHeight="1" x14ac:dyDescent="0.3">
      <c r="A166" s="57">
        <v>4325</v>
      </c>
      <c r="B166" s="77" t="s">
        <v>181</v>
      </c>
      <c r="C166" s="58">
        <v>0</v>
      </c>
      <c r="D166" s="58">
        <v>0</v>
      </c>
    </row>
    <row r="167" spans="1:4" ht="15" customHeight="1" x14ac:dyDescent="0.3">
      <c r="A167" s="72">
        <v>4330</v>
      </c>
      <c r="B167" s="73" t="s">
        <v>182</v>
      </c>
      <c r="C167" s="74">
        <v>0</v>
      </c>
      <c r="D167" s="74">
        <v>0</v>
      </c>
    </row>
    <row r="168" spans="1:4" ht="15" customHeight="1" x14ac:dyDescent="0.3">
      <c r="A168" s="57">
        <v>4331</v>
      </c>
      <c r="B168" s="77" t="s">
        <v>182</v>
      </c>
      <c r="C168" s="58">
        <v>0</v>
      </c>
      <c r="D168" s="58">
        <v>0</v>
      </c>
    </row>
    <row r="169" spans="1:4" ht="15" customHeight="1" x14ac:dyDescent="0.3">
      <c r="A169" s="72">
        <v>4340</v>
      </c>
      <c r="B169" s="73" t="s">
        <v>183</v>
      </c>
      <c r="C169" s="74">
        <v>0</v>
      </c>
      <c r="D169" s="74">
        <v>0</v>
      </c>
    </row>
    <row r="170" spans="1:4" ht="15" customHeight="1" x14ac:dyDescent="0.3">
      <c r="A170" s="57">
        <v>4341</v>
      </c>
      <c r="B170" s="77" t="s">
        <v>183</v>
      </c>
      <c r="C170" s="58">
        <v>0</v>
      </c>
      <c r="D170" s="58">
        <v>0</v>
      </c>
    </row>
    <row r="171" spans="1:4" ht="15" customHeight="1" x14ac:dyDescent="0.3">
      <c r="A171" s="72">
        <v>4390</v>
      </c>
      <c r="B171" s="73" t="s">
        <v>184</v>
      </c>
      <c r="C171" s="74">
        <v>0</v>
      </c>
      <c r="D171" s="74">
        <v>0</v>
      </c>
    </row>
    <row r="172" spans="1:4" ht="15" customHeight="1" x14ac:dyDescent="0.3">
      <c r="A172" s="57">
        <v>4392</v>
      </c>
      <c r="B172" s="77" t="s">
        <v>185</v>
      </c>
      <c r="C172" s="58">
        <v>0</v>
      </c>
      <c r="D172" s="58">
        <v>0</v>
      </c>
    </row>
    <row r="173" spans="1:4" ht="15" customHeight="1" x14ac:dyDescent="0.3">
      <c r="A173" s="57">
        <v>4393</v>
      </c>
      <c r="B173" s="77" t="s">
        <v>186</v>
      </c>
      <c r="C173" s="58">
        <v>0</v>
      </c>
      <c r="D173" s="58">
        <v>0</v>
      </c>
    </row>
    <row r="174" spans="1:4" ht="15" customHeight="1" x14ac:dyDescent="0.3">
      <c r="A174" s="57">
        <v>4394</v>
      </c>
      <c r="B174" s="77" t="s">
        <v>187</v>
      </c>
      <c r="C174" s="58">
        <v>0</v>
      </c>
      <c r="D174" s="58">
        <v>0</v>
      </c>
    </row>
    <row r="175" spans="1:4" ht="15" customHeight="1" x14ac:dyDescent="0.3">
      <c r="A175" s="57">
        <v>4395</v>
      </c>
      <c r="B175" s="77" t="s">
        <v>188</v>
      </c>
      <c r="C175" s="58">
        <v>0</v>
      </c>
      <c r="D175" s="58">
        <v>0</v>
      </c>
    </row>
    <row r="176" spans="1:4" ht="15" customHeight="1" x14ac:dyDescent="0.3">
      <c r="A176" s="57">
        <v>4396</v>
      </c>
      <c r="B176" s="77" t="s">
        <v>189</v>
      </c>
      <c r="C176" s="58">
        <v>0</v>
      </c>
      <c r="D176" s="58">
        <v>0</v>
      </c>
    </row>
    <row r="177" spans="1:4" ht="15" customHeight="1" x14ac:dyDescent="0.3">
      <c r="A177" s="57">
        <v>4397</v>
      </c>
      <c r="B177" s="77" t="s">
        <v>190</v>
      </c>
      <c r="C177" s="58">
        <v>0</v>
      </c>
      <c r="D177" s="58">
        <v>0</v>
      </c>
    </row>
    <row r="178" spans="1:4" ht="15" customHeight="1" x14ac:dyDescent="0.3">
      <c r="A178" s="57">
        <v>4399</v>
      </c>
      <c r="B178" s="77" t="s">
        <v>184</v>
      </c>
      <c r="C178" s="58">
        <v>0</v>
      </c>
      <c r="D178" s="58">
        <v>0</v>
      </c>
    </row>
    <row r="179" spans="1:4" ht="15" customHeight="1" x14ac:dyDescent="0.3">
      <c r="A179" s="72">
        <v>1120</v>
      </c>
      <c r="B179" s="76" t="s">
        <v>530</v>
      </c>
      <c r="C179" s="74">
        <v>0</v>
      </c>
      <c r="D179" s="74">
        <v>0</v>
      </c>
    </row>
    <row r="180" spans="1:4" ht="15" customHeight="1" x14ac:dyDescent="0.3">
      <c r="A180" s="57">
        <v>1124</v>
      </c>
      <c r="B180" s="44" t="s">
        <v>531</v>
      </c>
      <c r="C180" s="58">
        <v>0</v>
      </c>
      <c r="D180" s="58">
        <v>0</v>
      </c>
    </row>
    <row r="181" spans="1:4" ht="15" customHeight="1" x14ac:dyDescent="0.3">
      <c r="A181" s="57">
        <v>1124</v>
      </c>
      <c r="B181" s="44" t="s">
        <v>532</v>
      </c>
      <c r="C181" s="58">
        <v>0</v>
      </c>
      <c r="D181" s="58">
        <v>0</v>
      </c>
    </row>
    <row r="182" spans="1:4" ht="15" customHeight="1" x14ac:dyDescent="0.3">
      <c r="A182" s="57">
        <v>1124</v>
      </c>
      <c r="B182" s="44" t="s">
        <v>533</v>
      </c>
      <c r="C182" s="58">
        <v>0</v>
      </c>
      <c r="D182" s="58">
        <v>0</v>
      </c>
    </row>
    <row r="183" spans="1:4" ht="15" customHeight="1" x14ac:dyDescent="0.3">
      <c r="A183" s="57">
        <v>1124</v>
      </c>
      <c r="B183" s="44" t="s">
        <v>534</v>
      </c>
      <c r="C183" s="58">
        <v>0</v>
      </c>
      <c r="D183" s="58">
        <v>0</v>
      </c>
    </row>
    <row r="184" spans="1:4" ht="15" customHeight="1" x14ac:dyDescent="0.3">
      <c r="A184" s="57">
        <v>1124</v>
      </c>
      <c r="B184" s="44" t="s">
        <v>535</v>
      </c>
      <c r="C184" s="58">
        <v>0</v>
      </c>
      <c r="D184" s="58">
        <v>0</v>
      </c>
    </row>
    <row r="185" spans="1:4" ht="15" customHeight="1" x14ac:dyDescent="0.3">
      <c r="A185" s="57">
        <v>1124</v>
      </c>
      <c r="B185" s="44" t="s">
        <v>536</v>
      </c>
      <c r="C185" s="58">
        <v>0</v>
      </c>
      <c r="D185" s="58">
        <v>0</v>
      </c>
    </row>
    <row r="186" spans="1:4" ht="15" customHeight="1" x14ac:dyDescent="0.3">
      <c r="A186" s="57">
        <v>1122</v>
      </c>
      <c r="B186" s="44" t="s">
        <v>537</v>
      </c>
      <c r="C186" s="58">
        <v>0</v>
      </c>
      <c r="D186" s="58">
        <v>0</v>
      </c>
    </row>
    <row r="187" spans="1:4" ht="15" customHeight="1" x14ac:dyDescent="0.3">
      <c r="A187" s="57">
        <v>1122</v>
      </c>
      <c r="B187" s="44" t="s">
        <v>538</v>
      </c>
      <c r="C187" s="58">
        <v>0</v>
      </c>
      <c r="D187" s="58">
        <v>0</v>
      </c>
    </row>
    <row r="188" spans="1:4" ht="15" customHeight="1" x14ac:dyDescent="0.3">
      <c r="A188" s="57">
        <v>1122</v>
      </c>
      <c r="B188" s="44" t="s">
        <v>539</v>
      </c>
      <c r="C188" s="58">
        <v>0</v>
      </c>
      <c r="D188" s="58">
        <v>0</v>
      </c>
    </row>
    <row r="189" spans="1:4" ht="15" customHeight="1" x14ac:dyDescent="0.3">
      <c r="A189" s="72">
        <v>5120</v>
      </c>
      <c r="B189" s="76" t="s">
        <v>351</v>
      </c>
      <c r="C189" s="74">
        <v>0</v>
      </c>
      <c r="D189" s="74">
        <v>0</v>
      </c>
    </row>
    <row r="190" spans="1:4" ht="15" customHeight="1" x14ac:dyDescent="0.3">
      <c r="A190" s="57">
        <v>5120</v>
      </c>
      <c r="B190" s="44" t="s">
        <v>351</v>
      </c>
      <c r="C190" s="58">
        <v>0</v>
      </c>
      <c r="D190" s="58">
        <v>0</v>
      </c>
    </row>
    <row r="191" spans="1:4" ht="15" customHeight="1" x14ac:dyDescent="0.3">
      <c r="A191" s="72">
        <v>4150</v>
      </c>
      <c r="B191" s="76" t="s">
        <v>137</v>
      </c>
      <c r="C191" s="74">
        <v>0</v>
      </c>
      <c r="D191" s="74">
        <v>0</v>
      </c>
    </row>
    <row r="192" spans="1:4" ht="15" customHeight="1" x14ac:dyDescent="0.3">
      <c r="A192" s="57">
        <v>4151</v>
      </c>
      <c r="B192" s="44" t="s">
        <v>540</v>
      </c>
      <c r="C192" s="58">
        <v>0</v>
      </c>
      <c r="D192" s="58">
        <v>0</v>
      </c>
    </row>
    <row r="193" spans="1:5" ht="15" customHeight="1" x14ac:dyDescent="0.3">
      <c r="A193" s="57"/>
      <c r="B193" s="78" t="s">
        <v>541</v>
      </c>
      <c r="C193" s="74">
        <f>C94+C95-C156</f>
        <v>1171988.5899999999</v>
      </c>
      <c r="D193" s="74">
        <f>+D94+D95-D156</f>
        <v>4918240</v>
      </c>
    </row>
    <row r="194" spans="1:5" ht="15" customHeight="1" x14ac:dyDescent="0.3">
      <c r="A194" s="34"/>
      <c r="B194" s="34"/>
      <c r="C194" s="34"/>
      <c r="D194" s="34"/>
    </row>
    <row r="195" spans="1:5" ht="15" customHeight="1" x14ac:dyDescent="0.3">
      <c r="A195" s="34"/>
      <c r="B195" s="34" t="s">
        <v>310</v>
      </c>
      <c r="C195" s="34"/>
      <c r="D195" s="34"/>
    </row>
    <row r="197" spans="1:5" ht="15" customHeight="1" x14ac:dyDescent="0.3">
      <c r="B197" s="248"/>
      <c r="C197" s="554"/>
      <c r="D197" s="554"/>
      <c r="E197" s="554"/>
    </row>
  </sheetData>
  <mergeCells count="5">
    <mergeCell ref="C197:E197"/>
    <mergeCell ref="A1:C1"/>
    <mergeCell ref="A2:C2"/>
    <mergeCell ref="A3:C3"/>
    <mergeCell ref="A4:C4"/>
  </mergeCells>
  <pageMargins left="0.70866141732283472" right="0.70866141732283472" top="0.74803149606299213" bottom="0.74803149606299213" header="0" footer="0"/>
  <pageSetup paperSize="9" scale="70" fitToHeight="3" orientation="portrait" r:id="rId1"/>
  <rowBreaks count="1" manualBreakCount="1">
    <brk id="135" man="1"/>
  </rowBreak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pageSetUpPr fitToPage="1"/>
  </sheetPr>
  <dimension ref="A1:E26"/>
  <sheetViews>
    <sheetView view="pageBreakPreview" zoomScale="60" zoomScaleNormal="100" workbookViewId="0">
      <selection activeCell="B25" sqref="B25"/>
    </sheetView>
  </sheetViews>
  <sheetFormatPr baseColWidth="10" defaultColWidth="14.44140625" defaultRowHeight="15" customHeight="1" x14ac:dyDescent="0.3"/>
  <cols>
    <col min="1" max="1" width="4" style="29" customWidth="1"/>
    <col min="2" max="2" width="63.109375" style="29" customWidth="1"/>
    <col min="3" max="3" width="17.88671875" style="29" customWidth="1"/>
    <col min="4" max="26" width="11.44140625" style="29" customWidth="1"/>
    <col min="27" max="16384" width="14.44140625" style="29"/>
  </cols>
  <sheetData>
    <row r="1" spans="1:3" ht="11.25" customHeight="1" x14ac:dyDescent="0.3">
      <c r="A1" s="515" t="s">
        <v>2111</v>
      </c>
      <c r="B1" s="516"/>
      <c r="C1" s="517"/>
    </row>
    <row r="2" spans="1:3" ht="11.25" customHeight="1" x14ac:dyDescent="0.3">
      <c r="A2" s="518" t="s">
        <v>581</v>
      </c>
      <c r="B2" s="501"/>
      <c r="C2" s="519"/>
    </row>
    <row r="3" spans="1:3" ht="11.25" customHeight="1" x14ac:dyDescent="0.3">
      <c r="A3" s="518" t="s">
        <v>2107</v>
      </c>
      <c r="B3" s="501"/>
      <c r="C3" s="519"/>
    </row>
    <row r="4" spans="1:3" ht="9.75" customHeight="1" x14ac:dyDescent="0.3">
      <c r="A4" s="520" t="s">
        <v>543</v>
      </c>
      <c r="B4" s="521"/>
      <c r="C4" s="522"/>
    </row>
    <row r="5" spans="1:3" ht="9.75" customHeight="1" x14ac:dyDescent="0.3">
      <c r="A5" s="523" t="s">
        <v>544</v>
      </c>
      <c r="B5" s="524"/>
      <c r="C5" s="132">
        <v>2025</v>
      </c>
    </row>
    <row r="6" spans="1:3" ht="9.75" customHeight="1" x14ac:dyDescent="0.3">
      <c r="A6" s="102" t="s">
        <v>582</v>
      </c>
      <c r="B6" s="102"/>
      <c r="C6" s="103">
        <v>109973272.53</v>
      </c>
    </row>
    <row r="7" spans="1:3" ht="7.5" customHeight="1" x14ac:dyDescent="0.3">
      <c r="A7" s="44"/>
      <c r="B7" s="84"/>
      <c r="C7" s="106"/>
    </row>
    <row r="8" spans="1:3" ht="9.75" customHeight="1" x14ac:dyDescent="0.3">
      <c r="A8" s="86" t="s">
        <v>583</v>
      </c>
      <c r="B8" s="86"/>
      <c r="C8" s="88">
        <f>SUM(C9:C14)</f>
        <v>0</v>
      </c>
    </row>
    <row r="9" spans="1:3" ht="9.75" customHeight="1" x14ac:dyDescent="0.3">
      <c r="A9" s="107" t="s">
        <v>584</v>
      </c>
      <c r="B9" s="108" t="s">
        <v>173</v>
      </c>
      <c r="C9" s="109">
        <v>0</v>
      </c>
    </row>
    <row r="10" spans="1:3" ht="9.75" customHeight="1" x14ac:dyDescent="0.3">
      <c r="A10" s="110" t="s">
        <v>585</v>
      </c>
      <c r="B10" s="111" t="s">
        <v>586</v>
      </c>
      <c r="C10" s="109">
        <v>0</v>
      </c>
    </row>
    <row r="11" spans="1:3" ht="9.75" customHeight="1" x14ac:dyDescent="0.3">
      <c r="A11" s="110" t="s">
        <v>587</v>
      </c>
      <c r="B11" s="111" t="s">
        <v>182</v>
      </c>
      <c r="C11" s="109">
        <v>0</v>
      </c>
    </row>
    <row r="12" spans="1:3" ht="9.75" customHeight="1" x14ac:dyDescent="0.3">
      <c r="A12" s="110" t="s">
        <v>588</v>
      </c>
      <c r="B12" s="111" t="s">
        <v>183</v>
      </c>
      <c r="C12" s="109">
        <v>0</v>
      </c>
    </row>
    <row r="13" spans="1:3" ht="9.75" customHeight="1" x14ac:dyDescent="0.3">
      <c r="A13" s="110" t="s">
        <v>589</v>
      </c>
      <c r="B13" s="111" t="s">
        <v>184</v>
      </c>
      <c r="C13" s="109">
        <v>0</v>
      </c>
    </row>
    <row r="14" spans="1:3" ht="9.75" customHeight="1" x14ac:dyDescent="0.3">
      <c r="A14" s="112" t="s">
        <v>590</v>
      </c>
      <c r="B14" s="113" t="s">
        <v>591</v>
      </c>
      <c r="C14" s="109">
        <v>0</v>
      </c>
    </row>
    <row r="15" spans="1:3" ht="7.5" customHeight="1" x14ac:dyDescent="0.3">
      <c r="A15" s="44"/>
      <c r="B15" s="114"/>
      <c r="C15" s="115"/>
    </row>
    <row r="16" spans="1:3" ht="9.75" customHeight="1" x14ac:dyDescent="0.3">
      <c r="A16" s="86" t="s">
        <v>592</v>
      </c>
      <c r="B16" s="84"/>
      <c r="C16" s="88">
        <f>SUM(C17:C19)</f>
        <v>0</v>
      </c>
    </row>
    <row r="17" spans="1:5" ht="9.75" customHeight="1" x14ac:dyDescent="0.3">
      <c r="A17" s="116">
        <v>3.1</v>
      </c>
      <c r="B17" s="111" t="s">
        <v>593</v>
      </c>
      <c r="C17" s="109"/>
    </row>
    <row r="18" spans="1:5" ht="9.75" customHeight="1" x14ac:dyDescent="0.3">
      <c r="A18" s="117">
        <v>3.2</v>
      </c>
      <c r="B18" s="111" t="s">
        <v>594</v>
      </c>
      <c r="C18" s="109">
        <v>0</v>
      </c>
    </row>
    <row r="19" spans="1:5" ht="9.75" customHeight="1" x14ac:dyDescent="0.3">
      <c r="A19" s="117">
        <v>3.3</v>
      </c>
      <c r="B19" s="113" t="s">
        <v>595</v>
      </c>
      <c r="C19" s="118">
        <v>0</v>
      </c>
    </row>
    <row r="20" spans="1:5" ht="7.5" customHeight="1" x14ac:dyDescent="0.3">
      <c r="A20" s="44"/>
      <c r="B20" s="113"/>
      <c r="C20" s="119"/>
    </row>
    <row r="21" spans="1:5" ht="9.75" customHeight="1" x14ac:dyDescent="0.3">
      <c r="A21" s="120" t="s">
        <v>596</v>
      </c>
      <c r="B21" s="120"/>
      <c r="C21" s="103">
        <f>C6+C8-C16</f>
        <v>109973272.53</v>
      </c>
    </row>
    <row r="22" spans="1:5" ht="9.75" customHeight="1" x14ac:dyDescent="0.3">
      <c r="A22" s="44"/>
      <c r="B22" s="44"/>
      <c r="C22" s="44"/>
    </row>
    <row r="23" spans="1:5" ht="9.75" customHeight="1" x14ac:dyDescent="0.3">
      <c r="A23" s="44"/>
      <c r="B23" s="34" t="s">
        <v>310</v>
      </c>
      <c r="C23" s="44"/>
    </row>
    <row r="25" spans="1:5" ht="15" customHeight="1" x14ac:dyDescent="0.3">
      <c r="B25" s="248"/>
      <c r="C25" s="555"/>
      <c r="D25" s="555"/>
      <c r="E25" s="555"/>
    </row>
    <row r="26" spans="1:5" ht="15" customHeight="1" x14ac:dyDescent="0.3">
      <c r="B26" s="248"/>
      <c r="C26" s="554"/>
      <c r="D26" s="554"/>
      <c r="E26" s="554"/>
    </row>
  </sheetData>
  <mergeCells count="7">
    <mergeCell ref="C26:E26"/>
    <mergeCell ref="A1:C1"/>
    <mergeCell ref="A2:C2"/>
    <mergeCell ref="A3:C3"/>
    <mergeCell ref="A4:C4"/>
    <mergeCell ref="A5:B5"/>
    <mergeCell ref="C25:E25"/>
  </mergeCells>
  <pageMargins left="0.70866141732283472" right="0.70866141732283472" top="0.74803149606299213" bottom="0.74803149606299213" header="0" footer="0"/>
  <pageSetup scale="83"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pageSetUpPr fitToPage="1"/>
  </sheetPr>
  <dimension ref="A1:G44"/>
  <sheetViews>
    <sheetView view="pageBreakPreview" zoomScale="60" zoomScaleNormal="100" workbookViewId="0">
      <selection activeCell="B43" sqref="B43"/>
    </sheetView>
  </sheetViews>
  <sheetFormatPr baseColWidth="10" defaultColWidth="14.44140625" defaultRowHeight="15" customHeight="1" x14ac:dyDescent="0.3"/>
  <cols>
    <col min="1" max="1" width="3.88671875" style="29" customWidth="1"/>
    <col min="2" max="2" width="62.109375" style="29" customWidth="1"/>
    <col min="3" max="3" width="17.88671875" style="29" customWidth="1"/>
    <col min="4" max="4" width="11.44140625" style="29" customWidth="1"/>
    <col min="5" max="5" width="5" style="29" bestFit="1" customWidth="1"/>
    <col min="6" max="6" width="13.44140625" style="29" customWidth="1"/>
    <col min="7" max="26" width="11.44140625" style="29" customWidth="1"/>
    <col min="27" max="16384" width="14.44140625" style="29"/>
  </cols>
  <sheetData>
    <row r="1" spans="1:3" ht="11.25" customHeight="1" x14ac:dyDescent="0.3">
      <c r="A1" s="525" t="s">
        <v>2111</v>
      </c>
      <c r="B1" s="516"/>
      <c r="C1" s="517"/>
    </row>
    <row r="2" spans="1:3" ht="11.25" customHeight="1" x14ac:dyDescent="0.3">
      <c r="A2" s="526" t="s">
        <v>542</v>
      </c>
      <c r="B2" s="501"/>
      <c r="C2" s="519"/>
    </row>
    <row r="3" spans="1:3" ht="11.25" customHeight="1" x14ac:dyDescent="0.3">
      <c r="A3" s="526" t="s">
        <v>2107</v>
      </c>
      <c r="B3" s="501"/>
      <c r="C3" s="519"/>
    </row>
    <row r="4" spans="1:3" ht="9.75" customHeight="1" x14ac:dyDescent="0.3">
      <c r="A4" s="520" t="s">
        <v>543</v>
      </c>
      <c r="B4" s="521"/>
      <c r="C4" s="522"/>
    </row>
    <row r="5" spans="1:3" ht="11.25" customHeight="1" x14ac:dyDescent="0.3">
      <c r="A5" s="523" t="s">
        <v>544</v>
      </c>
      <c r="B5" s="524"/>
      <c r="C5" s="132">
        <v>2025</v>
      </c>
    </row>
    <row r="6" spans="1:3" ht="9.75" customHeight="1" x14ac:dyDescent="0.3">
      <c r="A6" s="133" t="s">
        <v>545</v>
      </c>
      <c r="B6" s="102"/>
      <c r="C6" s="134">
        <v>109776460.22</v>
      </c>
    </row>
    <row r="7" spans="1:3" ht="7.5" customHeight="1" x14ac:dyDescent="0.3">
      <c r="A7" s="83"/>
      <c r="B7" s="84"/>
      <c r="C7" s="85"/>
    </row>
    <row r="8" spans="1:3" ht="9.75" customHeight="1" x14ac:dyDescent="0.3">
      <c r="A8" s="86" t="s">
        <v>546</v>
      </c>
      <c r="B8" s="87"/>
      <c r="C8" s="88">
        <f>SUM(C9:C29)</f>
        <v>975176.28</v>
      </c>
    </row>
    <row r="9" spans="1:3" ht="9.75" customHeight="1" x14ac:dyDescent="0.3">
      <c r="A9" s="89">
        <v>2.1</v>
      </c>
      <c r="B9" s="90" t="s">
        <v>206</v>
      </c>
      <c r="C9" s="91">
        <v>0</v>
      </c>
    </row>
    <row r="10" spans="1:3" ht="9.75" customHeight="1" x14ac:dyDescent="0.3">
      <c r="A10" s="89">
        <v>2.2000000000000002</v>
      </c>
      <c r="B10" s="90" t="s">
        <v>203</v>
      </c>
      <c r="C10" s="91"/>
    </row>
    <row r="11" spans="1:3" ht="9.75" customHeight="1" x14ac:dyDescent="0.3">
      <c r="A11" s="92">
        <v>2.2999999999999998</v>
      </c>
      <c r="B11" s="93" t="s">
        <v>379</v>
      </c>
      <c r="C11" s="91">
        <v>308783.78000000003</v>
      </c>
    </row>
    <row r="12" spans="1:3" ht="9.75" customHeight="1" x14ac:dyDescent="0.3">
      <c r="A12" s="92">
        <v>2.4</v>
      </c>
      <c r="B12" s="93" t="s">
        <v>380</v>
      </c>
      <c r="C12" s="91">
        <f>659699.42</f>
        <v>659699.42000000004</v>
      </c>
    </row>
    <row r="13" spans="1:3" ht="9.75" customHeight="1" x14ac:dyDescent="0.3">
      <c r="A13" s="92">
        <v>2.5</v>
      </c>
      <c r="B13" s="93" t="s">
        <v>381</v>
      </c>
      <c r="C13" s="267">
        <v>0</v>
      </c>
    </row>
    <row r="14" spans="1:3" ht="9.75" customHeight="1" x14ac:dyDescent="0.3">
      <c r="A14" s="92">
        <v>2.6</v>
      </c>
      <c r="B14" s="93" t="s">
        <v>382</v>
      </c>
      <c r="C14" s="267">
        <v>0</v>
      </c>
    </row>
    <row r="15" spans="1:3" ht="9.75" customHeight="1" x14ac:dyDescent="0.3">
      <c r="A15" s="92">
        <v>2.7</v>
      </c>
      <c r="B15" s="93" t="s">
        <v>384</v>
      </c>
      <c r="C15" s="267">
        <v>0</v>
      </c>
    </row>
    <row r="16" spans="1:3" ht="9.75" customHeight="1" x14ac:dyDescent="0.3">
      <c r="A16" s="92">
        <v>2.8</v>
      </c>
      <c r="B16" s="93" t="s">
        <v>385</v>
      </c>
      <c r="C16" s="91">
        <v>6693.08</v>
      </c>
    </row>
    <row r="17" spans="1:3" ht="9.75" customHeight="1" x14ac:dyDescent="0.3">
      <c r="A17" s="92">
        <v>2.9</v>
      </c>
      <c r="B17" s="93" t="s">
        <v>387</v>
      </c>
      <c r="C17" s="91">
        <v>0</v>
      </c>
    </row>
    <row r="18" spans="1:3" ht="9.75" customHeight="1" x14ac:dyDescent="0.3">
      <c r="A18" s="92" t="s">
        <v>547</v>
      </c>
      <c r="B18" s="93" t="s">
        <v>548</v>
      </c>
      <c r="C18" s="91">
        <v>0</v>
      </c>
    </row>
    <row r="19" spans="1:3" ht="9.75" customHeight="1" x14ac:dyDescent="0.3">
      <c r="A19" s="92" t="s">
        <v>549</v>
      </c>
      <c r="B19" s="93" t="s">
        <v>393</v>
      </c>
      <c r="C19" s="91">
        <v>0</v>
      </c>
    </row>
    <row r="20" spans="1:3" ht="9.75" customHeight="1" x14ac:dyDescent="0.3">
      <c r="A20" s="92" t="s">
        <v>550</v>
      </c>
      <c r="B20" s="93" t="s">
        <v>551</v>
      </c>
      <c r="C20" s="91">
        <v>0</v>
      </c>
    </row>
    <row r="21" spans="1:3" ht="9.75" customHeight="1" x14ac:dyDescent="0.3">
      <c r="A21" s="92" t="s">
        <v>552</v>
      </c>
      <c r="B21" s="93" t="s">
        <v>553</v>
      </c>
      <c r="C21" s="91">
        <v>0</v>
      </c>
    </row>
    <row r="22" spans="1:3" ht="9.75" customHeight="1" x14ac:dyDescent="0.3">
      <c r="A22" s="92" t="s">
        <v>554</v>
      </c>
      <c r="B22" s="93" t="s">
        <v>555</v>
      </c>
      <c r="C22" s="91">
        <v>0</v>
      </c>
    </row>
    <row r="23" spans="1:3" ht="9.75" customHeight="1" x14ac:dyDescent="0.3">
      <c r="A23" s="92" t="s">
        <v>556</v>
      </c>
      <c r="B23" s="93" t="s">
        <v>557</v>
      </c>
      <c r="C23" s="91">
        <v>0</v>
      </c>
    </row>
    <row r="24" spans="1:3" ht="9.75" customHeight="1" x14ac:dyDescent="0.3">
      <c r="A24" s="92" t="s">
        <v>558</v>
      </c>
      <c r="B24" s="93" t="s">
        <v>559</v>
      </c>
      <c r="C24" s="91">
        <v>0</v>
      </c>
    </row>
    <row r="25" spans="1:3" ht="9.75" customHeight="1" x14ac:dyDescent="0.3">
      <c r="A25" s="92" t="s">
        <v>560</v>
      </c>
      <c r="B25" s="93" t="s">
        <v>561</v>
      </c>
      <c r="C25" s="91">
        <v>0</v>
      </c>
    </row>
    <row r="26" spans="1:3" ht="9.75" customHeight="1" x14ac:dyDescent="0.3">
      <c r="A26" s="92" t="s">
        <v>562</v>
      </c>
      <c r="B26" s="93" t="s">
        <v>563</v>
      </c>
      <c r="C26" s="91">
        <v>0</v>
      </c>
    </row>
    <row r="27" spans="1:3" ht="9.75" customHeight="1" x14ac:dyDescent="0.3">
      <c r="A27" s="92" t="s">
        <v>564</v>
      </c>
      <c r="B27" s="93" t="s">
        <v>565</v>
      </c>
      <c r="C27" s="91">
        <v>0</v>
      </c>
    </row>
    <row r="28" spans="1:3" ht="9.75" customHeight="1" x14ac:dyDescent="0.3">
      <c r="A28" s="92" t="s">
        <v>566</v>
      </c>
      <c r="B28" s="93" t="s">
        <v>567</v>
      </c>
      <c r="C28" s="91">
        <v>0</v>
      </c>
    </row>
    <row r="29" spans="1:3" ht="9.75" customHeight="1" x14ac:dyDescent="0.3">
      <c r="A29" s="92" t="s">
        <v>568</v>
      </c>
      <c r="B29" s="90" t="s">
        <v>569</v>
      </c>
      <c r="C29" s="91">
        <v>0</v>
      </c>
    </row>
    <row r="30" spans="1:3" ht="7.5" customHeight="1" x14ac:dyDescent="0.3">
      <c r="A30" s="83"/>
      <c r="B30" s="94"/>
      <c r="C30" s="95"/>
    </row>
    <row r="31" spans="1:3" ht="9.75" customHeight="1" x14ac:dyDescent="0.3">
      <c r="A31" s="96" t="s">
        <v>570</v>
      </c>
      <c r="B31" s="97"/>
      <c r="C31" s="98">
        <f>SUM(C32:C38)</f>
        <v>1667766</v>
      </c>
    </row>
    <row r="32" spans="1:3" ht="9.75" customHeight="1" x14ac:dyDescent="0.3">
      <c r="A32" s="92" t="s">
        <v>571</v>
      </c>
      <c r="B32" s="93" t="s">
        <v>280</v>
      </c>
      <c r="C32" s="91">
        <v>1667766</v>
      </c>
    </row>
    <row r="33" spans="1:7" ht="9.75" customHeight="1" x14ac:dyDescent="0.3">
      <c r="A33" s="92" t="s">
        <v>572</v>
      </c>
      <c r="B33" s="93" t="s">
        <v>289</v>
      </c>
      <c r="C33" s="91">
        <v>0</v>
      </c>
    </row>
    <row r="34" spans="1:7" ht="9.75" customHeight="1" x14ac:dyDescent="0.3">
      <c r="A34" s="92" t="s">
        <v>573</v>
      </c>
      <c r="B34" s="93" t="s">
        <v>292</v>
      </c>
      <c r="C34" s="91">
        <v>0</v>
      </c>
    </row>
    <row r="35" spans="1:7" ht="9.75" customHeight="1" x14ac:dyDescent="0.3">
      <c r="A35" s="92" t="s">
        <v>574</v>
      </c>
      <c r="B35" s="93" t="s">
        <v>298</v>
      </c>
      <c r="C35" s="91">
        <v>0</v>
      </c>
    </row>
    <row r="36" spans="1:7" ht="9.75" customHeight="1" x14ac:dyDescent="0.3">
      <c r="A36" s="92" t="s">
        <v>575</v>
      </c>
      <c r="B36" s="93" t="s">
        <v>308</v>
      </c>
      <c r="C36" s="91">
        <v>0</v>
      </c>
    </row>
    <row r="37" spans="1:7" ht="9.75" customHeight="1" x14ac:dyDescent="0.3">
      <c r="A37" s="92" t="s">
        <v>576</v>
      </c>
      <c r="B37" s="93" t="s">
        <v>577</v>
      </c>
      <c r="C37" s="91">
        <v>0</v>
      </c>
    </row>
    <row r="38" spans="1:7" ht="9.75" customHeight="1" x14ac:dyDescent="0.3">
      <c r="A38" s="92" t="s">
        <v>578</v>
      </c>
      <c r="B38" s="90" t="s">
        <v>579</v>
      </c>
      <c r="C38" s="135">
        <v>0</v>
      </c>
    </row>
    <row r="39" spans="1:7" ht="7.5" customHeight="1" x14ac:dyDescent="0.3">
      <c r="A39" s="83"/>
      <c r="B39" s="99"/>
      <c r="C39" s="100"/>
    </row>
    <row r="40" spans="1:7" ht="9.75" customHeight="1" x14ac:dyDescent="0.3">
      <c r="A40" s="101" t="s">
        <v>580</v>
      </c>
      <c r="B40" s="102"/>
      <c r="C40" s="103">
        <f>+C6-C8+C31</f>
        <v>110469049.94</v>
      </c>
      <c r="F40" s="104"/>
      <c r="G40" s="104"/>
    </row>
    <row r="41" spans="1:7" ht="9.75" customHeight="1" x14ac:dyDescent="0.3">
      <c r="A41" s="44"/>
      <c r="B41" s="44"/>
      <c r="C41" s="44"/>
    </row>
    <row r="42" spans="1:7" ht="9.75" customHeight="1" x14ac:dyDescent="0.3">
      <c r="A42" s="44"/>
      <c r="B42" s="34" t="s">
        <v>310</v>
      </c>
      <c r="C42" s="44"/>
    </row>
    <row r="44" spans="1:7" ht="15" customHeight="1" x14ac:dyDescent="0.3">
      <c r="B44" s="248"/>
      <c r="C44" s="554"/>
      <c r="D44" s="554"/>
      <c r="E44" s="554"/>
    </row>
  </sheetData>
  <mergeCells count="6">
    <mergeCell ref="C44:E44"/>
    <mergeCell ref="A1:C1"/>
    <mergeCell ref="A2:C2"/>
    <mergeCell ref="A3:C3"/>
    <mergeCell ref="A4:C4"/>
    <mergeCell ref="A5:B5"/>
  </mergeCells>
  <pageMargins left="0.70866141732283472" right="0.70866141732283472" top="0.74803149606299213" bottom="0.74803149606299213" header="0" footer="0"/>
  <pageSetup scale="89"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pageSetUpPr fitToPage="1"/>
  </sheetPr>
  <dimension ref="A1:J61"/>
  <sheetViews>
    <sheetView view="pageBreakPreview" topLeftCell="A8" zoomScale="60" zoomScaleNormal="100" workbookViewId="0">
      <selection activeCell="B64" sqref="B64"/>
    </sheetView>
  </sheetViews>
  <sheetFormatPr baseColWidth="10" defaultColWidth="14.44140625" defaultRowHeight="15" customHeight="1" x14ac:dyDescent="0.2"/>
  <cols>
    <col min="1" max="1" width="12.88671875" style="44" customWidth="1"/>
    <col min="2" max="2" width="72.109375" style="44" customWidth="1"/>
    <col min="3" max="7" width="15.88671875" style="44" customWidth="1"/>
    <col min="8" max="8" width="11.88671875" style="44" customWidth="1"/>
    <col min="9" max="9" width="13.44140625" style="44" customWidth="1"/>
    <col min="10" max="10" width="13.109375" style="44" customWidth="1"/>
    <col min="11" max="26" width="9.109375" style="44" customWidth="1"/>
    <col min="27" max="16384" width="14.44140625" style="44"/>
  </cols>
  <sheetData>
    <row r="1" spans="1:10" ht="11.25" customHeight="1" x14ac:dyDescent="0.2">
      <c r="A1" s="488" t="s">
        <v>2111</v>
      </c>
      <c r="B1" s="489"/>
      <c r="C1" s="489"/>
      <c r="D1" s="489"/>
      <c r="E1" s="489"/>
      <c r="F1" s="489"/>
      <c r="G1" s="70" t="s">
        <v>99</v>
      </c>
      <c r="H1" s="71">
        <v>2025</v>
      </c>
      <c r="I1" s="34"/>
      <c r="J1" s="34"/>
    </row>
    <row r="2" spans="1:10" ht="11.25" customHeight="1" x14ac:dyDescent="0.2">
      <c r="A2" s="488" t="s">
        <v>597</v>
      </c>
      <c r="B2" s="489"/>
      <c r="C2" s="489"/>
      <c r="D2" s="489"/>
      <c r="E2" s="489"/>
      <c r="F2" s="489"/>
      <c r="G2" s="70" t="s">
        <v>101</v>
      </c>
      <c r="H2" s="71" t="s">
        <v>648</v>
      </c>
      <c r="I2" s="34"/>
      <c r="J2" s="34"/>
    </row>
    <row r="3" spans="1:10" ht="11.25" customHeight="1" x14ac:dyDescent="0.2">
      <c r="A3" s="488" t="s">
        <v>2107</v>
      </c>
      <c r="B3" s="489"/>
      <c r="C3" s="489"/>
      <c r="D3" s="489"/>
      <c r="E3" s="489"/>
      <c r="F3" s="489"/>
      <c r="G3" s="70" t="s">
        <v>102</v>
      </c>
      <c r="H3" s="71" t="s">
        <v>651</v>
      </c>
      <c r="I3" s="34"/>
      <c r="J3" s="34"/>
    </row>
    <row r="4" spans="1:10" ht="11.25" customHeight="1" x14ac:dyDescent="0.2">
      <c r="A4" s="488" t="s">
        <v>103</v>
      </c>
      <c r="B4" s="489"/>
      <c r="C4" s="489"/>
      <c r="D4" s="489"/>
      <c r="E4" s="489"/>
      <c r="F4" s="489"/>
      <c r="G4" s="70"/>
      <c r="H4" s="71"/>
      <c r="I4" s="34"/>
      <c r="J4" s="34"/>
    </row>
    <row r="5" spans="1:10" ht="9.75" customHeight="1" x14ac:dyDescent="0.2">
      <c r="A5" s="31" t="s">
        <v>104</v>
      </c>
      <c r="B5" s="32"/>
      <c r="C5" s="32"/>
      <c r="D5" s="32"/>
      <c r="E5" s="32"/>
      <c r="F5" s="32"/>
      <c r="G5" s="32"/>
      <c r="H5" s="32"/>
      <c r="I5" s="34"/>
      <c r="J5" s="34"/>
    </row>
    <row r="6" spans="1:10" ht="9.75" customHeight="1" x14ac:dyDescent="0.2">
      <c r="A6" s="34"/>
      <c r="B6" s="34"/>
      <c r="C6" s="34"/>
      <c r="D6" s="34"/>
      <c r="E6" s="34"/>
      <c r="F6" s="34"/>
      <c r="G6" s="34"/>
      <c r="H6" s="34"/>
      <c r="I6" s="34"/>
      <c r="J6" s="34"/>
    </row>
    <row r="7" spans="1:10" ht="9.75" customHeight="1" x14ac:dyDescent="0.2">
      <c r="A7" s="34"/>
      <c r="B7" s="34"/>
      <c r="C7" s="34"/>
      <c r="D7" s="34"/>
      <c r="E7" s="34"/>
      <c r="F7" s="34"/>
      <c r="G7" s="34"/>
      <c r="H7" s="34"/>
      <c r="I7" s="34"/>
      <c r="J7" s="34"/>
    </row>
    <row r="8" spans="1:10" ht="24.75" customHeight="1" x14ac:dyDescent="0.2">
      <c r="A8" s="122" t="s">
        <v>106</v>
      </c>
      <c r="B8" s="122" t="s">
        <v>544</v>
      </c>
      <c r="C8" s="123" t="s">
        <v>598</v>
      </c>
      <c r="D8" s="123" t="s">
        <v>599</v>
      </c>
      <c r="E8" s="123" t="s">
        <v>600</v>
      </c>
      <c r="F8" s="123" t="s">
        <v>601</v>
      </c>
      <c r="G8" s="123" t="s">
        <v>602</v>
      </c>
      <c r="H8" s="123" t="s">
        <v>603</v>
      </c>
      <c r="I8" s="123" t="s">
        <v>604</v>
      </c>
      <c r="J8" s="123" t="s">
        <v>605</v>
      </c>
    </row>
    <row r="9" spans="1:10" ht="9.75" customHeight="1" x14ac:dyDescent="0.2">
      <c r="A9" s="72">
        <v>7000</v>
      </c>
      <c r="B9" s="73" t="s">
        <v>606</v>
      </c>
      <c r="C9" s="75"/>
      <c r="D9" s="75"/>
      <c r="E9" s="75"/>
      <c r="F9" s="75"/>
      <c r="G9" s="75"/>
      <c r="H9" s="75"/>
      <c r="I9" s="75"/>
      <c r="J9" s="75"/>
    </row>
    <row r="10" spans="1:10" ht="9.75" customHeight="1" x14ac:dyDescent="0.2">
      <c r="A10" s="34">
        <v>7110</v>
      </c>
      <c r="B10" s="77" t="s">
        <v>602</v>
      </c>
      <c r="C10" s="58">
        <v>0</v>
      </c>
      <c r="D10" s="58">
        <v>0</v>
      </c>
      <c r="E10" s="58">
        <v>0</v>
      </c>
      <c r="F10" s="58">
        <v>0</v>
      </c>
      <c r="G10" s="34"/>
      <c r="H10" s="34"/>
      <c r="I10" s="34"/>
      <c r="J10" s="34"/>
    </row>
    <row r="11" spans="1:10" ht="9.75" customHeight="1" x14ac:dyDescent="0.2">
      <c r="A11" s="34">
        <v>7120</v>
      </c>
      <c r="B11" s="77" t="s">
        <v>607</v>
      </c>
      <c r="C11" s="58">
        <v>0</v>
      </c>
      <c r="D11" s="58">
        <v>0</v>
      </c>
      <c r="E11" s="58">
        <v>0</v>
      </c>
      <c r="F11" s="58">
        <v>0</v>
      </c>
      <c r="G11" s="34"/>
      <c r="H11" s="34"/>
      <c r="I11" s="34"/>
      <c r="J11" s="34"/>
    </row>
    <row r="12" spans="1:10" ht="9.75" customHeight="1" x14ac:dyDescent="0.2">
      <c r="A12" s="34">
        <v>7130</v>
      </c>
      <c r="B12" s="77" t="s">
        <v>608</v>
      </c>
      <c r="C12" s="58">
        <v>0</v>
      </c>
      <c r="D12" s="58">
        <v>0</v>
      </c>
      <c r="E12" s="58">
        <v>0</v>
      </c>
      <c r="F12" s="58">
        <v>0</v>
      </c>
      <c r="G12" s="34"/>
      <c r="H12" s="34"/>
      <c r="I12" s="34"/>
      <c r="J12" s="34"/>
    </row>
    <row r="13" spans="1:10" ht="9.75" customHeight="1" x14ac:dyDescent="0.2">
      <c r="A13" s="34">
        <v>7140</v>
      </c>
      <c r="B13" s="77" t="s">
        <v>609</v>
      </c>
      <c r="C13" s="58">
        <v>0</v>
      </c>
      <c r="D13" s="58">
        <v>0</v>
      </c>
      <c r="E13" s="58">
        <v>0</v>
      </c>
      <c r="F13" s="58">
        <v>0</v>
      </c>
      <c r="G13" s="34"/>
      <c r="H13" s="34"/>
      <c r="I13" s="34"/>
      <c r="J13" s="34"/>
    </row>
    <row r="14" spans="1:10" ht="9.75" customHeight="1" x14ac:dyDescent="0.2">
      <c r="A14" s="34">
        <v>7150</v>
      </c>
      <c r="B14" s="77" t="s">
        <v>610</v>
      </c>
      <c r="C14" s="58">
        <v>0</v>
      </c>
      <c r="D14" s="58">
        <v>0</v>
      </c>
      <c r="E14" s="58">
        <v>0</v>
      </c>
      <c r="F14" s="58">
        <v>0</v>
      </c>
      <c r="G14" s="34"/>
      <c r="H14" s="34"/>
      <c r="I14" s="34"/>
      <c r="J14" s="34"/>
    </row>
    <row r="15" spans="1:10" ht="9.75" customHeight="1" x14ac:dyDescent="0.2">
      <c r="A15" s="34">
        <v>7160</v>
      </c>
      <c r="B15" s="77" t="s">
        <v>611</v>
      </c>
      <c r="C15" s="58">
        <v>0</v>
      </c>
      <c r="D15" s="58">
        <v>0</v>
      </c>
      <c r="E15" s="58">
        <v>0</v>
      </c>
      <c r="F15" s="58">
        <v>0</v>
      </c>
      <c r="G15" s="34"/>
      <c r="H15" s="34"/>
      <c r="I15" s="34"/>
      <c r="J15" s="34"/>
    </row>
    <row r="16" spans="1:10" ht="9.75" customHeight="1" x14ac:dyDescent="0.2">
      <c r="A16" s="34">
        <v>7210</v>
      </c>
      <c r="B16" s="77" t="s">
        <v>612</v>
      </c>
      <c r="C16" s="58">
        <v>0</v>
      </c>
      <c r="D16" s="58">
        <v>0</v>
      </c>
      <c r="E16" s="58">
        <v>0</v>
      </c>
      <c r="F16" s="58">
        <v>0</v>
      </c>
      <c r="G16" s="34"/>
      <c r="H16" s="34"/>
      <c r="I16" s="34"/>
      <c r="J16" s="34"/>
    </row>
    <row r="17" spans="1:10" ht="9.75" customHeight="1" x14ac:dyDescent="0.2">
      <c r="A17" s="34">
        <v>7220</v>
      </c>
      <c r="B17" s="77" t="s">
        <v>613</v>
      </c>
      <c r="C17" s="58">
        <v>0</v>
      </c>
      <c r="D17" s="58">
        <v>0</v>
      </c>
      <c r="E17" s="58">
        <v>0</v>
      </c>
      <c r="F17" s="58">
        <v>0</v>
      </c>
      <c r="G17" s="34"/>
      <c r="H17" s="34"/>
      <c r="I17" s="34"/>
      <c r="J17" s="34"/>
    </row>
    <row r="18" spans="1:10" ht="9.75" customHeight="1" x14ac:dyDescent="0.2">
      <c r="A18" s="34">
        <v>7230</v>
      </c>
      <c r="B18" s="77" t="s">
        <v>614</v>
      </c>
      <c r="C18" s="58">
        <v>0</v>
      </c>
      <c r="D18" s="58">
        <v>0</v>
      </c>
      <c r="E18" s="58">
        <v>0</v>
      </c>
      <c r="F18" s="58">
        <v>0</v>
      </c>
      <c r="G18" s="34"/>
      <c r="H18" s="34"/>
      <c r="I18" s="34"/>
      <c r="J18" s="34"/>
    </row>
    <row r="19" spans="1:10" ht="9.75" customHeight="1" x14ac:dyDescent="0.2">
      <c r="A19" s="34">
        <v>7240</v>
      </c>
      <c r="B19" s="77" t="s">
        <v>615</v>
      </c>
      <c r="C19" s="58">
        <v>0</v>
      </c>
      <c r="D19" s="58">
        <v>0</v>
      </c>
      <c r="E19" s="58">
        <v>0</v>
      </c>
      <c r="F19" s="58">
        <v>0</v>
      </c>
      <c r="G19" s="34"/>
      <c r="H19" s="34"/>
      <c r="I19" s="34"/>
      <c r="J19" s="34"/>
    </row>
    <row r="20" spans="1:10" ht="9.75" customHeight="1" x14ac:dyDescent="0.2">
      <c r="A20" s="34">
        <v>7250</v>
      </c>
      <c r="B20" s="77" t="s">
        <v>616</v>
      </c>
      <c r="C20" s="58">
        <v>0</v>
      </c>
      <c r="D20" s="58">
        <v>0</v>
      </c>
      <c r="E20" s="58">
        <v>0</v>
      </c>
      <c r="F20" s="58">
        <v>0</v>
      </c>
      <c r="G20" s="34"/>
      <c r="H20" s="34"/>
      <c r="I20" s="34"/>
      <c r="J20" s="34"/>
    </row>
    <row r="21" spans="1:10" ht="9.75" customHeight="1" x14ac:dyDescent="0.2">
      <c r="A21" s="34">
        <v>7260</v>
      </c>
      <c r="B21" s="77" t="s">
        <v>617</v>
      </c>
      <c r="C21" s="58">
        <v>0</v>
      </c>
      <c r="D21" s="58">
        <v>0</v>
      </c>
      <c r="E21" s="58">
        <v>0</v>
      </c>
      <c r="F21" s="58">
        <v>0</v>
      </c>
      <c r="G21" s="34"/>
      <c r="H21" s="34"/>
      <c r="I21" s="34"/>
      <c r="J21" s="34"/>
    </row>
    <row r="22" spans="1:10" ht="9.75" customHeight="1" x14ac:dyDescent="0.2">
      <c r="A22" s="34">
        <v>7310</v>
      </c>
      <c r="B22" s="77" t="s">
        <v>618</v>
      </c>
      <c r="C22" s="58">
        <v>0</v>
      </c>
      <c r="D22" s="58">
        <v>0</v>
      </c>
      <c r="E22" s="58">
        <v>0</v>
      </c>
      <c r="F22" s="58">
        <v>0</v>
      </c>
      <c r="G22" s="34"/>
      <c r="H22" s="34"/>
      <c r="I22" s="34"/>
      <c r="J22" s="34"/>
    </row>
    <row r="23" spans="1:10" ht="9.75" customHeight="1" x14ac:dyDescent="0.2">
      <c r="A23" s="34">
        <v>7320</v>
      </c>
      <c r="B23" s="77" t="s">
        <v>619</v>
      </c>
      <c r="C23" s="58">
        <v>0</v>
      </c>
      <c r="D23" s="58">
        <v>0</v>
      </c>
      <c r="E23" s="58">
        <v>0</v>
      </c>
      <c r="F23" s="58">
        <v>0</v>
      </c>
      <c r="G23" s="34"/>
      <c r="H23" s="34"/>
      <c r="I23" s="34"/>
      <c r="J23" s="34"/>
    </row>
    <row r="24" spans="1:10" ht="9.75" customHeight="1" x14ac:dyDescent="0.2">
      <c r="A24" s="34">
        <v>7330</v>
      </c>
      <c r="B24" s="77" t="s">
        <v>620</v>
      </c>
      <c r="C24" s="58">
        <v>0</v>
      </c>
      <c r="D24" s="58">
        <v>0</v>
      </c>
      <c r="E24" s="58">
        <v>0</v>
      </c>
      <c r="F24" s="58">
        <v>0</v>
      </c>
      <c r="G24" s="34"/>
      <c r="H24" s="34"/>
      <c r="I24" s="34"/>
      <c r="J24" s="34"/>
    </row>
    <row r="25" spans="1:10" ht="9.75" customHeight="1" x14ac:dyDescent="0.2">
      <c r="A25" s="34">
        <v>7340</v>
      </c>
      <c r="B25" s="77" t="s">
        <v>621</v>
      </c>
      <c r="C25" s="58">
        <v>0</v>
      </c>
      <c r="D25" s="58">
        <v>0</v>
      </c>
      <c r="E25" s="58">
        <v>0</v>
      </c>
      <c r="F25" s="58">
        <v>0</v>
      </c>
      <c r="G25" s="34"/>
      <c r="H25" s="34"/>
      <c r="I25" s="34"/>
      <c r="J25" s="34"/>
    </row>
    <row r="26" spans="1:10" ht="9.75" customHeight="1" x14ac:dyDescent="0.2">
      <c r="A26" s="34">
        <v>7350</v>
      </c>
      <c r="B26" s="77" t="s">
        <v>622</v>
      </c>
      <c r="C26" s="58">
        <v>0</v>
      </c>
      <c r="D26" s="58">
        <v>0</v>
      </c>
      <c r="E26" s="58">
        <v>0</v>
      </c>
      <c r="F26" s="58">
        <v>0</v>
      </c>
      <c r="G26" s="34"/>
      <c r="H26" s="34"/>
      <c r="I26" s="34"/>
      <c r="J26" s="34"/>
    </row>
    <row r="27" spans="1:10" ht="9.75" customHeight="1" x14ac:dyDescent="0.2">
      <c r="A27" s="34">
        <v>7360</v>
      </c>
      <c r="B27" s="77" t="s">
        <v>623</v>
      </c>
      <c r="C27" s="58">
        <v>0</v>
      </c>
      <c r="D27" s="58">
        <v>0</v>
      </c>
      <c r="E27" s="58">
        <v>0</v>
      </c>
      <c r="F27" s="58">
        <v>0</v>
      </c>
      <c r="G27" s="34"/>
      <c r="H27" s="34"/>
      <c r="I27" s="34"/>
      <c r="J27" s="34"/>
    </row>
    <row r="28" spans="1:10" ht="9.75" customHeight="1" x14ac:dyDescent="0.2">
      <c r="A28" s="34">
        <v>7410</v>
      </c>
      <c r="B28" s="77" t="s">
        <v>624</v>
      </c>
      <c r="C28" s="58">
        <v>0</v>
      </c>
      <c r="D28" s="58">
        <v>0</v>
      </c>
      <c r="E28" s="58">
        <v>0</v>
      </c>
      <c r="F28" s="58">
        <v>0</v>
      </c>
      <c r="G28" s="34"/>
      <c r="H28" s="34"/>
      <c r="I28" s="34"/>
      <c r="J28" s="34"/>
    </row>
    <row r="29" spans="1:10" ht="9.75" customHeight="1" x14ac:dyDescent="0.2">
      <c r="A29" s="34">
        <v>7420</v>
      </c>
      <c r="B29" s="77" t="s">
        <v>625</v>
      </c>
      <c r="C29" s="58">
        <v>0</v>
      </c>
      <c r="D29" s="58">
        <v>0</v>
      </c>
      <c r="E29" s="58">
        <v>0</v>
      </c>
      <c r="F29" s="58">
        <v>0</v>
      </c>
      <c r="G29" s="34"/>
      <c r="H29" s="34"/>
      <c r="I29" s="34"/>
      <c r="J29" s="34"/>
    </row>
    <row r="30" spans="1:10" ht="9.75" customHeight="1" x14ac:dyDescent="0.2">
      <c r="A30" s="34">
        <v>7510</v>
      </c>
      <c r="B30" s="77" t="s">
        <v>626</v>
      </c>
      <c r="C30" s="58">
        <v>0</v>
      </c>
      <c r="D30" s="58">
        <v>0</v>
      </c>
      <c r="E30" s="58">
        <v>0</v>
      </c>
      <c r="F30" s="58">
        <v>0</v>
      </c>
      <c r="G30" s="34"/>
      <c r="H30" s="34"/>
      <c r="I30" s="34"/>
      <c r="J30" s="34"/>
    </row>
    <row r="31" spans="1:10" ht="9.75" customHeight="1" x14ac:dyDescent="0.2">
      <c r="A31" s="34">
        <v>7520</v>
      </c>
      <c r="B31" s="77" t="s">
        <v>627</v>
      </c>
      <c r="C31" s="58">
        <v>0</v>
      </c>
      <c r="D31" s="58">
        <v>0</v>
      </c>
      <c r="E31" s="58">
        <v>0</v>
      </c>
      <c r="F31" s="58">
        <v>0</v>
      </c>
      <c r="G31" s="34"/>
      <c r="H31" s="34"/>
      <c r="I31" s="34"/>
      <c r="J31" s="34"/>
    </row>
    <row r="32" spans="1:10" ht="9.75" customHeight="1" x14ac:dyDescent="0.2">
      <c r="A32" s="34">
        <v>7610</v>
      </c>
      <c r="B32" s="77" t="s">
        <v>628</v>
      </c>
      <c r="C32" s="58">
        <v>0</v>
      </c>
      <c r="D32" s="58">
        <v>0</v>
      </c>
      <c r="E32" s="58">
        <v>0</v>
      </c>
      <c r="F32" s="58">
        <v>0</v>
      </c>
      <c r="G32" s="34"/>
      <c r="H32" s="34"/>
      <c r="I32" s="34"/>
      <c r="J32" s="34"/>
    </row>
    <row r="33" spans="1:10" ht="9.75" customHeight="1" x14ac:dyDescent="0.2">
      <c r="A33" s="34">
        <v>7620</v>
      </c>
      <c r="B33" s="77" t="s">
        <v>629</v>
      </c>
      <c r="C33" s="58">
        <v>0</v>
      </c>
      <c r="D33" s="58">
        <v>0</v>
      </c>
      <c r="E33" s="58">
        <v>0</v>
      </c>
      <c r="F33" s="58">
        <v>0</v>
      </c>
      <c r="G33" s="34"/>
      <c r="H33" s="34"/>
      <c r="I33" s="34"/>
      <c r="J33" s="34"/>
    </row>
    <row r="34" spans="1:10" ht="9.75" customHeight="1" x14ac:dyDescent="0.2">
      <c r="A34" s="34">
        <v>7630</v>
      </c>
      <c r="B34" s="77" t="s">
        <v>630</v>
      </c>
      <c r="C34" s="58">
        <v>0</v>
      </c>
      <c r="D34" s="58">
        <v>0</v>
      </c>
      <c r="E34" s="58">
        <v>0</v>
      </c>
      <c r="F34" s="58">
        <v>0</v>
      </c>
      <c r="G34" s="34"/>
      <c r="H34" s="34"/>
      <c r="I34" s="34"/>
      <c r="J34" s="34"/>
    </row>
    <row r="35" spans="1:10" ht="9.75" customHeight="1" x14ac:dyDescent="0.2">
      <c r="A35" s="34">
        <v>7640</v>
      </c>
      <c r="B35" s="77" t="s">
        <v>631</v>
      </c>
      <c r="C35" s="58">
        <v>0</v>
      </c>
      <c r="D35" s="58">
        <v>0</v>
      </c>
      <c r="E35" s="58">
        <v>0</v>
      </c>
      <c r="F35" s="58">
        <v>0</v>
      </c>
      <c r="G35" s="34"/>
      <c r="H35" s="34"/>
      <c r="I35" s="34"/>
      <c r="J35" s="34"/>
    </row>
    <row r="36" spans="1:10" ht="9.75" customHeight="1" x14ac:dyDescent="0.2">
      <c r="A36" s="34"/>
      <c r="B36" s="34"/>
      <c r="C36" s="58"/>
      <c r="D36" s="58"/>
      <c r="E36" s="58"/>
      <c r="F36" s="58"/>
      <c r="G36" s="34"/>
      <c r="H36" s="34"/>
      <c r="I36" s="34"/>
      <c r="J36" s="34"/>
    </row>
    <row r="37" spans="1:10" ht="9.75" customHeight="1" x14ac:dyDescent="0.2">
      <c r="A37" s="72">
        <v>8000</v>
      </c>
      <c r="B37" s="73" t="s">
        <v>632</v>
      </c>
      <c r="C37" s="75"/>
      <c r="D37" s="75"/>
      <c r="E37" s="75"/>
      <c r="F37" s="75"/>
      <c r="G37" s="75"/>
      <c r="H37" s="75"/>
      <c r="I37" s="75"/>
      <c r="J37" s="75"/>
    </row>
    <row r="38" spans="1:10" ht="9.75" customHeight="1" thickBot="1" x14ac:dyDescent="0.25">
      <c r="A38" s="34"/>
      <c r="B38" s="34"/>
      <c r="C38" s="34"/>
      <c r="D38" s="34"/>
      <c r="E38" s="34"/>
      <c r="F38" s="34"/>
      <c r="G38" s="34"/>
      <c r="H38" s="34"/>
      <c r="I38" s="34"/>
      <c r="J38" s="34"/>
    </row>
    <row r="39" spans="1:10" ht="9.75" customHeight="1" x14ac:dyDescent="0.2">
      <c r="A39" s="34"/>
      <c r="B39" s="490" t="s">
        <v>633</v>
      </c>
      <c r="C39" s="491"/>
      <c r="D39" s="34"/>
      <c r="E39" s="34"/>
      <c r="F39" s="34"/>
      <c r="G39" s="34"/>
      <c r="H39" s="34"/>
      <c r="I39" s="34"/>
      <c r="J39" s="34"/>
    </row>
    <row r="40" spans="1:10" ht="9.75" customHeight="1" x14ac:dyDescent="0.2">
      <c r="A40" s="34"/>
      <c r="B40" s="124" t="s">
        <v>544</v>
      </c>
      <c r="C40" s="125">
        <v>2025</v>
      </c>
      <c r="D40" s="34"/>
      <c r="E40" s="34"/>
      <c r="F40" s="34"/>
      <c r="G40" s="34"/>
      <c r="H40" s="34"/>
      <c r="I40" s="34"/>
      <c r="J40" s="34"/>
    </row>
    <row r="41" spans="1:10" ht="9.75" customHeight="1" x14ac:dyDescent="0.2">
      <c r="A41" s="34">
        <v>8110</v>
      </c>
      <c r="B41" s="126" t="s">
        <v>634</v>
      </c>
      <c r="C41" s="127">
        <v>91782227</v>
      </c>
      <c r="D41" s="58"/>
      <c r="E41" s="34"/>
      <c r="F41" s="34"/>
      <c r="G41" s="34"/>
      <c r="H41" s="34"/>
      <c r="I41" s="34"/>
      <c r="J41" s="34"/>
    </row>
    <row r="42" spans="1:10" ht="9.75" customHeight="1" x14ac:dyDescent="0.2">
      <c r="A42" s="34">
        <v>8120</v>
      </c>
      <c r="B42" s="126" t="s">
        <v>635</v>
      </c>
      <c r="C42" s="127">
        <v>5934847.4000000004</v>
      </c>
      <c r="D42" s="58"/>
      <c r="E42" s="34"/>
      <c r="F42" s="34"/>
      <c r="G42" s="34"/>
      <c r="H42" s="34"/>
      <c r="I42" s="34"/>
      <c r="J42" s="34"/>
    </row>
    <row r="43" spans="1:10" ht="9.75" customHeight="1" x14ac:dyDescent="0.2">
      <c r="A43" s="34">
        <v>8130</v>
      </c>
      <c r="B43" s="126" t="s">
        <v>636</v>
      </c>
      <c r="C43" s="127">
        <v>24125892.93</v>
      </c>
      <c r="D43" s="58"/>
      <c r="E43" s="58"/>
      <c r="F43" s="34"/>
      <c r="G43" s="34"/>
      <c r="H43" s="34"/>
      <c r="I43" s="34"/>
      <c r="J43" s="34"/>
    </row>
    <row r="44" spans="1:10" ht="9.75" customHeight="1" x14ac:dyDescent="0.2">
      <c r="A44" s="34">
        <v>8140</v>
      </c>
      <c r="B44" s="126" t="s">
        <v>637</v>
      </c>
      <c r="C44" s="127">
        <v>109973272.53</v>
      </c>
      <c r="D44" s="34"/>
      <c r="E44" s="34"/>
      <c r="F44" s="34"/>
      <c r="G44" s="34"/>
      <c r="H44" s="34"/>
      <c r="I44" s="34"/>
      <c r="J44" s="34"/>
    </row>
    <row r="45" spans="1:10" ht="9.75" customHeight="1" thickBot="1" x14ac:dyDescent="0.25">
      <c r="A45" s="34">
        <v>8150</v>
      </c>
      <c r="B45" s="128" t="s">
        <v>638</v>
      </c>
      <c r="C45" s="129">
        <v>109897248.39</v>
      </c>
      <c r="D45" s="34"/>
      <c r="E45" s="34"/>
      <c r="F45" s="34"/>
      <c r="G45" s="34"/>
      <c r="H45" s="34"/>
      <c r="I45" s="34"/>
      <c r="J45" s="34"/>
    </row>
    <row r="46" spans="1:10" ht="9.75" customHeight="1" x14ac:dyDescent="0.2">
      <c r="A46" s="34"/>
      <c r="B46" s="34"/>
      <c r="C46" s="34"/>
      <c r="D46" s="34"/>
      <c r="E46" s="34"/>
      <c r="F46" s="34"/>
      <c r="G46" s="34"/>
      <c r="H46" s="34"/>
      <c r="I46" s="34"/>
      <c r="J46" s="34"/>
    </row>
    <row r="47" spans="1:10" ht="9.75" customHeight="1" thickBot="1" x14ac:dyDescent="0.25">
      <c r="A47" s="34"/>
      <c r="B47" s="34"/>
      <c r="C47" s="34"/>
      <c r="D47" s="34"/>
      <c r="E47" s="34"/>
      <c r="F47" s="34"/>
      <c r="G47" s="34"/>
      <c r="H47" s="34"/>
      <c r="I47" s="34"/>
      <c r="J47" s="34"/>
    </row>
    <row r="48" spans="1:10" ht="9.75" customHeight="1" x14ac:dyDescent="0.2">
      <c r="A48" s="34"/>
      <c r="B48" s="490" t="s">
        <v>639</v>
      </c>
      <c r="C48" s="491"/>
      <c r="D48" s="34"/>
      <c r="E48" s="34"/>
      <c r="F48" s="34"/>
      <c r="G48" s="34"/>
      <c r="H48" s="34"/>
      <c r="I48" s="34"/>
      <c r="J48" s="34"/>
    </row>
    <row r="49" spans="1:5" ht="9.75" customHeight="1" x14ac:dyDescent="0.2">
      <c r="A49" s="34"/>
      <c r="B49" s="124" t="s">
        <v>544</v>
      </c>
      <c r="C49" s="125">
        <v>2025</v>
      </c>
    </row>
    <row r="50" spans="1:5" ht="9.75" customHeight="1" x14ac:dyDescent="0.2">
      <c r="A50" s="34">
        <v>8210</v>
      </c>
      <c r="B50" s="126" t="s">
        <v>640</v>
      </c>
      <c r="C50" s="127">
        <v>91782227</v>
      </c>
    </row>
    <row r="51" spans="1:5" ht="9.75" customHeight="1" x14ac:dyDescent="0.2">
      <c r="A51" s="34">
        <v>8220</v>
      </c>
      <c r="B51" s="126" t="s">
        <v>641</v>
      </c>
      <c r="C51" s="127">
        <v>6131659.7400000002</v>
      </c>
      <c r="D51" s="45"/>
    </row>
    <row r="52" spans="1:5" ht="9.75" customHeight="1" x14ac:dyDescent="0.2">
      <c r="A52" s="34">
        <v>8230</v>
      </c>
      <c r="B52" s="126" t="s">
        <v>642</v>
      </c>
      <c r="C52" s="127">
        <v>24125892.93</v>
      </c>
    </row>
    <row r="53" spans="1:5" ht="9.75" customHeight="1" x14ac:dyDescent="0.2">
      <c r="A53" s="34">
        <v>8240</v>
      </c>
      <c r="B53" s="126" t="s">
        <v>643</v>
      </c>
      <c r="C53" s="127">
        <v>0</v>
      </c>
    </row>
    <row r="54" spans="1:5" ht="9.75" customHeight="1" x14ac:dyDescent="0.2">
      <c r="A54" s="34">
        <v>8250</v>
      </c>
      <c r="B54" s="126" t="s">
        <v>644</v>
      </c>
      <c r="C54" s="127">
        <v>109776460.22</v>
      </c>
    </row>
    <row r="55" spans="1:5" ht="9.75" customHeight="1" x14ac:dyDescent="0.2">
      <c r="A55" s="34">
        <v>8260</v>
      </c>
      <c r="B55" s="126" t="s">
        <v>645</v>
      </c>
      <c r="C55" s="127">
        <v>109684556.56999999</v>
      </c>
    </row>
    <row r="56" spans="1:5" ht="9.75" customHeight="1" thickBot="1" x14ac:dyDescent="0.25">
      <c r="A56" s="34">
        <v>8270</v>
      </c>
      <c r="B56" s="128" t="s">
        <v>646</v>
      </c>
      <c r="C56" s="129">
        <v>109684556.56999999</v>
      </c>
    </row>
    <row r="57" spans="1:5" ht="9.75" customHeight="1" x14ac:dyDescent="0.2">
      <c r="A57" s="34"/>
      <c r="B57" s="34"/>
      <c r="C57" s="34"/>
    </row>
    <row r="58" spans="1:5" ht="9.75" customHeight="1" x14ac:dyDescent="0.2">
      <c r="A58" s="34"/>
      <c r="B58" s="34"/>
      <c r="C58" s="34"/>
    </row>
    <row r="59" spans="1:5" ht="9.75" customHeight="1" x14ac:dyDescent="0.2">
      <c r="A59" s="34"/>
      <c r="B59" s="34" t="s">
        <v>310</v>
      </c>
      <c r="C59" s="34"/>
    </row>
    <row r="61" spans="1:5" ht="15" customHeight="1" x14ac:dyDescent="0.2">
      <c r="B61" s="248"/>
      <c r="C61" s="555"/>
      <c r="D61" s="555"/>
      <c r="E61" s="555"/>
    </row>
  </sheetData>
  <mergeCells count="7">
    <mergeCell ref="C61:E61"/>
    <mergeCell ref="A1:F1"/>
    <mergeCell ref="A2:F2"/>
    <mergeCell ref="A3:F3"/>
    <mergeCell ref="A4:F4"/>
    <mergeCell ref="B39:C39"/>
    <mergeCell ref="B48:C48"/>
  </mergeCells>
  <pageMargins left="0.70866141732283472" right="0.70866141732283472" top="0.74803149606299213" bottom="0.74803149606299213" header="0" footer="0"/>
  <pageSetup scale="60"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G214"/>
  <sheetViews>
    <sheetView view="pageBreakPreview" topLeftCell="A173" zoomScale="60" zoomScaleNormal="100" workbookViewId="0">
      <selection activeCell="B226" sqref="B226"/>
    </sheetView>
  </sheetViews>
  <sheetFormatPr baseColWidth="10" defaultColWidth="14.44140625" defaultRowHeight="15" customHeight="1" x14ac:dyDescent="0.3"/>
  <cols>
    <col min="1" max="1" width="10" style="29" customWidth="1"/>
    <col min="2" max="2" width="72.88671875" style="29" customWidth="1"/>
    <col min="3" max="3" width="15.88671875" style="29" customWidth="1"/>
    <col min="4" max="4" width="11.109375" style="29" customWidth="1"/>
    <col min="5" max="5" width="14" style="29" customWidth="1"/>
    <col min="6" max="26" width="9.109375" style="29" customWidth="1"/>
    <col min="27" max="16384" width="14.44140625" style="29"/>
  </cols>
  <sheetData>
    <row r="1" spans="1:5" ht="11.25" customHeight="1" x14ac:dyDescent="0.3">
      <c r="A1" s="488" t="s">
        <v>17</v>
      </c>
      <c r="B1" s="501"/>
      <c r="C1" s="501"/>
      <c r="D1" s="130" t="s">
        <v>99</v>
      </c>
      <c r="E1" s="71">
        <v>2025</v>
      </c>
    </row>
    <row r="2" spans="1:5" ht="11.25" customHeight="1" x14ac:dyDescent="0.3">
      <c r="A2" s="488" t="s">
        <v>100</v>
      </c>
      <c r="B2" s="501"/>
      <c r="C2" s="501"/>
      <c r="D2" s="130" t="s">
        <v>101</v>
      </c>
      <c r="E2" s="71" t="s">
        <v>648</v>
      </c>
    </row>
    <row r="3" spans="1:5" ht="11.25" customHeight="1" x14ac:dyDescent="0.3">
      <c r="A3" s="488" t="s">
        <v>2112</v>
      </c>
      <c r="B3" s="501"/>
      <c r="C3" s="501"/>
      <c r="D3" s="130" t="s">
        <v>102</v>
      </c>
      <c r="E3" s="71" t="s">
        <v>651</v>
      </c>
    </row>
    <row r="4" spans="1:5" ht="11.25" customHeight="1" x14ac:dyDescent="0.3">
      <c r="A4" s="488" t="s">
        <v>103</v>
      </c>
      <c r="B4" s="501"/>
      <c r="C4" s="501"/>
      <c r="D4" s="131"/>
      <c r="E4" s="131"/>
    </row>
    <row r="5" spans="1:5" ht="9.75" customHeight="1" x14ac:dyDescent="0.3">
      <c r="A5" s="31" t="s">
        <v>104</v>
      </c>
      <c r="B5" s="32"/>
      <c r="C5" s="32"/>
      <c r="D5" s="33"/>
      <c r="E5" s="32"/>
    </row>
    <row r="6" spans="1:5" ht="9.75" customHeight="1" x14ac:dyDescent="0.3">
      <c r="A6" s="34"/>
      <c r="B6" s="34"/>
      <c r="C6" s="34"/>
      <c r="D6" s="35"/>
      <c r="E6" s="34"/>
    </row>
    <row r="7" spans="1:5" ht="9.75" customHeight="1" x14ac:dyDescent="0.3">
      <c r="A7" s="32" t="s">
        <v>105</v>
      </c>
      <c r="B7" s="32"/>
      <c r="C7" s="32"/>
      <c r="D7" s="33"/>
      <c r="E7" s="32"/>
    </row>
    <row r="8" spans="1:5" ht="9.75" customHeight="1" x14ac:dyDescent="0.3">
      <c r="A8" s="36" t="s">
        <v>106</v>
      </c>
      <c r="B8" s="36" t="s">
        <v>107</v>
      </c>
      <c r="C8" s="37" t="s">
        <v>108</v>
      </c>
      <c r="D8" s="38" t="s">
        <v>109</v>
      </c>
      <c r="E8" s="37" t="s">
        <v>110</v>
      </c>
    </row>
    <row r="9" spans="1:5" ht="72.599999999999994" x14ac:dyDescent="0.3">
      <c r="A9" s="39">
        <v>4000</v>
      </c>
      <c r="B9" s="40" t="s">
        <v>111</v>
      </c>
      <c r="C9" s="41">
        <v>3736946.77</v>
      </c>
      <c r="D9" s="42">
        <v>1</v>
      </c>
      <c r="E9" s="64" t="s">
        <v>1592</v>
      </c>
    </row>
    <row r="10" spans="1:5" ht="52.2" x14ac:dyDescent="0.3">
      <c r="A10" s="39">
        <v>4100</v>
      </c>
      <c r="B10" s="40" t="s">
        <v>74</v>
      </c>
      <c r="C10" s="41">
        <v>10936</v>
      </c>
      <c r="D10" s="42">
        <v>2.9264532446096362E-3</v>
      </c>
      <c r="E10" s="64" t="s">
        <v>1593</v>
      </c>
    </row>
    <row r="11" spans="1:5" ht="11.25" customHeight="1" x14ac:dyDescent="0.3">
      <c r="A11" s="39">
        <v>4110</v>
      </c>
      <c r="B11" s="40" t="s">
        <v>112</v>
      </c>
      <c r="C11" s="41">
        <v>0</v>
      </c>
      <c r="D11" s="42">
        <v>0</v>
      </c>
      <c r="E11" s="34"/>
    </row>
    <row r="12" spans="1:5" ht="9.75" customHeight="1" x14ac:dyDescent="0.3">
      <c r="A12" s="43">
        <v>4111</v>
      </c>
      <c r="B12" s="44" t="s">
        <v>113</v>
      </c>
      <c r="C12" s="45">
        <v>0</v>
      </c>
      <c r="D12" s="42">
        <v>0</v>
      </c>
      <c r="E12" s="34"/>
    </row>
    <row r="13" spans="1:5" ht="9.75" customHeight="1" x14ac:dyDescent="0.3">
      <c r="A13" s="43">
        <v>4112</v>
      </c>
      <c r="B13" s="44" t="s">
        <v>114</v>
      </c>
      <c r="C13" s="45">
        <v>0</v>
      </c>
      <c r="D13" s="42">
        <v>0</v>
      </c>
      <c r="E13" s="34"/>
    </row>
    <row r="14" spans="1:5" ht="9.75" customHeight="1" x14ac:dyDescent="0.3">
      <c r="A14" s="43">
        <v>4113</v>
      </c>
      <c r="B14" s="44" t="s">
        <v>115</v>
      </c>
      <c r="C14" s="45">
        <v>0</v>
      </c>
      <c r="D14" s="42">
        <v>0</v>
      </c>
      <c r="E14" s="34"/>
    </row>
    <row r="15" spans="1:5" ht="9.75" customHeight="1" x14ac:dyDescent="0.3">
      <c r="A15" s="43">
        <v>4114</v>
      </c>
      <c r="B15" s="44" t="s">
        <v>116</v>
      </c>
      <c r="C15" s="45">
        <v>0</v>
      </c>
      <c r="D15" s="42">
        <v>0</v>
      </c>
      <c r="E15" s="34"/>
    </row>
    <row r="16" spans="1:5" ht="9.75" customHeight="1" x14ac:dyDescent="0.3">
      <c r="A16" s="43">
        <v>4115</v>
      </c>
      <c r="B16" s="44" t="s">
        <v>117</v>
      </c>
      <c r="C16" s="45">
        <v>0</v>
      </c>
      <c r="D16" s="42">
        <v>0</v>
      </c>
      <c r="E16" s="34"/>
    </row>
    <row r="17" spans="1:5" ht="9.75" customHeight="1" x14ac:dyDescent="0.3">
      <c r="A17" s="43">
        <v>4116</v>
      </c>
      <c r="B17" s="44" t="s">
        <v>118</v>
      </c>
      <c r="C17" s="45">
        <v>0</v>
      </c>
      <c r="D17" s="42">
        <v>0</v>
      </c>
      <c r="E17" s="34"/>
    </row>
    <row r="18" spans="1:5" ht="9.75" customHeight="1" x14ac:dyDescent="0.3">
      <c r="A18" s="43">
        <v>4117</v>
      </c>
      <c r="B18" s="44" t="s">
        <v>119</v>
      </c>
      <c r="C18" s="45">
        <v>0</v>
      </c>
      <c r="D18" s="42">
        <v>0</v>
      </c>
      <c r="E18" s="34"/>
    </row>
    <row r="19" spans="1:5" ht="9.75" customHeight="1" x14ac:dyDescent="0.3">
      <c r="A19" s="43">
        <v>4118</v>
      </c>
      <c r="B19" s="46" t="s">
        <v>120</v>
      </c>
      <c r="C19" s="45">
        <v>0</v>
      </c>
      <c r="D19" s="42">
        <v>0</v>
      </c>
      <c r="E19" s="34"/>
    </row>
    <row r="20" spans="1:5" ht="9.75" customHeight="1" x14ac:dyDescent="0.3">
      <c r="A20" s="43">
        <v>4119</v>
      </c>
      <c r="B20" s="44" t="s">
        <v>121</v>
      </c>
      <c r="C20" s="45">
        <v>0</v>
      </c>
      <c r="D20" s="42">
        <v>0</v>
      </c>
      <c r="E20" s="34"/>
    </row>
    <row r="21" spans="1:5" ht="9.75" customHeight="1" x14ac:dyDescent="0.3">
      <c r="A21" s="39">
        <v>4120</v>
      </c>
      <c r="B21" s="40" t="s">
        <v>122</v>
      </c>
      <c r="C21" s="41">
        <v>0</v>
      </c>
      <c r="D21" s="42">
        <v>0</v>
      </c>
      <c r="E21" s="34"/>
    </row>
    <row r="22" spans="1:5" ht="9.75" customHeight="1" x14ac:dyDescent="0.3">
      <c r="A22" s="43">
        <v>4121</v>
      </c>
      <c r="B22" s="44" t="s">
        <v>123</v>
      </c>
      <c r="C22" s="45">
        <v>0</v>
      </c>
      <c r="D22" s="42">
        <v>0</v>
      </c>
      <c r="E22" s="34"/>
    </row>
    <row r="23" spans="1:5" ht="9.75" customHeight="1" x14ac:dyDescent="0.3">
      <c r="A23" s="43">
        <v>4122</v>
      </c>
      <c r="B23" s="44" t="s">
        <v>124</v>
      </c>
      <c r="C23" s="45">
        <v>0</v>
      </c>
      <c r="D23" s="42">
        <v>0</v>
      </c>
      <c r="E23" s="34"/>
    </row>
    <row r="24" spans="1:5" ht="9.75" customHeight="1" x14ac:dyDescent="0.3">
      <c r="A24" s="43">
        <v>4123</v>
      </c>
      <c r="B24" s="44" t="s">
        <v>125</v>
      </c>
      <c r="C24" s="45">
        <v>0</v>
      </c>
      <c r="D24" s="42">
        <v>0</v>
      </c>
      <c r="E24" s="34"/>
    </row>
    <row r="25" spans="1:5" ht="9.75" customHeight="1" x14ac:dyDescent="0.3">
      <c r="A25" s="43">
        <v>4124</v>
      </c>
      <c r="B25" s="44" t="s">
        <v>126</v>
      </c>
      <c r="C25" s="45">
        <v>0</v>
      </c>
      <c r="D25" s="42">
        <v>0</v>
      </c>
      <c r="E25" s="34"/>
    </row>
    <row r="26" spans="1:5" ht="9.75" customHeight="1" x14ac:dyDescent="0.3">
      <c r="A26" s="43">
        <v>4129</v>
      </c>
      <c r="B26" s="44" t="s">
        <v>127</v>
      </c>
      <c r="C26" s="45">
        <v>0</v>
      </c>
      <c r="D26" s="42">
        <v>0</v>
      </c>
      <c r="E26" s="34"/>
    </row>
    <row r="27" spans="1:5" ht="9.75" customHeight="1" x14ac:dyDescent="0.3">
      <c r="A27" s="39">
        <v>4130</v>
      </c>
      <c r="B27" s="40" t="s">
        <v>128</v>
      </c>
      <c r="C27" s="41">
        <v>0</v>
      </c>
      <c r="D27" s="42">
        <v>0</v>
      </c>
      <c r="E27" s="34"/>
    </row>
    <row r="28" spans="1:5" ht="9.75" customHeight="1" x14ac:dyDescent="0.3">
      <c r="A28" s="43">
        <v>4131</v>
      </c>
      <c r="B28" s="44" t="s">
        <v>129</v>
      </c>
      <c r="C28" s="45">
        <v>0</v>
      </c>
      <c r="D28" s="42">
        <v>0</v>
      </c>
      <c r="E28" s="34"/>
    </row>
    <row r="29" spans="1:5" ht="9.75" customHeight="1" x14ac:dyDescent="0.3">
      <c r="A29" s="43">
        <v>4132</v>
      </c>
      <c r="B29" s="46" t="s">
        <v>130</v>
      </c>
      <c r="C29" s="45">
        <v>0</v>
      </c>
      <c r="D29" s="42">
        <v>0</v>
      </c>
      <c r="E29" s="34"/>
    </row>
    <row r="30" spans="1:5" ht="9.75" customHeight="1" x14ac:dyDescent="0.3">
      <c r="A30" s="39">
        <v>4140</v>
      </c>
      <c r="B30" s="40" t="s">
        <v>131</v>
      </c>
      <c r="C30" s="41">
        <v>0</v>
      </c>
      <c r="D30" s="42">
        <v>0</v>
      </c>
      <c r="E30" s="34"/>
    </row>
    <row r="31" spans="1:5" ht="9.75" customHeight="1" x14ac:dyDescent="0.3">
      <c r="A31" s="43">
        <v>4141</v>
      </c>
      <c r="B31" s="44" t="s">
        <v>132</v>
      </c>
      <c r="C31" s="45">
        <v>0</v>
      </c>
      <c r="D31" s="42">
        <v>0</v>
      </c>
      <c r="E31" s="34"/>
    </row>
    <row r="32" spans="1:5" ht="9.75" customHeight="1" x14ac:dyDescent="0.3">
      <c r="A32" s="43">
        <v>4143</v>
      </c>
      <c r="B32" s="44" t="s">
        <v>133</v>
      </c>
      <c r="C32" s="45">
        <v>0</v>
      </c>
      <c r="D32" s="42">
        <v>0</v>
      </c>
      <c r="E32" s="34"/>
    </row>
    <row r="33" spans="1:5" ht="9.75" customHeight="1" x14ac:dyDescent="0.3">
      <c r="A33" s="43">
        <v>4144</v>
      </c>
      <c r="B33" s="44" t="s">
        <v>134</v>
      </c>
      <c r="C33" s="45">
        <v>0</v>
      </c>
      <c r="D33" s="42">
        <v>0</v>
      </c>
      <c r="E33" s="34"/>
    </row>
    <row r="34" spans="1:5" ht="9.75" customHeight="1" x14ac:dyDescent="0.3">
      <c r="A34" s="43">
        <v>4145</v>
      </c>
      <c r="B34" s="46" t="s">
        <v>135</v>
      </c>
      <c r="C34" s="45">
        <v>0</v>
      </c>
      <c r="D34" s="42">
        <v>0</v>
      </c>
      <c r="E34" s="34"/>
    </row>
    <row r="35" spans="1:5" ht="9.75" customHeight="1" x14ac:dyDescent="0.3">
      <c r="A35" s="43">
        <v>4149</v>
      </c>
      <c r="B35" s="44" t="s">
        <v>136</v>
      </c>
      <c r="C35" s="45">
        <v>0</v>
      </c>
      <c r="D35" s="42">
        <v>0</v>
      </c>
      <c r="E35" s="34"/>
    </row>
    <row r="36" spans="1:5" ht="9.75" customHeight="1" x14ac:dyDescent="0.3">
      <c r="A36" s="39">
        <v>4150</v>
      </c>
      <c r="B36" s="40" t="s">
        <v>137</v>
      </c>
      <c r="C36" s="41">
        <v>0</v>
      </c>
      <c r="D36" s="42">
        <v>0</v>
      </c>
      <c r="E36" s="34"/>
    </row>
    <row r="37" spans="1:5" ht="9.75" customHeight="1" x14ac:dyDescent="0.3">
      <c r="A37" s="43">
        <v>4151</v>
      </c>
      <c r="B37" s="44" t="s">
        <v>137</v>
      </c>
      <c r="C37" s="45">
        <v>0</v>
      </c>
      <c r="D37" s="42">
        <v>0</v>
      </c>
      <c r="E37" s="34"/>
    </row>
    <row r="38" spans="1:5" ht="9.75" customHeight="1" x14ac:dyDescent="0.3">
      <c r="A38" s="43">
        <v>4154</v>
      </c>
      <c r="B38" s="46" t="s">
        <v>138</v>
      </c>
      <c r="C38" s="45">
        <v>0</v>
      </c>
      <c r="D38" s="42">
        <v>0</v>
      </c>
      <c r="E38" s="34"/>
    </row>
    <row r="39" spans="1:5" ht="9.75" customHeight="1" x14ac:dyDescent="0.3">
      <c r="A39" s="39">
        <v>4160</v>
      </c>
      <c r="B39" s="40" t="s">
        <v>139</v>
      </c>
      <c r="C39" s="41">
        <v>10936</v>
      </c>
      <c r="D39" s="42">
        <v>2.9264532446096362E-3</v>
      </c>
      <c r="E39" s="34"/>
    </row>
    <row r="40" spans="1:5" ht="9.75" customHeight="1" x14ac:dyDescent="0.3">
      <c r="A40" s="43">
        <v>4161</v>
      </c>
      <c r="B40" s="44" t="s">
        <v>140</v>
      </c>
      <c r="C40" s="45">
        <v>0</v>
      </c>
      <c r="D40" s="42">
        <v>0</v>
      </c>
      <c r="E40" s="34"/>
    </row>
    <row r="41" spans="1:5" ht="9.75" customHeight="1" x14ac:dyDescent="0.3">
      <c r="A41" s="43">
        <v>4162</v>
      </c>
      <c r="B41" s="44" t="s">
        <v>141</v>
      </c>
      <c r="C41" s="45">
        <v>0</v>
      </c>
      <c r="D41" s="42">
        <v>0</v>
      </c>
      <c r="E41" s="34"/>
    </row>
    <row r="42" spans="1:5" ht="9.75" customHeight="1" x14ac:dyDescent="0.3">
      <c r="A42" s="43">
        <v>4163</v>
      </c>
      <c r="B42" s="44" t="s">
        <v>142</v>
      </c>
      <c r="C42" s="45">
        <v>0</v>
      </c>
      <c r="D42" s="42">
        <v>0</v>
      </c>
      <c r="E42" s="34"/>
    </row>
    <row r="43" spans="1:5" ht="9.75" customHeight="1" x14ac:dyDescent="0.3">
      <c r="A43" s="43">
        <v>4164</v>
      </c>
      <c r="B43" s="44" t="s">
        <v>143</v>
      </c>
      <c r="C43" s="45">
        <v>0</v>
      </c>
      <c r="D43" s="42">
        <v>0</v>
      </c>
      <c r="E43" s="34"/>
    </row>
    <row r="44" spans="1:5" ht="9.75" customHeight="1" x14ac:dyDescent="0.3">
      <c r="A44" s="43">
        <v>4165</v>
      </c>
      <c r="B44" s="44" t="s">
        <v>144</v>
      </c>
      <c r="C44" s="45">
        <v>0</v>
      </c>
      <c r="D44" s="42">
        <v>0</v>
      </c>
      <c r="E44" s="34"/>
    </row>
    <row r="45" spans="1:5" ht="9.75" customHeight="1" x14ac:dyDescent="0.3">
      <c r="A45" s="43">
        <v>4166</v>
      </c>
      <c r="B45" s="46" t="s">
        <v>145</v>
      </c>
      <c r="C45" s="45">
        <v>0</v>
      </c>
      <c r="D45" s="42">
        <v>0</v>
      </c>
      <c r="E45" s="34"/>
    </row>
    <row r="46" spans="1:5" ht="9.75" customHeight="1" x14ac:dyDescent="0.3">
      <c r="A46" s="43">
        <v>4168</v>
      </c>
      <c r="B46" s="44" t="s">
        <v>146</v>
      </c>
      <c r="C46" s="45">
        <v>0</v>
      </c>
      <c r="D46" s="42">
        <v>0</v>
      </c>
      <c r="E46" s="34"/>
    </row>
    <row r="47" spans="1:5" ht="9.75" customHeight="1" x14ac:dyDescent="0.3">
      <c r="A47" s="43">
        <v>4169</v>
      </c>
      <c r="B47" s="44" t="s">
        <v>147</v>
      </c>
      <c r="C47" s="45">
        <v>10936</v>
      </c>
      <c r="D47" s="42">
        <v>2.9264532446096362E-3</v>
      </c>
      <c r="E47" s="34"/>
    </row>
    <row r="48" spans="1:5" ht="9.75" customHeight="1" x14ac:dyDescent="0.3">
      <c r="A48" s="39">
        <v>4170</v>
      </c>
      <c r="B48" s="40" t="s">
        <v>148</v>
      </c>
      <c r="C48" s="41">
        <v>0</v>
      </c>
      <c r="D48" s="42">
        <v>0</v>
      </c>
      <c r="E48" s="34"/>
    </row>
    <row r="49" spans="1:5" ht="9.75" customHeight="1" x14ac:dyDescent="0.3">
      <c r="A49" s="43">
        <v>4171</v>
      </c>
      <c r="B49" s="44" t="s">
        <v>149</v>
      </c>
      <c r="C49" s="45">
        <v>0</v>
      </c>
      <c r="D49" s="42">
        <v>0</v>
      </c>
      <c r="E49" s="34"/>
    </row>
    <row r="50" spans="1:5" ht="9.75" customHeight="1" x14ac:dyDescent="0.3">
      <c r="A50" s="43">
        <v>4172</v>
      </c>
      <c r="B50" s="44" t="s">
        <v>150</v>
      </c>
      <c r="C50" s="45">
        <v>0</v>
      </c>
      <c r="D50" s="42">
        <v>0</v>
      </c>
      <c r="E50" s="34"/>
    </row>
    <row r="51" spans="1:5" ht="9.75" customHeight="1" x14ac:dyDescent="0.3">
      <c r="A51" s="43">
        <v>4173</v>
      </c>
      <c r="B51" s="46" t="s">
        <v>151</v>
      </c>
      <c r="C51" s="45">
        <v>0</v>
      </c>
      <c r="D51" s="42">
        <v>0</v>
      </c>
      <c r="E51" s="34"/>
    </row>
    <row r="52" spans="1:5" ht="9.75" customHeight="1" x14ac:dyDescent="0.3">
      <c r="A52" s="43">
        <v>4174</v>
      </c>
      <c r="B52" s="46" t="s">
        <v>153</v>
      </c>
      <c r="C52" s="45">
        <v>0</v>
      </c>
      <c r="D52" s="42">
        <v>0</v>
      </c>
      <c r="E52" s="34"/>
    </row>
    <row r="53" spans="1:5" ht="9.75" customHeight="1" x14ac:dyDescent="0.3">
      <c r="A53" s="43">
        <v>4175</v>
      </c>
      <c r="B53" s="46" t="s">
        <v>154</v>
      </c>
      <c r="C53" s="45">
        <v>0</v>
      </c>
      <c r="D53" s="42">
        <v>0</v>
      </c>
      <c r="E53" s="34"/>
    </row>
    <row r="54" spans="1:5" ht="9.75" customHeight="1" x14ac:dyDescent="0.3">
      <c r="A54" s="43">
        <v>4176</v>
      </c>
      <c r="B54" s="46" t="s">
        <v>155</v>
      </c>
      <c r="C54" s="45">
        <v>0</v>
      </c>
      <c r="D54" s="42">
        <v>0</v>
      </c>
      <c r="E54" s="34"/>
    </row>
    <row r="55" spans="1:5" ht="9.75" customHeight="1" x14ac:dyDescent="0.3">
      <c r="A55" s="43">
        <v>4177</v>
      </c>
      <c r="B55" s="46" t="s">
        <v>156</v>
      </c>
      <c r="C55" s="45">
        <v>0</v>
      </c>
      <c r="D55" s="42">
        <v>0</v>
      </c>
      <c r="E55" s="34"/>
    </row>
    <row r="56" spans="1:5" ht="9.75" customHeight="1" x14ac:dyDescent="0.3">
      <c r="A56" s="43">
        <v>4178</v>
      </c>
      <c r="B56" s="46" t="s">
        <v>157</v>
      </c>
      <c r="C56" s="45">
        <v>0</v>
      </c>
      <c r="D56" s="42">
        <v>0</v>
      </c>
      <c r="E56" s="34"/>
    </row>
    <row r="57" spans="1:5" ht="9.75" customHeight="1" x14ac:dyDescent="0.3">
      <c r="A57" s="39">
        <v>4200</v>
      </c>
      <c r="B57" s="52" t="s">
        <v>160</v>
      </c>
      <c r="C57" s="41">
        <v>3685413.72</v>
      </c>
      <c r="D57" s="42">
        <v>0.9862098517394724</v>
      </c>
      <c r="E57" s="34"/>
    </row>
    <row r="58" spans="1:5" ht="9.75" customHeight="1" x14ac:dyDescent="0.3">
      <c r="A58" s="39">
        <v>4210</v>
      </c>
      <c r="B58" s="52" t="s">
        <v>161</v>
      </c>
      <c r="C58" s="41">
        <v>0</v>
      </c>
      <c r="D58" s="42">
        <v>0</v>
      </c>
      <c r="E58" s="34"/>
    </row>
    <row r="59" spans="1:5" ht="9.75" customHeight="1" x14ac:dyDescent="0.3">
      <c r="A59" s="43">
        <v>4211</v>
      </c>
      <c r="B59" s="44" t="s">
        <v>162</v>
      </c>
      <c r="C59" s="45">
        <v>0</v>
      </c>
      <c r="D59" s="42">
        <v>0</v>
      </c>
      <c r="E59" s="34"/>
    </row>
    <row r="60" spans="1:5" ht="9.75" customHeight="1" x14ac:dyDescent="0.3">
      <c r="A60" s="43">
        <v>4212</v>
      </c>
      <c r="B60" s="44" t="s">
        <v>163</v>
      </c>
      <c r="C60" s="45">
        <v>0</v>
      </c>
      <c r="D60" s="42">
        <v>0</v>
      </c>
      <c r="E60" s="34"/>
    </row>
    <row r="61" spans="1:5" ht="9.75" customHeight="1" x14ac:dyDescent="0.3">
      <c r="A61" s="43">
        <v>4213</v>
      </c>
      <c r="B61" s="44" t="s">
        <v>164</v>
      </c>
      <c r="C61" s="45">
        <v>0</v>
      </c>
      <c r="D61" s="42">
        <v>0</v>
      </c>
      <c r="E61" s="34"/>
    </row>
    <row r="62" spans="1:5" ht="9.75" customHeight="1" x14ac:dyDescent="0.3">
      <c r="A62" s="43">
        <v>4214</v>
      </c>
      <c r="B62" s="44" t="s">
        <v>165</v>
      </c>
      <c r="C62" s="45">
        <v>0</v>
      </c>
      <c r="D62" s="42">
        <v>0</v>
      </c>
      <c r="E62" s="34"/>
    </row>
    <row r="63" spans="1:5" ht="9.75" customHeight="1" x14ac:dyDescent="0.3">
      <c r="A63" s="43">
        <v>4215</v>
      </c>
      <c r="B63" s="44" t="s">
        <v>166</v>
      </c>
      <c r="C63" s="45">
        <v>0</v>
      </c>
      <c r="D63" s="42">
        <v>0</v>
      </c>
      <c r="E63" s="34"/>
    </row>
    <row r="64" spans="1:5" ht="9.75" customHeight="1" x14ac:dyDescent="0.3">
      <c r="A64" s="39">
        <v>4220</v>
      </c>
      <c r="B64" s="40" t="s">
        <v>167</v>
      </c>
      <c r="C64" s="41">
        <v>3685413.72</v>
      </c>
      <c r="D64" s="42">
        <v>0.9862098517394724</v>
      </c>
      <c r="E64" s="34"/>
    </row>
    <row r="65" spans="1:5" ht="9.75" customHeight="1" x14ac:dyDescent="0.3">
      <c r="A65" s="43">
        <v>4221</v>
      </c>
      <c r="B65" s="44" t="s">
        <v>168</v>
      </c>
      <c r="C65" s="45">
        <v>0</v>
      </c>
      <c r="D65" s="42">
        <v>0</v>
      </c>
      <c r="E65" s="34"/>
    </row>
    <row r="66" spans="1:5" ht="9.75" customHeight="1" x14ac:dyDescent="0.3">
      <c r="A66" s="43">
        <v>4223</v>
      </c>
      <c r="B66" s="44" t="s">
        <v>170</v>
      </c>
      <c r="C66" s="45">
        <v>3685413.72</v>
      </c>
      <c r="D66" s="42">
        <v>0.9862098517394724</v>
      </c>
      <c r="E66" s="34"/>
    </row>
    <row r="67" spans="1:5" ht="9.75" customHeight="1" x14ac:dyDescent="0.3">
      <c r="A67" s="43">
        <v>4225</v>
      </c>
      <c r="B67" s="44" t="s">
        <v>171</v>
      </c>
      <c r="C67" s="45">
        <v>0</v>
      </c>
      <c r="D67" s="42">
        <v>0</v>
      </c>
      <c r="E67" s="34"/>
    </row>
    <row r="68" spans="1:5" ht="9.75" customHeight="1" x14ac:dyDescent="0.3">
      <c r="A68" s="43">
        <v>4227</v>
      </c>
      <c r="B68" s="44" t="s">
        <v>172</v>
      </c>
      <c r="C68" s="45">
        <v>0</v>
      </c>
      <c r="D68" s="42">
        <v>0</v>
      </c>
      <c r="E68" s="34"/>
    </row>
    <row r="69" spans="1:5" ht="21.6" x14ac:dyDescent="0.3">
      <c r="A69" s="54">
        <v>4300</v>
      </c>
      <c r="B69" s="40" t="s">
        <v>78</v>
      </c>
      <c r="C69" s="41">
        <v>40597.050000000003</v>
      </c>
      <c r="D69" s="42">
        <v>1.0863695015918036E-2</v>
      </c>
      <c r="E69" s="46" t="s">
        <v>1594</v>
      </c>
    </row>
    <row r="70" spans="1:5" ht="21.6" x14ac:dyDescent="0.3">
      <c r="A70" s="54">
        <v>4310</v>
      </c>
      <c r="B70" s="40" t="s">
        <v>173</v>
      </c>
      <c r="C70" s="41">
        <v>40597.050000000003</v>
      </c>
      <c r="D70" s="42">
        <v>1.0863695015918036E-2</v>
      </c>
      <c r="E70" s="46" t="s">
        <v>1594</v>
      </c>
    </row>
    <row r="71" spans="1:5" ht="21.6" x14ac:dyDescent="0.3">
      <c r="A71" s="55">
        <v>4311</v>
      </c>
      <c r="B71" s="44" t="s">
        <v>174</v>
      </c>
      <c r="C71" s="45">
        <v>40597.050000000003</v>
      </c>
      <c r="D71" s="42">
        <v>1.0863695015918036E-2</v>
      </c>
      <c r="E71" s="46" t="s">
        <v>1594</v>
      </c>
    </row>
    <row r="72" spans="1:5" ht="9.75" customHeight="1" x14ac:dyDescent="0.3">
      <c r="A72" s="55">
        <v>4319</v>
      </c>
      <c r="B72" s="44" t="s">
        <v>175</v>
      </c>
      <c r="C72" s="45">
        <v>0</v>
      </c>
      <c r="D72" s="42">
        <v>0</v>
      </c>
      <c r="E72" s="44"/>
    </row>
    <row r="73" spans="1:5" ht="9.75" customHeight="1" x14ac:dyDescent="0.3">
      <c r="A73" s="54">
        <v>4320</v>
      </c>
      <c r="B73" s="40" t="s">
        <v>176</v>
      </c>
      <c r="C73" s="41">
        <v>0</v>
      </c>
      <c r="D73" s="42">
        <v>0</v>
      </c>
      <c r="E73" s="44"/>
    </row>
    <row r="74" spans="1:5" ht="9.75" customHeight="1" x14ac:dyDescent="0.3">
      <c r="A74" s="55">
        <v>4321</v>
      </c>
      <c r="B74" s="44" t="s">
        <v>177</v>
      </c>
      <c r="C74" s="45">
        <v>0</v>
      </c>
      <c r="D74" s="42">
        <v>0</v>
      </c>
      <c r="E74" s="44"/>
    </row>
    <row r="75" spans="1:5" ht="9.75" customHeight="1" x14ac:dyDescent="0.3">
      <c r="A75" s="55">
        <v>4322</v>
      </c>
      <c r="B75" s="44" t="s">
        <v>178</v>
      </c>
      <c r="C75" s="45">
        <v>0</v>
      </c>
      <c r="D75" s="42">
        <v>0</v>
      </c>
      <c r="E75" s="44"/>
    </row>
    <row r="76" spans="1:5" ht="9.75" customHeight="1" x14ac:dyDescent="0.3">
      <c r="A76" s="55">
        <v>4323</v>
      </c>
      <c r="B76" s="44" t="s">
        <v>179</v>
      </c>
      <c r="C76" s="45">
        <v>0</v>
      </c>
      <c r="D76" s="42">
        <v>0</v>
      </c>
      <c r="E76" s="44"/>
    </row>
    <row r="77" spans="1:5" ht="9.75" customHeight="1" x14ac:dyDescent="0.3">
      <c r="A77" s="55">
        <v>4324</v>
      </c>
      <c r="B77" s="44" t="s">
        <v>180</v>
      </c>
      <c r="C77" s="45">
        <v>0</v>
      </c>
      <c r="D77" s="42">
        <v>0</v>
      </c>
      <c r="E77" s="44"/>
    </row>
    <row r="78" spans="1:5" ht="9.75" customHeight="1" x14ac:dyDescent="0.3">
      <c r="A78" s="55">
        <v>4325</v>
      </c>
      <c r="B78" s="44" t="s">
        <v>181</v>
      </c>
      <c r="C78" s="45">
        <v>0</v>
      </c>
      <c r="D78" s="42">
        <v>0</v>
      </c>
      <c r="E78" s="44"/>
    </row>
    <row r="79" spans="1:5" ht="9.75" customHeight="1" x14ac:dyDescent="0.3">
      <c r="A79" s="54">
        <v>4330</v>
      </c>
      <c r="B79" s="40" t="s">
        <v>182</v>
      </c>
      <c r="C79" s="41">
        <v>0</v>
      </c>
      <c r="D79" s="42">
        <v>0</v>
      </c>
      <c r="E79" s="44"/>
    </row>
    <row r="80" spans="1:5" ht="9.75" customHeight="1" x14ac:dyDescent="0.3">
      <c r="A80" s="55">
        <v>4331</v>
      </c>
      <c r="B80" s="44" t="s">
        <v>182</v>
      </c>
      <c r="C80" s="45">
        <v>0</v>
      </c>
      <c r="D80" s="42">
        <v>0</v>
      </c>
      <c r="E80" s="44"/>
    </row>
    <row r="81" spans="1:7" ht="9.75" customHeight="1" x14ac:dyDescent="0.3">
      <c r="A81" s="54">
        <v>4340</v>
      </c>
      <c r="B81" s="40" t="s">
        <v>183</v>
      </c>
      <c r="C81" s="41">
        <v>0</v>
      </c>
      <c r="D81" s="42">
        <v>0</v>
      </c>
      <c r="E81" s="44"/>
    </row>
    <row r="82" spans="1:7" ht="9.75" customHeight="1" x14ac:dyDescent="0.3">
      <c r="A82" s="55">
        <v>4341</v>
      </c>
      <c r="B82" s="44" t="s">
        <v>183</v>
      </c>
      <c r="C82" s="45">
        <v>0</v>
      </c>
      <c r="D82" s="42">
        <v>0</v>
      </c>
      <c r="E82" s="44"/>
    </row>
    <row r="83" spans="1:7" ht="9.75" customHeight="1" x14ac:dyDescent="0.3">
      <c r="A83" s="54">
        <v>4390</v>
      </c>
      <c r="B83" s="40" t="s">
        <v>184</v>
      </c>
      <c r="C83" s="41">
        <v>0</v>
      </c>
      <c r="D83" s="42">
        <v>0</v>
      </c>
      <c r="E83" s="44"/>
    </row>
    <row r="84" spans="1:7" ht="9.75" customHeight="1" x14ac:dyDescent="0.3">
      <c r="A84" s="55">
        <v>4392</v>
      </c>
      <c r="B84" s="44" t="s">
        <v>185</v>
      </c>
      <c r="C84" s="45">
        <v>0</v>
      </c>
      <c r="D84" s="42">
        <v>0</v>
      </c>
      <c r="E84" s="44"/>
    </row>
    <row r="85" spans="1:7" ht="9.75" customHeight="1" x14ac:dyDescent="0.3">
      <c r="A85" s="55">
        <v>4393</v>
      </c>
      <c r="B85" s="44" t="s">
        <v>186</v>
      </c>
      <c r="C85" s="45">
        <v>0</v>
      </c>
      <c r="D85" s="42">
        <v>0</v>
      </c>
      <c r="E85" s="44"/>
    </row>
    <row r="86" spans="1:7" ht="9.75" customHeight="1" x14ac:dyDescent="0.3">
      <c r="A86" s="55">
        <v>4394</v>
      </c>
      <c r="B86" s="44" t="s">
        <v>187</v>
      </c>
      <c r="C86" s="45">
        <v>0</v>
      </c>
      <c r="D86" s="42">
        <v>0</v>
      </c>
      <c r="E86" s="44"/>
    </row>
    <row r="87" spans="1:7" ht="9.75" customHeight="1" x14ac:dyDescent="0.3">
      <c r="A87" s="55">
        <v>4395</v>
      </c>
      <c r="B87" s="44" t="s">
        <v>188</v>
      </c>
      <c r="C87" s="45">
        <v>0</v>
      </c>
      <c r="D87" s="42">
        <v>0</v>
      </c>
      <c r="E87" s="44"/>
    </row>
    <row r="88" spans="1:7" ht="9.75" customHeight="1" x14ac:dyDescent="0.3">
      <c r="A88" s="55">
        <v>4396</v>
      </c>
      <c r="B88" s="44" t="s">
        <v>189</v>
      </c>
      <c r="C88" s="45">
        <v>0</v>
      </c>
      <c r="D88" s="42">
        <v>0</v>
      </c>
      <c r="E88" s="44"/>
    </row>
    <row r="89" spans="1:7" ht="9.75" customHeight="1" x14ac:dyDescent="0.3">
      <c r="A89" s="55">
        <v>4397</v>
      </c>
      <c r="B89" s="44" t="s">
        <v>190</v>
      </c>
      <c r="C89" s="45">
        <v>0</v>
      </c>
      <c r="D89" s="42">
        <v>0</v>
      </c>
      <c r="E89" s="44"/>
    </row>
    <row r="90" spans="1:7" ht="9.75" customHeight="1" x14ac:dyDescent="0.3">
      <c r="A90" s="55">
        <v>4399</v>
      </c>
      <c r="B90" s="44" t="s">
        <v>184</v>
      </c>
      <c r="C90" s="45">
        <v>0</v>
      </c>
      <c r="D90" s="42">
        <v>0</v>
      </c>
      <c r="E90" s="44"/>
    </row>
    <row r="91" spans="1:7" ht="9.75" customHeight="1" x14ac:dyDescent="0.3">
      <c r="A91" s="34"/>
      <c r="B91" s="34"/>
      <c r="C91" s="34"/>
      <c r="D91" s="35"/>
      <c r="E91" s="34"/>
    </row>
    <row r="92" spans="1:7" ht="9.75" customHeight="1" x14ac:dyDescent="0.3">
      <c r="A92" s="32" t="s">
        <v>191</v>
      </c>
      <c r="B92" s="32"/>
      <c r="C92" s="32"/>
      <c r="D92" s="33"/>
      <c r="E92" s="32"/>
    </row>
    <row r="93" spans="1:7" ht="9.75" customHeight="1" x14ac:dyDescent="0.3">
      <c r="A93" s="36" t="s">
        <v>106</v>
      </c>
      <c r="B93" s="36" t="s">
        <v>107</v>
      </c>
      <c r="C93" s="37" t="s">
        <v>108</v>
      </c>
      <c r="D93" s="38" t="s">
        <v>109</v>
      </c>
      <c r="E93" s="37" t="s">
        <v>110</v>
      </c>
    </row>
    <row r="94" spans="1:7" ht="9.75" customHeight="1" x14ac:dyDescent="0.3">
      <c r="A94" s="54">
        <v>5000</v>
      </c>
      <c r="B94" s="40" t="s">
        <v>80</v>
      </c>
      <c r="C94" s="41">
        <v>5592578.0199999996</v>
      </c>
      <c r="D94" s="42">
        <v>1</v>
      </c>
      <c r="E94" s="44"/>
      <c r="F94" s="268"/>
      <c r="G94" s="268"/>
    </row>
    <row r="95" spans="1:7" ht="9.75" customHeight="1" x14ac:dyDescent="0.3">
      <c r="A95" s="54">
        <v>5100</v>
      </c>
      <c r="B95" s="40" t="s">
        <v>192</v>
      </c>
      <c r="C95" s="41">
        <v>5592578.0199999996</v>
      </c>
      <c r="D95" s="42">
        <v>1</v>
      </c>
      <c r="E95" s="44"/>
    </row>
    <row r="96" spans="1:7" ht="9.75" customHeight="1" x14ac:dyDescent="0.3">
      <c r="A96" s="54">
        <v>5110</v>
      </c>
      <c r="B96" s="40" t="s">
        <v>193</v>
      </c>
      <c r="C96" s="41">
        <v>3923790.49</v>
      </c>
      <c r="D96" s="42">
        <v>0.70160675022643681</v>
      </c>
      <c r="E96" s="44"/>
    </row>
    <row r="97" spans="1:5" ht="9.75" customHeight="1" x14ac:dyDescent="0.3">
      <c r="A97" s="55">
        <v>5111</v>
      </c>
      <c r="B97" s="44" t="s">
        <v>194</v>
      </c>
      <c r="C97" s="45">
        <v>1872569.22</v>
      </c>
      <c r="D97" s="42">
        <v>0.33483113034871886</v>
      </c>
      <c r="E97" s="44"/>
    </row>
    <row r="98" spans="1:5" ht="9.75" customHeight="1" x14ac:dyDescent="0.3">
      <c r="A98" s="55">
        <v>5112</v>
      </c>
      <c r="B98" s="44" t="s">
        <v>196</v>
      </c>
      <c r="C98" s="45">
        <v>0</v>
      </c>
      <c r="D98" s="42">
        <v>0</v>
      </c>
      <c r="E98" s="44"/>
    </row>
    <row r="99" spans="1:5" ht="9.75" customHeight="1" x14ac:dyDescent="0.3">
      <c r="A99" s="55">
        <v>5113</v>
      </c>
      <c r="B99" s="44" t="s">
        <v>197</v>
      </c>
      <c r="C99" s="45">
        <v>1229547.25</v>
      </c>
      <c r="D99" s="42">
        <v>0.21985339240738927</v>
      </c>
      <c r="E99" s="44"/>
    </row>
    <row r="100" spans="1:5" ht="9.75" customHeight="1" x14ac:dyDescent="0.3">
      <c r="A100" s="55">
        <v>5114</v>
      </c>
      <c r="B100" s="44" t="s">
        <v>199</v>
      </c>
      <c r="C100" s="45">
        <v>586599.30000000005</v>
      </c>
      <c r="D100" s="42">
        <v>0.10488888986478549</v>
      </c>
      <c r="E100" s="44"/>
    </row>
    <row r="101" spans="1:5" ht="11.25" customHeight="1" x14ac:dyDescent="0.3">
      <c r="A101" s="55">
        <v>5115</v>
      </c>
      <c r="B101" s="44" t="s">
        <v>201</v>
      </c>
      <c r="C101" s="45">
        <v>235074.72</v>
      </c>
      <c r="D101" s="42">
        <v>4.2033337605543147E-2</v>
      </c>
      <c r="E101" s="44"/>
    </row>
    <row r="102" spans="1:5" ht="9.75" customHeight="1" x14ac:dyDescent="0.3">
      <c r="A102" s="55">
        <v>5116</v>
      </c>
      <c r="B102" s="44" t="s">
        <v>202</v>
      </c>
      <c r="C102" s="45">
        <v>0</v>
      </c>
      <c r="D102" s="42">
        <v>0</v>
      </c>
      <c r="E102" s="44"/>
    </row>
    <row r="103" spans="1:5" ht="93" x14ac:dyDescent="0.3">
      <c r="A103" s="54">
        <v>5120</v>
      </c>
      <c r="B103" s="40" t="s">
        <v>203</v>
      </c>
      <c r="C103" s="41">
        <v>94170.59</v>
      </c>
      <c r="D103" s="42">
        <v>1.6838493743534758E-2</v>
      </c>
      <c r="E103" s="46" t="s">
        <v>1595</v>
      </c>
    </row>
    <row r="104" spans="1:5" ht="9.75" customHeight="1" x14ac:dyDescent="0.3">
      <c r="A104" s="55">
        <v>5121</v>
      </c>
      <c r="B104" s="44" t="s">
        <v>204</v>
      </c>
      <c r="C104" s="45">
        <v>40081.61</v>
      </c>
      <c r="D104" s="42">
        <v>7.1669290721848534E-3</v>
      </c>
      <c r="E104" s="44"/>
    </row>
    <row r="105" spans="1:5" ht="9.75" customHeight="1" x14ac:dyDescent="0.3">
      <c r="A105" s="55">
        <v>5122</v>
      </c>
      <c r="B105" s="44" t="s">
        <v>205</v>
      </c>
      <c r="C105" s="45">
        <v>6711.26</v>
      </c>
      <c r="D105" s="42">
        <v>1.2000297494285115E-3</v>
      </c>
      <c r="E105" s="44"/>
    </row>
    <row r="106" spans="1:5" ht="9.75" customHeight="1" x14ac:dyDescent="0.3">
      <c r="A106" s="55">
        <v>5123</v>
      </c>
      <c r="B106" s="44" t="s">
        <v>206</v>
      </c>
      <c r="C106" s="45">
        <v>0</v>
      </c>
      <c r="D106" s="42">
        <v>0</v>
      </c>
      <c r="E106" s="44"/>
    </row>
    <row r="107" spans="1:5" ht="9.75" customHeight="1" x14ac:dyDescent="0.3">
      <c r="A107" s="55">
        <v>5124</v>
      </c>
      <c r="B107" s="44" t="s">
        <v>207</v>
      </c>
      <c r="C107" s="45">
        <v>13722.99</v>
      </c>
      <c r="D107" s="42">
        <v>2.4537860626931409E-3</v>
      </c>
      <c r="E107" s="44"/>
    </row>
    <row r="108" spans="1:5" ht="9.75" customHeight="1" x14ac:dyDescent="0.3">
      <c r="A108" s="55">
        <v>5125</v>
      </c>
      <c r="B108" s="44" t="s">
        <v>208</v>
      </c>
      <c r="C108" s="45">
        <v>135.22999999999999</v>
      </c>
      <c r="D108" s="42">
        <v>2.4180261681892459E-5</v>
      </c>
      <c r="E108" s="44"/>
    </row>
    <row r="109" spans="1:5" ht="9.75" customHeight="1" x14ac:dyDescent="0.3">
      <c r="A109" s="55">
        <v>5126</v>
      </c>
      <c r="B109" s="44" t="s">
        <v>209</v>
      </c>
      <c r="C109" s="45">
        <v>10307.450000000001</v>
      </c>
      <c r="D109" s="42">
        <v>1.8430587759596425E-3</v>
      </c>
      <c r="E109" s="44"/>
    </row>
    <row r="110" spans="1:5" ht="9.75" customHeight="1" x14ac:dyDescent="0.3">
      <c r="A110" s="55">
        <v>5127</v>
      </c>
      <c r="B110" s="44" t="s">
        <v>210</v>
      </c>
      <c r="C110" s="45">
        <v>519</v>
      </c>
      <c r="D110" s="42">
        <v>9.2801566315922415E-5</v>
      </c>
      <c r="E110" s="44"/>
    </row>
    <row r="111" spans="1:5" ht="9.75" customHeight="1" x14ac:dyDescent="0.3">
      <c r="A111" s="55">
        <v>5128</v>
      </c>
      <c r="B111" s="44" t="s">
        <v>211</v>
      </c>
      <c r="C111" s="45">
        <v>0</v>
      </c>
      <c r="D111" s="42">
        <v>0</v>
      </c>
      <c r="E111" s="44"/>
    </row>
    <row r="112" spans="1:5" ht="9.75" customHeight="1" x14ac:dyDescent="0.3">
      <c r="A112" s="55">
        <v>5129</v>
      </c>
      <c r="B112" s="44" t="s">
        <v>212</v>
      </c>
      <c r="C112" s="45">
        <v>22693.05</v>
      </c>
      <c r="D112" s="42">
        <v>4.057708255270796E-3</v>
      </c>
      <c r="E112" s="44"/>
    </row>
    <row r="113" spans="1:5" ht="31.8" x14ac:dyDescent="0.3">
      <c r="A113" s="54">
        <v>5130</v>
      </c>
      <c r="B113" s="40" t="s">
        <v>213</v>
      </c>
      <c r="C113" s="41">
        <v>1574616.94</v>
      </c>
      <c r="D113" s="42">
        <v>0.28155475603002855</v>
      </c>
      <c r="E113" s="46" t="s">
        <v>1596</v>
      </c>
    </row>
    <row r="114" spans="1:5" ht="9.75" customHeight="1" x14ac:dyDescent="0.3">
      <c r="A114" s="55">
        <v>5131</v>
      </c>
      <c r="B114" s="44" t="s">
        <v>214</v>
      </c>
      <c r="C114" s="45">
        <v>60804.82</v>
      </c>
      <c r="D114" s="42">
        <v>1.0872413363309682E-2</v>
      </c>
      <c r="E114" s="44"/>
    </row>
    <row r="115" spans="1:5" ht="9.75" customHeight="1" x14ac:dyDescent="0.3">
      <c r="A115" s="55">
        <v>5132</v>
      </c>
      <c r="B115" s="44" t="s">
        <v>215</v>
      </c>
      <c r="C115" s="45">
        <v>0</v>
      </c>
      <c r="D115" s="42">
        <v>0</v>
      </c>
      <c r="E115" s="44"/>
    </row>
    <row r="116" spans="1:5" ht="9.75" customHeight="1" x14ac:dyDescent="0.3">
      <c r="A116" s="55">
        <v>5133</v>
      </c>
      <c r="B116" s="44" t="s">
        <v>216</v>
      </c>
      <c r="C116" s="45">
        <v>647517.71</v>
      </c>
      <c r="D116" s="42">
        <v>0.11578161407572102</v>
      </c>
      <c r="E116" s="44"/>
    </row>
    <row r="117" spans="1:5" ht="9.75" customHeight="1" x14ac:dyDescent="0.3">
      <c r="A117" s="55">
        <v>5134</v>
      </c>
      <c r="B117" s="44" t="s">
        <v>218</v>
      </c>
      <c r="C117" s="45">
        <v>92477.94</v>
      </c>
      <c r="D117" s="42">
        <v>1.6535833683371665E-2</v>
      </c>
      <c r="E117" s="44"/>
    </row>
    <row r="118" spans="1:5" ht="9.75" customHeight="1" x14ac:dyDescent="0.3">
      <c r="A118" s="55">
        <v>5135</v>
      </c>
      <c r="B118" s="44" t="s">
        <v>219</v>
      </c>
      <c r="C118" s="45">
        <v>125000.9</v>
      </c>
      <c r="D118" s="42">
        <v>2.2351212545086676E-2</v>
      </c>
      <c r="E118" s="44"/>
    </row>
    <row r="119" spans="1:5" ht="9.75" customHeight="1" x14ac:dyDescent="0.3">
      <c r="A119" s="55">
        <v>5136</v>
      </c>
      <c r="B119" s="44" t="s">
        <v>221</v>
      </c>
      <c r="C119" s="45">
        <v>446908.36</v>
      </c>
      <c r="D119" s="42">
        <v>7.9910974581271915E-2</v>
      </c>
      <c r="E119" s="44"/>
    </row>
    <row r="120" spans="1:5" ht="9.75" customHeight="1" x14ac:dyDescent="0.3">
      <c r="A120" s="55">
        <v>5137</v>
      </c>
      <c r="B120" s="44" t="s">
        <v>222</v>
      </c>
      <c r="C120" s="45">
        <v>24106.21</v>
      </c>
      <c r="D120" s="42">
        <v>4.3103931521012561E-3</v>
      </c>
      <c r="E120" s="44"/>
    </row>
    <row r="121" spans="1:5" ht="9.75" customHeight="1" x14ac:dyDescent="0.3">
      <c r="A121" s="55">
        <v>5138</v>
      </c>
      <c r="B121" s="44" t="s">
        <v>223</v>
      </c>
      <c r="C121" s="45">
        <v>87234</v>
      </c>
      <c r="D121" s="42">
        <v>1.559817309441845E-2</v>
      </c>
      <c r="E121" s="44"/>
    </row>
    <row r="122" spans="1:5" ht="9.75" customHeight="1" x14ac:dyDescent="0.3">
      <c r="A122" s="55">
        <v>5139</v>
      </c>
      <c r="B122" s="44" t="s">
        <v>224</v>
      </c>
      <c r="C122" s="45">
        <v>90567</v>
      </c>
      <c r="D122" s="42">
        <v>1.619414153474787E-2</v>
      </c>
      <c r="E122" s="44"/>
    </row>
    <row r="123" spans="1:5" ht="9.75" customHeight="1" x14ac:dyDescent="0.3">
      <c r="A123" s="54">
        <v>5200</v>
      </c>
      <c r="B123" s="40" t="s">
        <v>225</v>
      </c>
      <c r="C123" s="41">
        <v>0</v>
      </c>
      <c r="D123" s="42">
        <v>0</v>
      </c>
      <c r="E123" s="44"/>
    </row>
    <row r="124" spans="1:5" ht="9.75" customHeight="1" x14ac:dyDescent="0.3">
      <c r="A124" s="54">
        <v>5210</v>
      </c>
      <c r="B124" s="40" t="s">
        <v>226</v>
      </c>
      <c r="C124" s="41">
        <v>0</v>
      </c>
      <c r="D124" s="42">
        <v>0</v>
      </c>
      <c r="E124" s="44"/>
    </row>
    <row r="125" spans="1:5" ht="9.75" customHeight="1" x14ac:dyDescent="0.3">
      <c r="A125" s="55">
        <v>5211</v>
      </c>
      <c r="B125" s="44" t="s">
        <v>228</v>
      </c>
      <c r="C125" s="45">
        <v>0</v>
      </c>
      <c r="D125" s="42">
        <v>0</v>
      </c>
      <c r="E125" s="44"/>
    </row>
    <row r="126" spans="1:5" ht="9.75" customHeight="1" x14ac:dyDescent="0.3">
      <c r="A126" s="55">
        <v>5212</v>
      </c>
      <c r="B126" s="44" t="s">
        <v>229</v>
      </c>
      <c r="C126" s="45">
        <v>0</v>
      </c>
      <c r="D126" s="42">
        <v>0</v>
      </c>
      <c r="E126" s="44"/>
    </row>
    <row r="127" spans="1:5" ht="9.75" customHeight="1" x14ac:dyDescent="0.3">
      <c r="A127" s="54">
        <v>5220</v>
      </c>
      <c r="B127" s="40" t="s">
        <v>230</v>
      </c>
      <c r="C127" s="41">
        <v>0</v>
      </c>
      <c r="D127" s="42">
        <v>0</v>
      </c>
      <c r="E127" s="44"/>
    </row>
    <row r="128" spans="1:5" ht="9.75" customHeight="1" x14ac:dyDescent="0.3">
      <c r="A128" s="55">
        <v>5221</v>
      </c>
      <c r="B128" s="44" t="s">
        <v>231</v>
      </c>
      <c r="C128" s="45">
        <v>0</v>
      </c>
      <c r="D128" s="42">
        <v>0</v>
      </c>
      <c r="E128" s="44"/>
    </row>
    <row r="129" spans="1:5" ht="9.75" customHeight="1" x14ac:dyDescent="0.3">
      <c r="A129" s="55">
        <v>5222</v>
      </c>
      <c r="B129" s="44" t="s">
        <v>232</v>
      </c>
      <c r="C129" s="45">
        <v>0</v>
      </c>
      <c r="D129" s="42">
        <v>0</v>
      </c>
      <c r="E129" s="44"/>
    </row>
    <row r="130" spans="1:5" ht="9.75" customHeight="1" x14ac:dyDescent="0.3">
      <c r="A130" s="54">
        <v>5230</v>
      </c>
      <c r="B130" s="40" t="s">
        <v>170</v>
      </c>
      <c r="C130" s="41">
        <v>0</v>
      </c>
      <c r="D130" s="42">
        <v>0</v>
      </c>
      <c r="E130" s="44"/>
    </row>
    <row r="131" spans="1:5" ht="9.75" customHeight="1" x14ac:dyDescent="0.3">
      <c r="A131" s="55">
        <v>5231</v>
      </c>
      <c r="B131" s="44" t="s">
        <v>233</v>
      </c>
      <c r="C131" s="45">
        <v>0</v>
      </c>
      <c r="D131" s="42">
        <v>0</v>
      </c>
      <c r="E131" s="44"/>
    </row>
    <row r="132" spans="1:5" ht="9.75" customHeight="1" x14ac:dyDescent="0.3">
      <c r="A132" s="55">
        <v>5232</v>
      </c>
      <c r="B132" s="44" t="s">
        <v>234</v>
      </c>
      <c r="C132" s="45">
        <v>0</v>
      </c>
      <c r="D132" s="42">
        <v>0</v>
      </c>
      <c r="E132" s="44"/>
    </row>
    <row r="133" spans="1:5" ht="9.75" customHeight="1" x14ac:dyDescent="0.3">
      <c r="A133" s="54">
        <v>5240</v>
      </c>
      <c r="B133" s="40" t="s">
        <v>235</v>
      </c>
      <c r="C133" s="41">
        <v>0</v>
      </c>
      <c r="D133" s="42">
        <v>0</v>
      </c>
      <c r="E133" s="44"/>
    </row>
    <row r="134" spans="1:5" ht="9.75" customHeight="1" x14ac:dyDescent="0.3">
      <c r="A134" s="55">
        <v>5241</v>
      </c>
      <c r="B134" s="44" t="s">
        <v>236</v>
      </c>
      <c r="C134" s="45">
        <v>0</v>
      </c>
      <c r="D134" s="42">
        <v>0</v>
      </c>
      <c r="E134" s="44"/>
    </row>
    <row r="135" spans="1:5" ht="9.75" customHeight="1" x14ac:dyDescent="0.3">
      <c r="A135" s="55">
        <v>5242</v>
      </c>
      <c r="B135" s="44" t="s">
        <v>238</v>
      </c>
      <c r="C135" s="45">
        <v>0</v>
      </c>
      <c r="D135" s="42">
        <v>0</v>
      </c>
      <c r="E135" s="44"/>
    </row>
    <row r="136" spans="1:5" ht="9.75" customHeight="1" x14ac:dyDescent="0.3">
      <c r="A136" s="55">
        <v>5243</v>
      </c>
      <c r="B136" s="44" t="s">
        <v>239</v>
      </c>
      <c r="C136" s="45">
        <v>0</v>
      </c>
      <c r="D136" s="42">
        <v>0</v>
      </c>
      <c r="E136" s="44"/>
    </row>
    <row r="137" spans="1:5" ht="9.75" customHeight="1" x14ac:dyDescent="0.3">
      <c r="A137" s="55">
        <v>5244</v>
      </c>
      <c r="B137" s="44" t="s">
        <v>240</v>
      </c>
      <c r="C137" s="45">
        <v>0</v>
      </c>
      <c r="D137" s="42">
        <v>0</v>
      </c>
      <c r="E137" s="44"/>
    </row>
    <row r="138" spans="1:5" ht="9.75" customHeight="1" x14ac:dyDescent="0.3">
      <c r="A138" s="54">
        <v>5250</v>
      </c>
      <c r="B138" s="40" t="s">
        <v>171</v>
      </c>
      <c r="C138" s="41">
        <v>0</v>
      </c>
      <c r="D138" s="42">
        <v>0</v>
      </c>
      <c r="E138" s="44"/>
    </row>
    <row r="139" spans="1:5" ht="9.75" customHeight="1" x14ac:dyDescent="0.3">
      <c r="A139" s="55">
        <v>5251</v>
      </c>
      <c r="B139" s="44" t="s">
        <v>241</v>
      </c>
      <c r="C139" s="45">
        <v>0</v>
      </c>
      <c r="D139" s="42">
        <v>0</v>
      </c>
      <c r="E139" s="44"/>
    </row>
    <row r="140" spans="1:5" ht="9.75" customHeight="1" x14ac:dyDescent="0.3">
      <c r="A140" s="55">
        <v>5252</v>
      </c>
      <c r="B140" s="44" t="s">
        <v>242</v>
      </c>
      <c r="C140" s="45">
        <v>0</v>
      </c>
      <c r="D140" s="42">
        <v>0</v>
      </c>
      <c r="E140" s="44"/>
    </row>
    <row r="141" spans="1:5" ht="9.75" customHeight="1" x14ac:dyDescent="0.3">
      <c r="A141" s="55">
        <v>5259</v>
      </c>
      <c r="B141" s="44" t="s">
        <v>243</v>
      </c>
      <c r="C141" s="45">
        <v>0</v>
      </c>
      <c r="D141" s="42">
        <v>0</v>
      </c>
      <c r="E141" s="44"/>
    </row>
    <row r="142" spans="1:5" ht="9.75" customHeight="1" x14ac:dyDescent="0.3">
      <c r="A142" s="54">
        <v>5260</v>
      </c>
      <c r="B142" s="40" t="s">
        <v>244</v>
      </c>
      <c r="C142" s="41">
        <v>0</v>
      </c>
      <c r="D142" s="42">
        <v>0</v>
      </c>
      <c r="E142" s="44"/>
    </row>
    <row r="143" spans="1:5" ht="9.75" customHeight="1" x14ac:dyDescent="0.3">
      <c r="A143" s="55">
        <v>5261</v>
      </c>
      <c r="B143" s="44" t="s">
        <v>245</v>
      </c>
      <c r="C143" s="45">
        <v>0</v>
      </c>
      <c r="D143" s="42">
        <v>0</v>
      </c>
      <c r="E143" s="44"/>
    </row>
    <row r="144" spans="1:5" ht="9.75" customHeight="1" x14ac:dyDescent="0.3">
      <c r="A144" s="55">
        <v>5262</v>
      </c>
      <c r="B144" s="44" t="s">
        <v>246</v>
      </c>
      <c r="C144" s="45">
        <v>0</v>
      </c>
      <c r="D144" s="42">
        <v>0</v>
      </c>
      <c r="E144" s="44"/>
    </row>
    <row r="145" spans="1:5" ht="9.75" customHeight="1" x14ac:dyDescent="0.3">
      <c r="A145" s="54">
        <v>5270</v>
      </c>
      <c r="B145" s="40" t="s">
        <v>247</v>
      </c>
      <c r="C145" s="41">
        <v>0</v>
      </c>
      <c r="D145" s="42">
        <v>0</v>
      </c>
      <c r="E145" s="44"/>
    </row>
    <row r="146" spans="1:5" ht="9.75" customHeight="1" x14ac:dyDescent="0.3">
      <c r="A146" s="55">
        <v>5271</v>
      </c>
      <c r="B146" s="44" t="s">
        <v>248</v>
      </c>
      <c r="C146" s="45">
        <v>0</v>
      </c>
      <c r="D146" s="42">
        <v>0</v>
      </c>
      <c r="E146" s="44"/>
    </row>
    <row r="147" spans="1:5" ht="9.75" customHeight="1" x14ac:dyDescent="0.3">
      <c r="A147" s="54">
        <v>5280</v>
      </c>
      <c r="B147" s="40" t="s">
        <v>249</v>
      </c>
      <c r="C147" s="41">
        <v>0</v>
      </c>
      <c r="D147" s="42">
        <v>0</v>
      </c>
      <c r="E147" s="44"/>
    </row>
    <row r="148" spans="1:5" ht="9.75" customHeight="1" x14ac:dyDescent="0.3">
      <c r="A148" s="55">
        <v>5281</v>
      </c>
      <c r="B148" s="44" t="s">
        <v>250</v>
      </c>
      <c r="C148" s="45">
        <v>0</v>
      </c>
      <c r="D148" s="42">
        <v>0</v>
      </c>
      <c r="E148" s="44"/>
    </row>
    <row r="149" spans="1:5" ht="9.75" customHeight="1" x14ac:dyDescent="0.3">
      <c r="A149" s="55">
        <v>5282</v>
      </c>
      <c r="B149" s="44" t="s">
        <v>251</v>
      </c>
      <c r="C149" s="45">
        <v>0</v>
      </c>
      <c r="D149" s="42">
        <v>0</v>
      </c>
      <c r="E149" s="44"/>
    </row>
    <row r="150" spans="1:5" ht="9.75" customHeight="1" x14ac:dyDescent="0.3">
      <c r="A150" s="55">
        <v>5283</v>
      </c>
      <c r="B150" s="44" t="s">
        <v>252</v>
      </c>
      <c r="C150" s="45">
        <v>0</v>
      </c>
      <c r="D150" s="42">
        <v>0</v>
      </c>
      <c r="E150" s="44"/>
    </row>
    <row r="151" spans="1:5" ht="9.75" customHeight="1" x14ac:dyDescent="0.3">
      <c r="A151" s="55">
        <v>5284</v>
      </c>
      <c r="B151" s="44" t="s">
        <v>253</v>
      </c>
      <c r="C151" s="45">
        <v>0</v>
      </c>
      <c r="D151" s="42">
        <v>0</v>
      </c>
      <c r="E151" s="44"/>
    </row>
    <row r="152" spans="1:5" ht="9.75" customHeight="1" x14ac:dyDescent="0.3">
      <c r="A152" s="55">
        <v>5285</v>
      </c>
      <c r="B152" s="44" t="s">
        <v>254</v>
      </c>
      <c r="C152" s="45">
        <v>0</v>
      </c>
      <c r="D152" s="42">
        <v>0</v>
      </c>
      <c r="E152" s="44"/>
    </row>
    <row r="153" spans="1:5" ht="9.75" customHeight="1" x14ac:dyDescent="0.3">
      <c r="A153" s="54">
        <v>5290</v>
      </c>
      <c r="B153" s="40" t="s">
        <v>255</v>
      </c>
      <c r="C153" s="41">
        <v>0</v>
      </c>
      <c r="D153" s="42">
        <v>0</v>
      </c>
      <c r="E153" s="44"/>
    </row>
    <row r="154" spans="1:5" ht="9.75" customHeight="1" x14ac:dyDescent="0.3">
      <c r="A154" s="55">
        <v>5291</v>
      </c>
      <c r="B154" s="44" t="s">
        <v>256</v>
      </c>
      <c r="C154" s="45">
        <v>0</v>
      </c>
      <c r="D154" s="42">
        <v>0</v>
      </c>
      <c r="E154" s="44"/>
    </row>
    <row r="155" spans="1:5" ht="9.75" customHeight="1" x14ac:dyDescent="0.3">
      <c r="A155" s="55">
        <v>5292</v>
      </c>
      <c r="B155" s="44" t="s">
        <v>257</v>
      </c>
      <c r="C155" s="45">
        <v>0</v>
      </c>
      <c r="D155" s="42">
        <v>0</v>
      </c>
      <c r="E155" s="44"/>
    </row>
    <row r="156" spans="1:5" ht="9.75" customHeight="1" x14ac:dyDescent="0.3">
      <c r="A156" s="54">
        <v>5300</v>
      </c>
      <c r="B156" s="40" t="s">
        <v>258</v>
      </c>
      <c r="C156" s="41">
        <v>0</v>
      </c>
      <c r="D156" s="42">
        <v>0</v>
      </c>
      <c r="E156" s="44"/>
    </row>
    <row r="157" spans="1:5" ht="9.75" customHeight="1" x14ac:dyDescent="0.3">
      <c r="A157" s="54">
        <v>5310</v>
      </c>
      <c r="B157" s="40" t="s">
        <v>162</v>
      </c>
      <c r="C157" s="41">
        <v>0</v>
      </c>
      <c r="D157" s="42">
        <v>0</v>
      </c>
      <c r="E157" s="44"/>
    </row>
    <row r="158" spans="1:5" ht="9.75" customHeight="1" x14ac:dyDescent="0.3">
      <c r="A158" s="55">
        <v>5311</v>
      </c>
      <c r="B158" s="44" t="s">
        <v>259</v>
      </c>
      <c r="C158" s="45">
        <v>0</v>
      </c>
      <c r="D158" s="42">
        <v>0</v>
      </c>
      <c r="E158" s="44"/>
    </row>
    <row r="159" spans="1:5" ht="9.75" customHeight="1" x14ac:dyDescent="0.3">
      <c r="A159" s="55">
        <v>5312</v>
      </c>
      <c r="B159" s="44" t="s">
        <v>260</v>
      </c>
      <c r="C159" s="45">
        <v>0</v>
      </c>
      <c r="D159" s="42">
        <v>0</v>
      </c>
      <c r="E159" s="44"/>
    </row>
    <row r="160" spans="1:5" ht="9.75" customHeight="1" x14ac:dyDescent="0.3">
      <c r="A160" s="54">
        <v>5320</v>
      </c>
      <c r="B160" s="40" t="s">
        <v>163</v>
      </c>
      <c r="C160" s="41">
        <v>0</v>
      </c>
      <c r="D160" s="42">
        <v>0</v>
      </c>
      <c r="E160" s="44"/>
    </row>
    <row r="161" spans="1:5" ht="9.75" customHeight="1" x14ac:dyDescent="0.3">
      <c r="A161" s="55">
        <v>5321</v>
      </c>
      <c r="B161" s="44" t="s">
        <v>261</v>
      </c>
      <c r="C161" s="45">
        <v>0</v>
      </c>
      <c r="D161" s="42">
        <v>0</v>
      </c>
      <c r="E161" s="44"/>
    </row>
    <row r="162" spans="1:5" ht="9.75" customHeight="1" x14ac:dyDescent="0.3">
      <c r="A162" s="55">
        <v>5322</v>
      </c>
      <c r="B162" s="44" t="s">
        <v>262</v>
      </c>
      <c r="C162" s="45">
        <v>0</v>
      </c>
      <c r="D162" s="42">
        <v>0</v>
      </c>
      <c r="E162" s="44"/>
    </row>
    <row r="163" spans="1:5" ht="9.75" customHeight="1" x14ac:dyDescent="0.3">
      <c r="A163" s="54">
        <v>5330</v>
      </c>
      <c r="B163" s="40" t="s">
        <v>164</v>
      </c>
      <c r="C163" s="41">
        <v>0</v>
      </c>
      <c r="D163" s="42">
        <v>0</v>
      </c>
      <c r="E163" s="44"/>
    </row>
    <row r="164" spans="1:5" ht="9.75" customHeight="1" x14ac:dyDescent="0.3">
      <c r="A164" s="55">
        <v>5331</v>
      </c>
      <c r="B164" s="44" t="s">
        <v>263</v>
      </c>
      <c r="C164" s="45">
        <v>0</v>
      </c>
      <c r="D164" s="42">
        <v>0</v>
      </c>
      <c r="E164" s="44"/>
    </row>
    <row r="165" spans="1:5" ht="9.75" customHeight="1" x14ac:dyDescent="0.3">
      <c r="A165" s="55">
        <v>5332</v>
      </c>
      <c r="B165" s="44" t="s">
        <v>264</v>
      </c>
      <c r="C165" s="45">
        <v>0</v>
      </c>
      <c r="D165" s="42">
        <v>0</v>
      </c>
      <c r="E165" s="44"/>
    </row>
    <row r="166" spans="1:5" ht="9.75" customHeight="1" x14ac:dyDescent="0.3">
      <c r="A166" s="54">
        <v>5400</v>
      </c>
      <c r="B166" s="40" t="s">
        <v>265</v>
      </c>
      <c r="C166" s="41">
        <v>0</v>
      </c>
      <c r="D166" s="42">
        <v>0</v>
      </c>
      <c r="E166" s="44"/>
    </row>
    <row r="167" spans="1:5" ht="9.75" customHeight="1" x14ac:dyDescent="0.3">
      <c r="A167" s="54">
        <v>5410</v>
      </c>
      <c r="B167" s="40" t="s">
        <v>266</v>
      </c>
      <c r="C167" s="41">
        <v>0</v>
      </c>
      <c r="D167" s="42">
        <v>0</v>
      </c>
      <c r="E167" s="44"/>
    </row>
    <row r="168" spans="1:5" ht="9.75" customHeight="1" x14ac:dyDescent="0.3">
      <c r="A168" s="55">
        <v>5411</v>
      </c>
      <c r="B168" s="44" t="s">
        <v>267</v>
      </c>
      <c r="C168" s="45">
        <v>0</v>
      </c>
      <c r="D168" s="42">
        <v>0</v>
      </c>
      <c r="E168" s="44"/>
    </row>
    <row r="169" spans="1:5" ht="9.75" customHeight="1" x14ac:dyDescent="0.3">
      <c r="A169" s="55">
        <v>5412</v>
      </c>
      <c r="B169" s="44" t="s">
        <v>268</v>
      </c>
      <c r="C169" s="45">
        <v>0</v>
      </c>
      <c r="D169" s="42">
        <v>0</v>
      </c>
      <c r="E169" s="44"/>
    </row>
    <row r="170" spans="1:5" ht="9.75" customHeight="1" x14ac:dyDescent="0.3">
      <c r="A170" s="54">
        <v>5420</v>
      </c>
      <c r="B170" s="40" t="s">
        <v>269</v>
      </c>
      <c r="C170" s="41">
        <v>0</v>
      </c>
      <c r="D170" s="42">
        <v>0</v>
      </c>
      <c r="E170" s="44"/>
    </row>
    <row r="171" spans="1:5" ht="9.75" customHeight="1" x14ac:dyDescent="0.3">
      <c r="A171" s="55">
        <v>5421</v>
      </c>
      <c r="B171" s="44" t="s">
        <v>270</v>
      </c>
      <c r="C171" s="45">
        <v>0</v>
      </c>
      <c r="D171" s="42">
        <v>0</v>
      </c>
      <c r="E171" s="44"/>
    </row>
    <row r="172" spans="1:5" ht="9.75" customHeight="1" x14ac:dyDescent="0.3">
      <c r="A172" s="55">
        <v>5422</v>
      </c>
      <c r="B172" s="44" t="s">
        <v>271</v>
      </c>
      <c r="C172" s="45">
        <v>0</v>
      </c>
      <c r="D172" s="42">
        <v>0</v>
      </c>
      <c r="E172" s="44"/>
    </row>
    <row r="173" spans="1:5" ht="9.75" customHeight="1" x14ac:dyDescent="0.3">
      <c r="A173" s="54">
        <v>5430</v>
      </c>
      <c r="B173" s="40" t="s">
        <v>272</v>
      </c>
      <c r="C173" s="41">
        <v>0</v>
      </c>
      <c r="D173" s="42">
        <v>0</v>
      </c>
      <c r="E173" s="44"/>
    </row>
    <row r="174" spans="1:5" ht="9.75" customHeight="1" x14ac:dyDescent="0.3">
      <c r="A174" s="55">
        <v>5431</v>
      </c>
      <c r="B174" s="44" t="s">
        <v>273</v>
      </c>
      <c r="C174" s="45">
        <v>0</v>
      </c>
      <c r="D174" s="42">
        <v>0</v>
      </c>
      <c r="E174" s="44"/>
    </row>
    <row r="175" spans="1:5" ht="9.75" customHeight="1" x14ac:dyDescent="0.3">
      <c r="A175" s="55">
        <v>5432</v>
      </c>
      <c r="B175" s="44" t="s">
        <v>274</v>
      </c>
      <c r="C175" s="45">
        <v>0</v>
      </c>
      <c r="D175" s="42">
        <v>0</v>
      </c>
      <c r="E175" s="44"/>
    </row>
    <row r="176" spans="1:5" ht="9.75" customHeight="1" x14ac:dyDescent="0.3">
      <c r="A176" s="54">
        <v>5440</v>
      </c>
      <c r="B176" s="40" t="s">
        <v>275</v>
      </c>
      <c r="C176" s="41">
        <v>0</v>
      </c>
      <c r="D176" s="42">
        <v>0</v>
      </c>
      <c r="E176" s="44"/>
    </row>
    <row r="177" spans="1:5" ht="9.75" customHeight="1" x14ac:dyDescent="0.3">
      <c r="A177" s="55">
        <v>5441</v>
      </c>
      <c r="B177" s="44" t="s">
        <v>275</v>
      </c>
      <c r="C177" s="45">
        <v>0</v>
      </c>
      <c r="D177" s="42">
        <v>0</v>
      </c>
      <c r="E177" s="44"/>
    </row>
    <row r="178" spans="1:5" ht="9.75" customHeight="1" x14ac:dyDescent="0.3">
      <c r="A178" s="54">
        <v>5450</v>
      </c>
      <c r="B178" s="40" t="s">
        <v>276</v>
      </c>
      <c r="C178" s="41">
        <v>0</v>
      </c>
      <c r="D178" s="42">
        <v>0</v>
      </c>
      <c r="E178" s="44"/>
    </row>
    <row r="179" spans="1:5" ht="9.75" customHeight="1" x14ac:dyDescent="0.3">
      <c r="A179" s="55">
        <v>5451</v>
      </c>
      <c r="B179" s="44" t="s">
        <v>277</v>
      </c>
      <c r="C179" s="45">
        <v>0</v>
      </c>
      <c r="D179" s="42">
        <v>0</v>
      </c>
      <c r="E179" s="44"/>
    </row>
    <row r="180" spans="1:5" ht="9.75" customHeight="1" x14ac:dyDescent="0.3">
      <c r="A180" s="55">
        <v>5452</v>
      </c>
      <c r="B180" s="44" t="s">
        <v>278</v>
      </c>
      <c r="C180" s="45">
        <v>0</v>
      </c>
      <c r="D180" s="42">
        <v>0</v>
      </c>
      <c r="E180" s="44"/>
    </row>
    <row r="181" spans="1:5" ht="21.6" x14ac:dyDescent="0.3">
      <c r="A181" s="54">
        <v>5500</v>
      </c>
      <c r="B181" s="40" t="s">
        <v>279</v>
      </c>
      <c r="C181" s="41">
        <v>0</v>
      </c>
      <c r="D181" s="42">
        <v>0</v>
      </c>
      <c r="E181" s="46" t="s">
        <v>1597</v>
      </c>
    </row>
    <row r="182" spans="1:5" ht="21.6" x14ac:dyDescent="0.3">
      <c r="A182" s="54">
        <v>5510</v>
      </c>
      <c r="B182" s="40" t="s">
        <v>280</v>
      </c>
      <c r="C182" s="41">
        <v>0</v>
      </c>
      <c r="D182" s="42">
        <v>0</v>
      </c>
      <c r="E182" s="46" t="s">
        <v>1597</v>
      </c>
    </row>
    <row r="183" spans="1:5" ht="9.75" customHeight="1" x14ac:dyDescent="0.3">
      <c r="A183" s="55">
        <v>5511</v>
      </c>
      <c r="B183" s="44" t="s">
        <v>281</v>
      </c>
      <c r="C183" s="45">
        <v>0</v>
      </c>
      <c r="D183" s="42">
        <v>0</v>
      </c>
      <c r="E183" s="44"/>
    </row>
    <row r="184" spans="1:5" ht="9.75" customHeight="1" x14ac:dyDescent="0.3">
      <c r="A184" s="55">
        <v>5512</v>
      </c>
      <c r="B184" s="44" t="s">
        <v>282</v>
      </c>
      <c r="C184" s="45">
        <v>0</v>
      </c>
      <c r="D184" s="42">
        <v>0</v>
      </c>
      <c r="E184" s="44"/>
    </row>
    <row r="185" spans="1:5" ht="9.75" customHeight="1" x14ac:dyDescent="0.3">
      <c r="A185" s="55">
        <v>5513</v>
      </c>
      <c r="B185" s="44" t="s">
        <v>283</v>
      </c>
      <c r="C185" s="45">
        <v>0</v>
      </c>
      <c r="D185" s="42">
        <v>0</v>
      </c>
      <c r="E185" s="44"/>
    </row>
    <row r="186" spans="1:5" ht="9.75" customHeight="1" x14ac:dyDescent="0.3">
      <c r="A186" s="55">
        <v>5514</v>
      </c>
      <c r="B186" s="44" t="s">
        <v>284</v>
      </c>
      <c r="C186" s="45">
        <v>0</v>
      </c>
      <c r="D186" s="42">
        <v>0</v>
      </c>
      <c r="E186" s="44"/>
    </row>
    <row r="187" spans="1:5" ht="9.75" customHeight="1" x14ac:dyDescent="0.3">
      <c r="A187" s="55">
        <v>5515</v>
      </c>
      <c r="B187" s="44" t="s">
        <v>285</v>
      </c>
      <c r="C187" s="45">
        <v>0</v>
      </c>
      <c r="D187" s="42">
        <v>0</v>
      </c>
      <c r="E187" s="44"/>
    </row>
    <row r="188" spans="1:5" ht="9.75" customHeight="1" x14ac:dyDescent="0.3">
      <c r="A188" s="55">
        <v>5516</v>
      </c>
      <c r="B188" s="44" t="s">
        <v>286</v>
      </c>
      <c r="C188" s="45">
        <v>0</v>
      </c>
      <c r="D188" s="42">
        <v>0</v>
      </c>
      <c r="E188" s="44"/>
    </row>
    <row r="189" spans="1:5" ht="9.75" customHeight="1" x14ac:dyDescent="0.3">
      <c r="A189" s="55">
        <v>5517</v>
      </c>
      <c r="B189" s="44" t="s">
        <v>287</v>
      </c>
      <c r="C189" s="45">
        <v>0</v>
      </c>
      <c r="D189" s="42">
        <v>0</v>
      </c>
      <c r="E189" s="44"/>
    </row>
    <row r="190" spans="1:5" ht="9.75" customHeight="1" x14ac:dyDescent="0.3">
      <c r="A190" s="55">
        <v>5518</v>
      </c>
      <c r="B190" s="44" t="s">
        <v>288</v>
      </c>
      <c r="C190" s="45">
        <v>0</v>
      </c>
      <c r="D190" s="42">
        <v>0</v>
      </c>
      <c r="E190" s="44"/>
    </row>
    <row r="191" spans="1:5" ht="9.75" customHeight="1" x14ac:dyDescent="0.3">
      <c r="A191" s="54">
        <v>5520</v>
      </c>
      <c r="B191" s="40" t="s">
        <v>289</v>
      </c>
      <c r="C191" s="41">
        <v>0</v>
      </c>
      <c r="D191" s="42">
        <v>0</v>
      </c>
      <c r="E191" s="44"/>
    </row>
    <row r="192" spans="1:5" ht="9.75" customHeight="1" x14ac:dyDescent="0.3">
      <c r="A192" s="55">
        <v>5521</v>
      </c>
      <c r="B192" s="44" t="s">
        <v>290</v>
      </c>
      <c r="C192" s="45">
        <v>0</v>
      </c>
      <c r="D192" s="42">
        <v>0</v>
      </c>
      <c r="E192" s="44"/>
    </row>
    <row r="193" spans="1:5" ht="9.75" customHeight="1" x14ac:dyDescent="0.3">
      <c r="A193" s="55">
        <v>5522</v>
      </c>
      <c r="B193" s="44" t="s">
        <v>291</v>
      </c>
      <c r="C193" s="45">
        <v>0</v>
      </c>
      <c r="D193" s="42">
        <v>0</v>
      </c>
      <c r="E193" s="44"/>
    </row>
    <row r="194" spans="1:5" ht="9.75" customHeight="1" x14ac:dyDescent="0.3">
      <c r="A194" s="54">
        <v>5530</v>
      </c>
      <c r="B194" s="40" t="s">
        <v>292</v>
      </c>
      <c r="C194" s="41">
        <v>0</v>
      </c>
      <c r="D194" s="42">
        <v>0</v>
      </c>
      <c r="E194" s="44"/>
    </row>
    <row r="195" spans="1:5" ht="9.75" customHeight="1" x14ac:dyDescent="0.3">
      <c r="A195" s="55">
        <v>5531</v>
      </c>
      <c r="B195" s="44" t="s">
        <v>293</v>
      </c>
      <c r="C195" s="45">
        <v>0</v>
      </c>
      <c r="D195" s="42">
        <v>0</v>
      </c>
      <c r="E195" s="44"/>
    </row>
    <row r="196" spans="1:5" ht="9.75" customHeight="1" x14ac:dyDescent="0.3">
      <c r="A196" s="55">
        <v>5532</v>
      </c>
      <c r="B196" s="44" t="s">
        <v>294</v>
      </c>
      <c r="C196" s="45">
        <v>0</v>
      </c>
      <c r="D196" s="42">
        <v>0</v>
      </c>
      <c r="E196" s="44"/>
    </row>
    <row r="197" spans="1:5" ht="9.75" customHeight="1" x14ac:dyDescent="0.3">
      <c r="A197" s="55">
        <v>5533</v>
      </c>
      <c r="B197" s="44" t="s">
        <v>295</v>
      </c>
      <c r="C197" s="45">
        <v>0</v>
      </c>
      <c r="D197" s="42">
        <v>0</v>
      </c>
      <c r="E197" s="44"/>
    </row>
    <row r="198" spans="1:5" ht="9.75" customHeight="1" x14ac:dyDescent="0.3">
      <c r="A198" s="55">
        <v>5534</v>
      </c>
      <c r="B198" s="44" t="s">
        <v>296</v>
      </c>
      <c r="C198" s="45">
        <v>0</v>
      </c>
      <c r="D198" s="42">
        <v>0</v>
      </c>
      <c r="E198" s="44"/>
    </row>
    <row r="199" spans="1:5" ht="9.75" customHeight="1" x14ac:dyDescent="0.3">
      <c r="A199" s="55">
        <v>5535</v>
      </c>
      <c r="B199" s="44" t="s">
        <v>297</v>
      </c>
      <c r="C199" s="45">
        <v>0</v>
      </c>
      <c r="D199" s="42">
        <v>0</v>
      </c>
      <c r="E199" s="44"/>
    </row>
    <row r="200" spans="1:5" ht="9.75" customHeight="1" x14ac:dyDescent="0.3">
      <c r="A200" s="54">
        <v>5590</v>
      </c>
      <c r="B200" s="40" t="s">
        <v>298</v>
      </c>
      <c r="C200" s="41">
        <v>0</v>
      </c>
      <c r="D200" s="42">
        <v>0</v>
      </c>
      <c r="E200" s="44"/>
    </row>
    <row r="201" spans="1:5" ht="9.75" customHeight="1" x14ac:dyDescent="0.3">
      <c r="A201" s="55">
        <v>5591</v>
      </c>
      <c r="B201" s="44" t="s">
        <v>299</v>
      </c>
      <c r="C201" s="45">
        <v>0</v>
      </c>
      <c r="D201" s="42">
        <v>0</v>
      </c>
      <c r="E201" s="44"/>
    </row>
    <row r="202" spans="1:5" ht="9.75" customHeight="1" x14ac:dyDescent="0.3">
      <c r="A202" s="55">
        <v>5592</v>
      </c>
      <c r="B202" s="44" t="s">
        <v>300</v>
      </c>
      <c r="C202" s="45">
        <v>0</v>
      </c>
      <c r="D202" s="42">
        <v>0</v>
      </c>
      <c r="E202" s="44"/>
    </row>
    <row r="203" spans="1:5" ht="9.75" customHeight="1" x14ac:dyDescent="0.3">
      <c r="A203" s="55">
        <v>5593</v>
      </c>
      <c r="B203" s="44" t="s">
        <v>301</v>
      </c>
      <c r="C203" s="45">
        <v>0</v>
      </c>
      <c r="D203" s="42">
        <v>0</v>
      </c>
      <c r="E203" s="44"/>
    </row>
    <row r="204" spans="1:5" ht="9.75" customHeight="1" x14ac:dyDescent="0.3">
      <c r="A204" s="55">
        <v>5594</v>
      </c>
      <c r="B204" s="44" t="s">
        <v>302</v>
      </c>
      <c r="C204" s="45">
        <v>0</v>
      </c>
      <c r="D204" s="42">
        <v>0</v>
      </c>
      <c r="E204" s="44"/>
    </row>
    <row r="205" spans="1:5" ht="9.75" customHeight="1" x14ac:dyDescent="0.3">
      <c r="A205" s="55">
        <v>5595</v>
      </c>
      <c r="B205" s="44" t="s">
        <v>303</v>
      </c>
      <c r="C205" s="45">
        <v>0</v>
      </c>
      <c r="D205" s="42">
        <v>0</v>
      </c>
      <c r="E205" s="44"/>
    </row>
    <row r="206" spans="1:5" ht="9.75" customHeight="1" x14ac:dyDescent="0.3">
      <c r="A206" s="55">
        <v>5596</v>
      </c>
      <c r="B206" s="44" t="s">
        <v>188</v>
      </c>
      <c r="C206" s="45">
        <v>0</v>
      </c>
      <c r="D206" s="42">
        <v>0</v>
      </c>
      <c r="E206" s="44"/>
    </row>
    <row r="207" spans="1:5" ht="9.75" customHeight="1" x14ac:dyDescent="0.3">
      <c r="A207" s="55">
        <v>5597</v>
      </c>
      <c r="B207" s="44" t="s">
        <v>304</v>
      </c>
      <c r="C207" s="45">
        <v>0</v>
      </c>
      <c r="D207" s="42">
        <v>0</v>
      </c>
      <c r="E207" s="44"/>
    </row>
    <row r="208" spans="1:5" ht="9.75" customHeight="1" x14ac:dyDescent="0.3">
      <c r="A208" s="55">
        <v>5598</v>
      </c>
      <c r="B208" s="44" t="s">
        <v>305</v>
      </c>
      <c r="C208" s="45">
        <v>0</v>
      </c>
      <c r="D208" s="42">
        <v>0</v>
      </c>
      <c r="E208" s="44"/>
    </row>
    <row r="209" spans="1:5" ht="9.75" customHeight="1" x14ac:dyDescent="0.3">
      <c r="A209" s="55">
        <v>5599</v>
      </c>
      <c r="B209" s="44" t="s">
        <v>306</v>
      </c>
      <c r="C209" s="45">
        <v>0</v>
      </c>
      <c r="D209" s="42">
        <v>0</v>
      </c>
      <c r="E209" s="44"/>
    </row>
    <row r="210" spans="1:5" ht="9.75" customHeight="1" x14ac:dyDescent="0.3">
      <c r="A210" s="54">
        <v>5600</v>
      </c>
      <c r="B210" s="40" t="s">
        <v>307</v>
      </c>
      <c r="C210" s="41">
        <v>0</v>
      </c>
      <c r="D210" s="42">
        <v>0</v>
      </c>
      <c r="E210" s="44"/>
    </row>
    <row r="211" spans="1:5" ht="9.75" customHeight="1" x14ac:dyDescent="0.3">
      <c r="A211" s="54">
        <v>5610</v>
      </c>
      <c r="B211" s="40" t="s">
        <v>308</v>
      </c>
      <c r="C211" s="41">
        <v>0</v>
      </c>
      <c r="D211" s="42">
        <v>0</v>
      </c>
      <c r="E211" s="44"/>
    </row>
    <row r="212" spans="1:5" ht="9.75" customHeight="1" x14ac:dyDescent="0.3">
      <c r="A212" s="55">
        <v>5611</v>
      </c>
      <c r="B212" s="44" t="s">
        <v>309</v>
      </c>
      <c r="C212" s="45">
        <v>0</v>
      </c>
      <c r="D212" s="42">
        <v>0</v>
      </c>
      <c r="E212" s="44"/>
    </row>
    <row r="213" spans="1:5" ht="9.75" customHeight="1" x14ac:dyDescent="0.3">
      <c r="A213" s="34"/>
      <c r="B213" s="34"/>
      <c r="C213" s="34"/>
      <c r="D213" s="35"/>
      <c r="E213" s="34"/>
    </row>
    <row r="214" spans="1:5" ht="9.75" customHeight="1" x14ac:dyDescent="0.3">
      <c r="A214" s="34"/>
      <c r="B214" s="34" t="s">
        <v>310</v>
      </c>
      <c r="C214" s="34"/>
      <c r="D214" s="35"/>
      <c r="E214" s="34"/>
    </row>
  </sheetData>
  <autoFilter ref="A93:C212" xr:uid="{00000000-0009-0000-0000-00003A000000}"/>
  <mergeCells count="4">
    <mergeCell ref="A1:C1"/>
    <mergeCell ref="A2:C2"/>
    <mergeCell ref="A3:C3"/>
    <mergeCell ref="A4:C4"/>
  </mergeCells>
  <pageMargins left="0.7" right="0.7" top="0.75" bottom="0.75" header="0" footer="0"/>
  <pageSetup scale="6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41"/>
  <sheetViews>
    <sheetView view="pageBreakPreview" topLeftCell="A78" zoomScale="60" zoomScaleNormal="100" workbookViewId="0">
      <selection activeCell="Z141" sqref="Z141"/>
    </sheetView>
  </sheetViews>
  <sheetFormatPr baseColWidth="10" defaultColWidth="14.44140625" defaultRowHeight="15" customHeight="1" x14ac:dyDescent="0.3"/>
  <cols>
    <col min="1" max="1" width="10" style="29" customWidth="1"/>
    <col min="2" max="2" width="63.44140625" style="29" customWidth="1"/>
    <col min="3" max="3" width="15.109375" style="29" customWidth="1"/>
    <col min="4" max="4" width="16.44140625" style="29" customWidth="1"/>
    <col min="5" max="5" width="19.109375" style="29" customWidth="1"/>
    <col min="6" max="26" width="9.109375" style="29" customWidth="1"/>
    <col min="27" max="16384" width="14.44140625" style="29"/>
  </cols>
  <sheetData>
    <row r="1" spans="1:5" ht="11.25" customHeight="1" x14ac:dyDescent="0.3">
      <c r="A1" s="488" t="s">
        <v>649</v>
      </c>
      <c r="B1" s="501"/>
      <c r="C1" s="501"/>
      <c r="D1" s="70" t="s">
        <v>99</v>
      </c>
      <c r="E1" s="71">
        <v>2025</v>
      </c>
    </row>
    <row r="2" spans="1:5" ht="11.25" customHeight="1" x14ac:dyDescent="0.3">
      <c r="A2" s="488" t="s">
        <v>504</v>
      </c>
      <c r="B2" s="501"/>
      <c r="C2" s="501"/>
      <c r="D2" s="70" t="s">
        <v>101</v>
      </c>
      <c r="E2" s="71" t="s">
        <v>648</v>
      </c>
    </row>
    <row r="3" spans="1:5" ht="11.25" customHeight="1" x14ac:dyDescent="0.3">
      <c r="A3" s="488" t="s">
        <v>650</v>
      </c>
      <c r="B3" s="501"/>
      <c r="C3" s="501"/>
      <c r="D3" s="70" t="s">
        <v>102</v>
      </c>
      <c r="E3" s="71" t="s">
        <v>651</v>
      </c>
    </row>
    <row r="4" spans="1:5" ht="11.25" customHeight="1" x14ac:dyDescent="0.3">
      <c r="A4" s="488" t="s">
        <v>103</v>
      </c>
      <c r="B4" s="501"/>
      <c r="C4" s="501"/>
      <c r="D4" s="70"/>
      <c r="E4" s="71"/>
    </row>
    <row r="5" spans="1:5" ht="9.75" customHeight="1" x14ac:dyDescent="0.3">
      <c r="A5" s="31" t="s">
        <v>104</v>
      </c>
      <c r="B5" s="32"/>
      <c r="C5" s="32"/>
      <c r="D5" s="32"/>
      <c r="E5" s="32"/>
    </row>
    <row r="6" spans="1:5" ht="10.5" customHeight="1" x14ac:dyDescent="0.3">
      <c r="A6" s="34"/>
      <c r="B6" s="34"/>
      <c r="C6" s="34"/>
      <c r="D6" s="34"/>
      <c r="E6" s="34"/>
    </row>
    <row r="7" spans="1:5" ht="10.5" customHeight="1" x14ac:dyDescent="0.3">
      <c r="A7" s="32" t="s">
        <v>505</v>
      </c>
      <c r="B7" s="32"/>
      <c r="C7" s="32"/>
      <c r="D7" s="32"/>
      <c r="E7" s="34"/>
    </row>
    <row r="8" spans="1:5" ht="10.5" customHeight="1" x14ac:dyDescent="0.3">
      <c r="A8" s="36" t="s">
        <v>106</v>
      </c>
      <c r="B8" s="36" t="s">
        <v>107</v>
      </c>
      <c r="C8" s="37">
        <v>2025</v>
      </c>
      <c r="D8" s="37">
        <v>2024</v>
      </c>
      <c r="E8" s="34"/>
    </row>
    <row r="9" spans="1:5" ht="10.5" customHeight="1" x14ac:dyDescent="0.3">
      <c r="A9" s="57">
        <v>1111</v>
      </c>
      <c r="B9" s="34" t="s">
        <v>506</v>
      </c>
      <c r="C9" s="58">
        <v>92171.72</v>
      </c>
      <c r="D9" s="58">
        <v>112477</v>
      </c>
      <c r="E9" s="34"/>
    </row>
    <row r="10" spans="1:5" ht="10.5" customHeight="1" x14ac:dyDescent="0.3">
      <c r="A10" s="57">
        <v>1112</v>
      </c>
      <c r="B10" s="34" t="s">
        <v>507</v>
      </c>
      <c r="C10" s="58">
        <v>16307006.800000001</v>
      </c>
      <c r="D10" s="58">
        <v>17619370.98</v>
      </c>
      <c r="E10" s="34"/>
    </row>
    <row r="11" spans="1:5" ht="10.5" customHeight="1" x14ac:dyDescent="0.3">
      <c r="A11" s="57">
        <v>1113</v>
      </c>
      <c r="B11" s="34" t="s">
        <v>508</v>
      </c>
      <c r="C11" s="58">
        <v>0</v>
      </c>
      <c r="D11" s="58">
        <v>0</v>
      </c>
      <c r="E11" s="34"/>
    </row>
    <row r="12" spans="1:5" ht="10.5" customHeight="1" x14ac:dyDescent="0.3">
      <c r="A12" s="57">
        <v>1114</v>
      </c>
      <c r="B12" s="34" t="s">
        <v>314</v>
      </c>
      <c r="C12" s="58">
        <v>0</v>
      </c>
      <c r="D12" s="58">
        <v>675.35</v>
      </c>
      <c r="E12" s="34"/>
    </row>
    <row r="13" spans="1:5" ht="10.5" customHeight="1" x14ac:dyDescent="0.3">
      <c r="A13" s="57">
        <v>1115</v>
      </c>
      <c r="B13" s="34" t="s">
        <v>315</v>
      </c>
      <c r="C13" s="58">
        <v>0</v>
      </c>
      <c r="D13" s="58">
        <v>0</v>
      </c>
      <c r="E13" s="34"/>
    </row>
    <row r="14" spans="1:5" ht="10.5" customHeight="1" x14ac:dyDescent="0.3">
      <c r="A14" s="57">
        <v>1116</v>
      </c>
      <c r="B14" s="34" t="s">
        <v>509</v>
      </c>
      <c r="C14" s="58">
        <v>0</v>
      </c>
      <c r="D14" s="58">
        <v>0</v>
      </c>
      <c r="E14" s="34"/>
    </row>
    <row r="15" spans="1:5" ht="10.5" customHeight="1" x14ac:dyDescent="0.3">
      <c r="A15" s="57">
        <v>1119</v>
      </c>
      <c r="B15" s="34" t="s">
        <v>510</v>
      </c>
      <c r="C15" s="58">
        <v>0</v>
      </c>
      <c r="D15" s="58">
        <v>0</v>
      </c>
      <c r="E15" s="34"/>
    </row>
    <row r="16" spans="1:5" ht="10.5" customHeight="1" x14ac:dyDescent="0.3">
      <c r="A16" s="72">
        <v>1110</v>
      </c>
      <c r="B16" s="73" t="s">
        <v>511</v>
      </c>
      <c r="C16" s="74">
        <v>16399178.520000001</v>
      </c>
      <c r="D16" s="74">
        <v>17732523.330000002</v>
      </c>
      <c r="E16" s="34"/>
    </row>
    <row r="17" spans="1:4" ht="10.5" customHeight="1" x14ac:dyDescent="0.3"/>
    <row r="18" spans="1:4" ht="10.5" customHeight="1" x14ac:dyDescent="0.3"/>
    <row r="19" spans="1:4" ht="10.5" customHeight="1" x14ac:dyDescent="0.3">
      <c r="A19" s="32" t="s">
        <v>512</v>
      </c>
      <c r="B19" s="32"/>
      <c r="C19" s="32"/>
      <c r="D19" s="32"/>
    </row>
    <row r="20" spans="1:4" ht="10.5" customHeight="1" x14ac:dyDescent="0.3">
      <c r="A20" s="36" t="s">
        <v>106</v>
      </c>
      <c r="B20" s="36" t="s">
        <v>107</v>
      </c>
      <c r="C20" s="37">
        <v>2025</v>
      </c>
      <c r="D20" s="37">
        <v>2024</v>
      </c>
    </row>
    <row r="21" spans="1:4" ht="10.5" customHeight="1" x14ac:dyDescent="0.3">
      <c r="A21" s="72">
        <v>1230</v>
      </c>
      <c r="B21" s="75" t="s">
        <v>368</v>
      </c>
      <c r="C21" s="74">
        <v>0</v>
      </c>
      <c r="D21" s="74">
        <v>0</v>
      </c>
    </row>
    <row r="22" spans="1:4" ht="10.5" customHeight="1" x14ac:dyDescent="0.3">
      <c r="A22" s="57">
        <v>1231</v>
      </c>
      <c r="B22" s="34" t="s">
        <v>369</v>
      </c>
      <c r="C22" s="58">
        <v>0</v>
      </c>
      <c r="D22" s="58">
        <v>0</v>
      </c>
    </row>
    <row r="23" spans="1:4" ht="10.5" customHeight="1" x14ac:dyDescent="0.3">
      <c r="A23" s="57">
        <v>1232</v>
      </c>
      <c r="B23" s="34" t="s">
        <v>370</v>
      </c>
      <c r="C23" s="58">
        <v>0</v>
      </c>
      <c r="D23" s="58">
        <v>0</v>
      </c>
    </row>
    <row r="24" spans="1:4" ht="10.5" customHeight="1" x14ac:dyDescent="0.3">
      <c r="A24" s="57">
        <v>1233</v>
      </c>
      <c r="B24" s="34" t="s">
        <v>371</v>
      </c>
      <c r="C24" s="58">
        <v>0</v>
      </c>
      <c r="D24" s="58">
        <v>0</v>
      </c>
    </row>
    <row r="25" spans="1:4" ht="10.5" customHeight="1" x14ac:dyDescent="0.3">
      <c r="A25" s="57">
        <v>1234</v>
      </c>
      <c r="B25" s="34" t="s">
        <v>374</v>
      </c>
      <c r="C25" s="58">
        <v>0</v>
      </c>
      <c r="D25" s="58">
        <v>0</v>
      </c>
    </row>
    <row r="26" spans="1:4" ht="10.5" customHeight="1" x14ac:dyDescent="0.3">
      <c r="A26" s="57">
        <v>1235</v>
      </c>
      <c r="B26" s="34" t="s">
        <v>375</v>
      </c>
      <c r="C26" s="58">
        <v>0</v>
      </c>
      <c r="D26" s="58">
        <v>0</v>
      </c>
    </row>
    <row r="27" spans="1:4" ht="10.5" customHeight="1" x14ac:dyDescent="0.3">
      <c r="A27" s="57">
        <v>1236</v>
      </c>
      <c r="B27" s="34" t="s">
        <v>376</v>
      </c>
      <c r="C27" s="58">
        <v>0</v>
      </c>
      <c r="D27" s="58">
        <v>0</v>
      </c>
    </row>
    <row r="28" spans="1:4" ht="10.5" customHeight="1" x14ac:dyDescent="0.3">
      <c r="A28" s="57">
        <v>1239</v>
      </c>
      <c r="B28" s="34" t="s">
        <v>377</v>
      </c>
      <c r="C28" s="58">
        <v>0</v>
      </c>
      <c r="D28" s="58">
        <v>0</v>
      </c>
    </row>
    <row r="29" spans="1:4" ht="10.5" customHeight="1" x14ac:dyDescent="0.3">
      <c r="A29" s="72">
        <v>1240</v>
      </c>
      <c r="B29" s="75" t="s">
        <v>378</v>
      </c>
      <c r="C29" s="74">
        <v>1981431.7500000002</v>
      </c>
      <c r="D29" s="74">
        <v>3467160.28</v>
      </c>
    </row>
    <row r="30" spans="1:4" ht="10.5" customHeight="1" x14ac:dyDescent="0.3">
      <c r="A30" s="57">
        <v>1241</v>
      </c>
      <c r="B30" s="34" t="s">
        <v>379</v>
      </c>
      <c r="C30" s="58">
        <v>951585.51</v>
      </c>
      <c r="D30" s="58">
        <v>2296927.31</v>
      </c>
    </row>
    <row r="31" spans="1:4" ht="10.5" customHeight="1" x14ac:dyDescent="0.3">
      <c r="A31" s="57">
        <v>1242</v>
      </c>
      <c r="B31" s="34" t="s">
        <v>380</v>
      </c>
      <c r="C31" s="58">
        <v>112180.88</v>
      </c>
      <c r="D31" s="58">
        <v>0</v>
      </c>
    </row>
    <row r="32" spans="1:4" ht="10.5" customHeight="1" x14ac:dyDescent="0.3">
      <c r="A32" s="57">
        <v>1243</v>
      </c>
      <c r="B32" s="34" t="s">
        <v>381</v>
      </c>
      <c r="C32" s="58">
        <v>0</v>
      </c>
      <c r="D32" s="58">
        <v>1080903.3999999999</v>
      </c>
    </row>
    <row r="33" spans="1:4" ht="10.5" customHeight="1" x14ac:dyDescent="0.3">
      <c r="A33" s="57">
        <v>1244</v>
      </c>
      <c r="B33" s="34" t="s">
        <v>382</v>
      </c>
      <c r="C33" s="58">
        <v>890692</v>
      </c>
      <c r="D33" s="58">
        <v>0</v>
      </c>
    </row>
    <row r="34" spans="1:4" ht="10.5" customHeight="1" x14ac:dyDescent="0.3">
      <c r="A34" s="57">
        <v>1245</v>
      </c>
      <c r="B34" s="34" t="s">
        <v>384</v>
      </c>
      <c r="C34" s="58">
        <v>0</v>
      </c>
      <c r="D34" s="58">
        <v>0</v>
      </c>
    </row>
    <row r="35" spans="1:4" ht="10.5" customHeight="1" x14ac:dyDescent="0.3">
      <c r="A35" s="57">
        <v>1246</v>
      </c>
      <c r="B35" s="34" t="s">
        <v>385</v>
      </c>
      <c r="C35" s="58">
        <v>26973.360000000001</v>
      </c>
      <c r="D35" s="58">
        <v>89329.57</v>
      </c>
    </row>
    <row r="36" spans="1:4" ht="10.5" customHeight="1" x14ac:dyDescent="0.3">
      <c r="A36" s="57">
        <v>1247</v>
      </c>
      <c r="B36" s="34" t="s">
        <v>386</v>
      </c>
      <c r="C36" s="58">
        <v>0</v>
      </c>
      <c r="D36" s="58">
        <v>0</v>
      </c>
    </row>
    <row r="37" spans="1:4" ht="10.5" customHeight="1" x14ac:dyDescent="0.3">
      <c r="A37" s="57">
        <v>1248</v>
      </c>
      <c r="B37" s="34" t="s">
        <v>387</v>
      </c>
      <c r="C37" s="58">
        <v>0</v>
      </c>
      <c r="D37" s="58">
        <v>0</v>
      </c>
    </row>
    <row r="38" spans="1:4" ht="10.5" customHeight="1" x14ac:dyDescent="0.3">
      <c r="A38" s="72">
        <v>1250</v>
      </c>
      <c r="B38" s="75" t="s">
        <v>393</v>
      </c>
      <c r="C38" s="74">
        <v>0</v>
      </c>
      <c r="D38" s="74">
        <v>0</v>
      </c>
    </row>
    <row r="39" spans="1:4" ht="10.5" customHeight="1" x14ac:dyDescent="0.3">
      <c r="A39" s="57">
        <v>1251</v>
      </c>
      <c r="B39" s="34" t="s">
        <v>394</v>
      </c>
      <c r="C39" s="58">
        <v>0</v>
      </c>
      <c r="D39" s="58">
        <v>0</v>
      </c>
    </row>
    <row r="40" spans="1:4" ht="10.5" customHeight="1" x14ac:dyDescent="0.3">
      <c r="A40" s="57">
        <v>1252</v>
      </c>
      <c r="B40" s="34" t="s">
        <v>396</v>
      </c>
      <c r="C40" s="58">
        <v>0</v>
      </c>
      <c r="D40" s="58">
        <v>0</v>
      </c>
    </row>
    <row r="41" spans="1:4" ht="10.5" customHeight="1" x14ac:dyDescent="0.3">
      <c r="A41" s="57">
        <v>1253</v>
      </c>
      <c r="B41" s="34" t="s">
        <v>397</v>
      </c>
      <c r="C41" s="58">
        <v>0</v>
      </c>
      <c r="D41" s="58">
        <v>0</v>
      </c>
    </row>
    <row r="42" spans="1:4" ht="10.5" customHeight="1" x14ac:dyDescent="0.3">
      <c r="A42" s="57">
        <v>1254</v>
      </c>
      <c r="B42" s="34" t="s">
        <v>398</v>
      </c>
      <c r="C42" s="58">
        <v>0</v>
      </c>
      <c r="D42" s="58">
        <v>0</v>
      </c>
    </row>
    <row r="43" spans="1:4" ht="10.5" customHeight="1" x14ac:dyDescent="0.3">
      <c r="A43" s="57">
        <v>1259</v>
      </c>
      <c r="B43" s="34" t="s">
        <v>399</v>
      </c>
      <c r="C43" s="58">
        <v>0</v>
      </c>
      <c r="D43" s="58">
        <v>0</v>
      </c>
    </row>
    <row r="44" spans="1:4" ht="10.5" customHeight="1" x14ac:dyDescent="0.3">
      <c r="A44" s="57"/>
      <c r="B44" s="73" t="s">
        <v>513</v>
      </c>
      <c r="C44" s="74">
        <v>1981431.7500000002</v>
      </c>
      <c r="D44" s="74">
        <v>3467160.28</v>
      </c>
    </row>
    <row r="45" spans="1:4" ht="10.5" customHeight="1" x14ac:dyDescent="0.3">
      <c r="A45" s="34"/>
      <c r="B45" s="34"/>
      <c r="C45" s="34"/>
      <c r="D45" s="34"/>
    </row>
    <row r="46" spans="1:4" ht="10.5" customHeight="1" x14ac:dyDescent="0.3">
      <c r="A46" s="32" t="s">
        <v>514</v>
      </c>
      <c r="B46" s="32"/>
      <c r="C46" s="32"/>
      <c r="D46" s="32"/>
    </row>
    <row r="47" spans="1:4" ht="10.5" customHeight="1" x14ac:dyDescent="0.3">
      <c r="A47" s="36" t="s">
        <v>106</v>
      </c>
      <c r="B47" s="36" t="s">
        <v>107</v>
      </c>
      <c r="C47" s="37">
        <v>2025</v>
      </c>
      <c r="D47" s="37">
        <v>2024</v>
      </c>
    </row>
    <row r="48" spans="1:4" ht="10.5" customHeight="1" x14ac:dyDescent="0.3">
      <c r="A48" s="72">
        <v>3210</v>
      </c>
      <c r="B48" s="75" t="s">
        <v>515</v>
      </c>
      <c r="C48" s="74">
        <v>-3312767.79</v>
      </c>
      <c r="D48" s="74">
        <v>121546.28</v>
      </c>
    </row>
    <row r="49" spans="1:4" ht="10.5" customHeight="1" x14ac:dyDescent="0.3">
      <c r="A49" s="57"/>
      <c r="B49" s="73" t="s">
        <v>516</v>
      </c>
      <c r="C49" s="74">
        <v>9532980.3100000005</v>
      </c>
      <c r="D49" s="74">
        <v>8301553.6200000001</v>
      </c>
    </row>
    <row r="50" spans="1:4" ht="10.5" customHeight="1" x14ac:dyDescent="0.3">
      <c r="A50" s="72">
        <v>5400</v>
      </c>
      <c r="B50" s="75" t="s">
        <v>265</v>
      </c>
      <c r="C50" s="74">
        <v>0</v>
      </c>
      <c r="D50" s="74">
        <v>0</v>
      </c>
    </row>
    <row r="51" spans="1:4" ht="10.5" customHeight="1" x14ac:dyDescent="0.3">
      <c r="A51" s="57">
        <v>5410</v>
      </c>
      <c r="B51" s="34" t="s">
        <v>517</v>
      </c>
      <c r="C51" s="58">
        <v>0</v>
      </c>
      <c r="D51" s="58">
        <v>0</v>
      </c>
    </row>
    <row r="52" spans="1:4" ht="10.5" customHeight="1" x14ac:dyDescent="0.3">
      <c r="A52" s="57">
        <v>5411</v>
      </c>
      <c r="B52" s="34" t="s">
        <v>267</v>
      </c>
      <c r="C52" s="58">
        <v>0</v>
      </c>
      <c r="D52" s="58">
        <v>0</v>
      </c>
    </row>
    <row r="53" spans="1:4" ht="10.5" customHeight="1" x14ac:dyDescent="0.3">
      <c r="A53" s="57">
        <v>5420</v>
      </c>
      <c r="B53" s="34" t="s">
        <v>518</v>
      </c>
      <c r="C53" s="58">
        <v>0</v>
      </c>
      <c r="D53" s="58">
        <v>0</v>
      </c>
    </row>
    <row r="54" spans="1:4" ht="10.5" customHeight="1" x14ac:dyDescent="0.3">
      <c r="A54" s="57">
        <v>5421</v>
      </c>
      <c r="B54" s="34" t="s">
        <v>270</v>
      </c>
      <c r="C54" s="58">
        <v>0</v>
      </c>
      <c r="D54" s="58">
        <v>0</v>
      </c>
    </row>
    <row r="55" spans="1:4" ht="10.5" customHeight="1" x14ac:dyDescent="0.3">
      <c r="A55" s="57">
        <v>5430</v>
      </c>
      <c r="B55" s="34" t="s">
        <v>519</v>
      </c>
      <c r="C55" s="58">
        <v>0</v>
      </c>
      <c r="D55" s="58">
        <v>0</v>
      </c>
    </row>
    <row r="56" spans="1:4" ht="10.5" customHeight="1" x14ac:dyDescent="0.3">
      <c r="A56" s="57">
        <v>5431</v>
      </c>
      <c r="B56" s="34" t="s">
        <v>273</v>
      </c>
      <c r="C56" s="58">
        <v>0</v>
      </c>
      <c r="D56" s="58">
        <v>0</v>
      </c>
    </row>
    <row r="57" spans="1:4" ht="10.5" customHeight="1" x14ac:dyDescent="0.3">
      <c r="A57" s="57">
        <v>5440</v>
      </c>
      <c r="B57" s="34" t="s">
        <v>520</v>
      </c>
      <c r="C57" s="58">
        <v>0</v>
      </c>
      <c r="D57" s="58">
        <v>0</v>
      </c>
    </row>
    <row r="58" spans="1:4" ht="10.5" customHeight="1" x14ac:dyDescent="0.3">
      <c r="A58" s="57">
        <v>5441</v>
      </c>
      <c r="B58" s="34" t="s">
        <v>520</v>
      </c>
      <c r="C58" s="58">
        <v>0</v>
      </c>
      <c r="D58" s="58">
        <v>0</v>
      </c>
    </row>
    <row r="59" spans="1:4" ht="10.5" customHeight="1" x14ac:dyDescent="0.3">
      <c r="A59" s="57">
        <v>5450</v>
      </c>
      <c r="B59" s="34" t="s">
        <v>521</v>
      </c>
      <c r="C59" s="58">
        <v>0</v>
      </c>
      <c r="D59" s="58">
        <v>0</v>
      </c>
    </row>
    <row r="60" spans="1:4" ht="10.5" customHeight="1" x14ac:dyDescent="0.3">
      <c r="A60" s="57">
        <v>5451</v>
      </c>
      <c r="B60" s="34" t="s">
        <v>277</v>
      </c>
      <c r="C60" s="58">
        <v>0</v>
      </c>
      <c r="D60" s="58">
        <v>0</v>
      </c>
    </row>
    <row r="61" spans="1:4" ht="10.5" customHeight="1" x14ac:dyDescent="0.3">
      <c r="A61" s="57">
        <v>5452</v>
      </c>
      <c r="B61" s="34" t="s">
        <v>278</v>
      </c>
      <c r="C61" s="58">
        <v>0</v>
      </c>
      <c r="D61" s="58">
        <v>0</v>
      </c>
    </row>
    <row r="62" spans="1:4" ht="10.5" customHeight="1" x14ac:dyDescent="0.3">
      <c r="A62" s="72">
        <v>5500</v>
      </c>
      <c r="B62" s="75" t="s">
        <v>279</v>
      </c>
      <c r="C62" s="74">
        <v>9532980.3100000005</v>
      </c>
      <c r="D62" s="74">
        <v>8301553.6200000001</v>
      </c>
    </row>
    <row r="63" spans="1:4" ht="10.5" customHeight="1" x14ac:dyDescent="0.3">
      <c r="A63" s="72">
        <v>5510</v>
      </c>
      <c r="B63" s="75" t="s">
        <v>280</v>
      </c>
      <c r="C63" s="74">
        <v>7085797.6600000001</v>
      </c>
      <c r="D63" s="74">
        <v>6798425.0099999998</v>
      </c>
    </row>
    <row r="64" spans="1:4" ht="10.5" customHeight="1" x14ac:dyDescent="0.3">
      <c r="A64" s="57">
        <v>5511</v>
      </c>
      <c r="B64" s="34" t="s">
        <v>281</v>
      </c>
      <c r="C64" s="58">
        <v>0</v>
      </c>
      <c r="D64" s="58">
        <v>0</v>
      </c>
    </row>
    <row r="65" spans="1:4" ht="10.5" customHeight="1" x14ac:dyDescent="0.3">
      <c r="A65" s="57">
        <v>5512</v>
      </c>
      <c r="B65" s="34" t="s">
        <v>282</v>
      </c>
      <c r="C65" s="58">
        <v>0</v>
      </c>
      <c r="D65" s="58">
        <v>0</v>
      </c>
    </row>
    <row r="66" spans="1:4" ht="10.5" customHeight="1" x14ac:dyDescent="0.3">
      <c r="A66" s="57">
        <v>5513</v>
      </c>
      <c r="B66" s="34" t="s">
        <v>283</v>
      </c>
      <c r="C66" s="58">
        <v>3146420.68</v>
      </c>
      <c r="D66" s="58">
        <v>2640932.16</v>
      </c>
    </row>
    <row r="67" spans="1:4" ht="10.5" customHeight="1" x14ac:dyDescent="0.3">
      <c r="A67" s="57">
        <v>5514</v>
      </c>
      <c r="B67" s="34" t="s">
        <v>284</v>
      </c>
      <c r="C67" s="58">
        <v>0</v>
      </c>
      <c r="D67" s="58">
        <v>0</v>
      </c>
    </row>
    <row r="68" spans="1:4" ht="10.5" customHeight="1" x14ac:dyDescent="0.3">
      <c r="A68" s="57">
        <v>5515</v>
      </c>
      <c r="B68" s="34" t="s">
        <v>285</v>
      </c>
      <c r="C68" s="58">
        <v>3939376.98</v>
      </c>
      <c r="D68" s="58">
        <v>3905993.25</v>
      </c>
    </row>
    <row r="69" spans="1:4" ht="10.5" customHeight="1" x14ac:dyDescent="0.3">
      <c r="A69" s="57">
        <v>5516</v>
      </c>
      <c r="B69" s="34" t="s">
        <v>286</v>
      </c>
      <c r="C69" s="58">
        <v>0</v>
      </c>
      <c r="D69" s="58">
        <v>0</v>
      </c>
    </row>
    <row r="70" spans="1:4" ht="10.5" customHeight="1" x14ac:dyDescent="0.3">
      <c r="A70" s="57">
        <v>5517</v>
      </c>
      <c r="B70" s="34" t="s">
        <v>287</v>
      </c>
      <c r="C70" s="58">
        <v>0</v>
      </c>
      <c r="D70" s="58">
        <v>0</v>
      </c>
    </row>
    <row r="71" spans="1:4" ht="10.5" customHeight="1" x14ac:dyDescent="0.3">
      <c r="A71" s="57">
        <v>5518</v>
      </c>
      <c r="B71" s="34" t="s">
        <v>288</v>
      </c>
      <c r="C71" s="58">
        <v>0</v>
      </c>
      <c r="D71" s="58">
        <v>251499.6</v>
      </c>
    </row>
    <row r="72" spans="1:4" ht="10.5" customHeight="1" x14ac:dyDescent="0.3">
      <c r="A72" s="72">
        <v>5520</v>
      </c>
      <c r="B72" s="75" t="s">
        <v>289</v>
      </c>
      <c r="C72" s="74">
        <v>0</v>
      </c>
      <c r="D72" s="74">
        <v>0</v>
      </c>
    </row>
    <row r="73" spans="1:4" ht="10.5" customHeight="1" x14ac:dyDescent="0.3">
      <c r="A73" s="57">
        <v>5521</v>
      </c>
      <c r="B73" s="34" t="s">
        <v>290</v>
      </c>
      <c r="C73" s="58">
        <v>0</v>
      </c>
      <c r="D73" s="58">
        <v>0</v>
      </c>
    </row>
    <row r="74" spans="1:4" ht="10.5" customHeight="1" x14ac:dyDescent="0.3">
      <c r="A74" s="57">
        <v>5522</v>
      </c>
      <c r="B74" s="34" t="s">
        <v>291</v>
      </c>
      <c r="C74" s="58">
        <v>0</v>
      </c>
      <c r="D74" s="58">
        <v>0</v>
      </c>
    </row>
    <row r="75" spans="1:4" ht="10.5" customHeight="1" x14ac:dyDescent="0.3">
      <c r="A75" s="72">
        <v>5530</v>
      </c>
      <c r="B75" s="75" t="s">
        <v>292</v>
      </c>
      <c r="C75" s="74">
        <v>2447182.65</v>
      </c>
      <c r="D75" s="74">
        <v>1503128.61</v>
      </c>
    </row>
    <row r="76" spans="1:4" ht="10.5" customHeight="1" x14ac:dyDescent="0.3">
      <c r="A76" s="57">
        <v>5531</v>
      </c>
      <c r="B76" s="34" t="s">
        <v>293</v>
      </c>
      <c r="C76" s="58">
        <v>0</v>
      </c>
      <c r="D76" s="58">
        <v>0</v>
      </c>
    </row>
    <row r="77" spans="1:4" ht="10.5" customHeight="1" x14ac:dyDescent="0.3">
      <c r="A77" s="57">
        <v>5532</v>
      </c>
      <c r="B77" s="34" t="s">
        <v>294</v>
      </c>
      <c r="C77" s="58">
        <v>0</v>
      </c>
      <c r="D77" s="58">
        <v>0</v>
      </c>
    </row>
    <row r="78" spans="1:4" ht="10.5" customHeight="1" x14ac:dyDescent="0.3">
      <c r="A78" s="57">
        <v>5533</v>
      </c>
      <c r="B78" s="34" t="s">
        <v>295</v>
      </c>
      <c r="C78" s="58">
        <v>0</v>
      </c>
      <c r="D78" s="58">
        <v>0</v>
      </c>
    </row>
    <row r="79" spans="1:4" ht="10.5" customHeight="1" x14ac:dyDescent="0.3">
      <c r="A79" s="57">
        <v>5534</v>
      </c>
      <c r="B79" s="34" t="s">
        <v>296</v>
      </c>
      <c r="C79" s="58">
        <v>0</v>
      </c>
      <c r="D79" s="58">
        <v>0</v>
      </c>
    </row>
    <row r="80" spans="1:4" ht="10.5" customHeight="1" x14ac:dyDescent="0.3">
      <c r="A80" s="57">
        <v>5535</v>
      </c>
      <c r="B80" s="34" t="s">
        <v>297</v>
      </c>
      <c r="C80" s="58">
        <v>2447182.65</v>
      </c>
      <c r="D80" s="58">
        <v>1503128.61</v>
      </c>
    </row>
    <row r="81" spans="1:4" ht="10.5" customHeight="1" x14ac:dyDescent="0.3">
      <c r="A81" s="72">
        <v>5590</v>
      </c>
      <c r="B81" s="75" t="s">
        <v>298</v>
      </c>
      <c r="C81" s="74">
        <v>0</v>
      </c>
      <c r="D81" s="74">
        <v>0</v>
      </c>
    </row>
    <row r="82" spans="1:4" ht="10.5" customHeight="1" x14ac:dyDescent="0.3">
      <c r="A82" s="57">
        <v>5591</v>
      </c>
      <c r="B82" s="34" t="s">
        <v>299</v>
      </c>
      <c r="C82" s="58">
        <v>0</v>
      </c>
      <c r="D82" s="58">
        <v>0</v>
      </c>
    </row>
    <row r="83" spans="1:4" ht="10.5" customHeight="1" x14ac:dyDescent="0.3">
      <c r="A83" s="57">
        <v>5592</v>
      </c>
      <c r="B83" s="34" t="s">
        <v>300</v>
      </c>
      <c r="C83" s="58">
        <v>0</v>
      </c>
      <c r="D83" s="58">
        <v>0</v>
      </c>
    </row>
    <row r="84" spans="1:4" ht="10.5" customHeight="1" x14ac:dyDescent="0.3">
      <c r="A84" s="57">
        <v>5593</v>
      </c>
      <c r="B84" s="34" t="s">
        <v>301</v>
      </c>
      <c r="C84" s="58">
        <v>0</v>
      </c>
      <c r="D84" s="58">
        <v>0</v>
      </c>
    </row>
    <row r="85" spans="1:4" ht="10.5" customHeight="1" x14ac:dyDescent="0.3">
      <c r="A85" s="57">
        <v>5594</v>
      </c>
      <c r="B85" s="34" t="s">
        <v>522</v>
      </c>
      <c r="C85" s="58">
        <v>0</v>
      </c>
      <c r="D85" s="58">
        <v>0</v>
      </c>
    </row>
    <row r="86" spans="1:4" ht="10.5" customHeight="1" x14ac:dyDescent="0.3">
      <c r="A86" s="57">
        <v>5595</v>
      </c>
      <c r="B86" s="34" t="s">
        <v>303</v>
      </c>
      <c r="C86" s="58">
        <v>0</v>
      </c>
      <c r="D86" s="58">
        <v>0</v>
      </c>
    </row>
    <row r="87" spans="1:4" ht="10.5" customHeight="1" x14ac:dyDescent="0.3">
      <c r="A87" s="57">
        <v>5596</v>
      </c>
      <c r="B87" s="34" t="s">
        <v>188</v>
      </c>
      <c r="C87" s="58">
        <v>0</v>
      </c>
      <c r="D87" s="58">
        <v>0</v>
      </c>
    </row>
    <row r="88" spans="1:4" ht="10.5" customHeight="1" x14ac:dyDescent="0.3">
      <c r="A88" s="57">
        <v>5597</v>
      </c>
      <c r="B88" s="34" t="s">
        <v>304</v>
      </c>
      <c r="C88" s="58">
        <v>0</v>
      </c>
      <c r="D88" s="58">
        <v>0</v>
      </c>
    </row>
    <row r="89" spans="1:4" ht="10.5" customHeight="1" x14ac:dyDescent="0.3">
      <c r="A89" s="57">
        <v>5599</v>
      </c>
      <c r="B89" s="34" t="s">
        <v>306</v>
      </c>
      <c r="C89" s="58">
        <v>0</v>
      </c>
      <c r="D89" s="58">
        <v>0</v>
      </c>
    </row>
    <row r="90" spans="1:4" ht="10.5" customHeight="1" x14ac:dyDescent="0.3">
      <c r="A90" s="72">
        <v>5600</v>
      </c>
      <c r="B90" s="75" t="s">
        <v>307</v>
      </c>
      <c r="C90" s="74">
        <v>0</v>
      </c>
      <c r="D90" s="74">
        <v>0</v>
      </c>
    </row>
    <row r="91" spans="1:4" ht="10.5" customHeight="1" x14ac:dyDescent="0.3">
      <c r="A91" s="72">
        <v>5610</v>
      </c>
      <c r="B91" s="75" t="s">
        <v>308</v>
      </c>
      <c r="C91" s="74">
        <v>0</v>
      </c>
      <c r="D91" s="74">
        <v>0</v>
      </c>
    </row>
    <row r="92" spans="1:4" ht="10.5" customHeight="1" x14ac:dyDescent="0.3">
      <c r="A92" s="57">
        <v>5611</v>
      </c>
      <c r="B92" s="34" t="s">
        <v>309</v>
      </c>
      <c r="C92" s="58">
        <v>0</v>
      </c>
      <c r="D92" s="58">
        <v>0</v>
      </c>
    </row>
    <row r="93" spans="1:4" ht="10.5" customHeight="1" x14ac:dyDescent="0.3">
      <c r="A93" s="72">
        <v>2110</v>
      </c>
      <c r="B93" s="76" t="s">
        <v>523</v>
      </c>
      <c r="C93" s="74">
        <v>0</v>
      </c>
      <c r="D93" s="74">
        <v>0</v>
      </c>
    </row>
    <row r="94" spans="1:4" ht="10.5" customHeight="1" x14ac:dyDescent="0.3">
      <c r="A94" s="57">
        <v>2111</v>
      </c>
      <c r="B94" s="34" t="s">
        <v>524</v>
      </c>
      <c r="C94" s="58">
        <v>0</v>
      </c>
      <c r="D94" s="58">
        <v>0</v>
      </c>
    </row>
    <row r="95" spans="1:4" ht="10.5" customHeight="1" x14ac:dyDescent="0.3">
      <c r="A95" s="57">
        <v>2112</v>
      </c>
      <c r="B95" s="34" t="s">
        <v>525</v>
      </c>
      <c r="C95" s="58">
        <v>0</v>
      </c>
      <c r="D95" s="58">
        <v>0</v>
      </c>
    </row>
    <row r="96" spans="1:4" ht="10.5" customHeight="1" x14ac:dyDescent="0.3">
      <c r="A96" s="57">
        <v>2112</v>
      </c>
      <c r="B96" s="34" t="s">
        <v>526</v>
      </c>
      <c r="C96" s="58">
        <v>0</v>
      </c>
      <c r="D96" s="58">
        <v>0</v>
      </c>
    </row>
    <row r="97" spans="1:4" ht="10.5" customHeight="1" x14ac:dyDescent="0.3">
      <c r="A97" s="57">
        <v>2115</v>
      </c>
      <c r="B97" s="34" t="s">
        <v>527</v>
      </c>
      <c r="C97" s="58">
        <v>0</v>
      </c>
      <c r="D97" s="58">
        <v>0</v>
      </c>
    </row>
    <row r="98" spans="1:4" ht="10.5" customHeight="1" x14ac:dyDescent="0.3">
      <c r="A98" s="57">
        <v>2114</v>
      </c>
      <c r="B98" s="34" t="s">
        <v>528</v>
      </c>
      <c r="C98" s="58">
        <v>0</v>
      </c>
      <c r="D98" s="58">
        <v>0</v>
      </c>
    </row>
    <row r="99" spans="1:4" ht="10.5" customHeight="1" x14ac:dyDescent="0.3">
      <c r="A99" s="72">
        <v>5120</v>
      </c>
      <c r="B99" s="76" t="s">
        <v>351</v>
      </c>
      <c r="C99" s="74">
        <v>0</v>
      </c>
      <c r="D99" s="74">
        <v>0</v>
      </c>
    </row>
    <row r="100" spans="1:4" ht="10.5" customHeight="1" x14ac:dyDescent="0.3">
      <c r="A100" s="57">
        <v>5120</v>
      </c>
      <c r="B100" s="44" t="s">
        <v>351</v>
      </c>
      <c r="C100" s="58">
        <v>0</v>
      </c>
      <c r="D100" s="58">
        <v>0</v>
      </c>
    </row>
    <row r="101" spans="1:4" ht="10.5" customHeight="1" x14ac:dyDescent="0.3">
      <c r="A101" s="57"/>
      <c r="B101" s="73" t="s">
        <v>529</v>
      </c>
      <c r="C101" s="74">
        <v>2499717.4700000002</v>
      </c>
      <c r="D101" s="74">
        <v>1599602.18</v>
      </c>
    </row>
    <row r="102" spans="1:4" ht="10.5" customHeight="1" x14ac:dyDescent="0.3">
      <c r="A102" s="72">
        <v>4300</v>
      </c>
      <c r="B102" s="73" t="s">
        <v>78</v>
      </c>
      <c r="C102" s="58">
        <v>2499717.4700000002</v>
      </c>
      <c r="D102" s="58">
        <v>1599602.18</v>
      </c>
    </row>
    <row r="103" spans="1:4" ht="10.5" customHeight="1" x14ac:dyDescent="0.3">
      <c r="A103" s="72">
        <v>4310</v>
      </c>
      <c r="B103" s="73" t="s">
        <v>173</v>
      </c>
      <c r="C103" s="74">
        <v>0</v>
      </c>
      <c r="D103" s="74">
        <v>0</v>
      </c>
    </row>
    <row r="104" spans="1:4" ht="10.5" customHeight="1" x14ac:dyDescent="0.3">
      <c r="A104" s="57">
        <v>4311</v>
      </c>
      <c r="B104" s="77" t="s">
        <v>174</v>
      </c>
      <c r="C104" s="58">
        <v>0</v>
      </c>
      <c r="D104" s="58">
        <v>0</v>
      </c>
    </row>
    <row r="105" spans="1:4" ht="10.5" customHeight="1" x14ac:dyDescent="0.3">
      <c r="A105" s="57">
        <v>4319</v>
      </c>
      <c r="B105" s="77" t="s">
        <v>175</v>
      </c>
      <c r="C105" s="58">
        <v>0</v>
      </c>
      <c r="D105" s="58">
        <v>0</v>
      </c>
    </row>
    <row r="106" spans="1:4" ht="10.5" customHeight="1" x14ac:dyDescent="0.3">
      <c r="A106" s="72">
        <v>4320</v>
      </c>
      <c r="B106" s="73" t="s">
        <v>176</v>
      </c>
      <c r="C106" s="74">
        <v>2499717.4700000002</v>
      </c>
      <c r="D106" s="74">
        <v>1599602.18</v>
      </c>
    </row>
    <row r="107" spans="1:4" ht="10.5" customHeight="1" x14ac:dyDescent="0.3">
      <c r="A107" s="57">
        <v>4321</v>
      </c>
      <c r="B107" s="77" t="s">
        <v>177</v>
      </c>
      <c r="C107" s="58">
        <v>0</v>
      </c>
      <c r="D107" s="58">
        <v>0</v>
      </c>
    </row>
    <row r="108" spans="1:4" ht="10.5" customHeight="1" x14ac:dyDescent="0.3">
      <c r="A108" s="57">
        <v>4322</v>
      </c>
      <c r="B108" s="77" t="s">
        <v>178</v>
      </c>
      <c r="C108" s="58">
        <v>0</v>
      </c>
      <c r="D108" s="58">
        <v>0</v>
      </c>
    </row>
    <row r="109" spans="1:4" ht="10.5" customHeight="1" x14ac:dyDescent="0.3">
      <c r="A109" s="57">
        <v>4323</v>
      </c>
      <c r="B109" s="77" t="s">
        <v>179</v>
      </c>
      <c r="C109" s="58">
        <v>0</v>
      </c>
      <c r="D109" s="58">
        <v>0</v>
      </c>
    </row>
    <row r="110" spans="1:4" ht="10.5" customHeight="1" x14ac:dyDescent="0.3">
      <c r="A110" s="57">
        <v>4324</v>
      </c>
      <c r="B110" s="77" t="s">
        <v>180</v>
      </c>
      <c r="C110" s="58">
        <v>0</v>
      </c>
      <c r="D110" s="58">
        <v>0</v>
      </c>
    </row>
    <row r="111" spans="1:4" ht="10.5" customHeight="1" x14ac:dyDescent="0.3">
      <c r="A111" s="57">
        <v>4325</v>
      </c>
      <c r="B111" s="77" t="s">
        <v>181</v>
      </c>
      <c r="C111" s="58">
        <v>2499717.4700000002</v>
      </c>
      <c r="D111" s="58">
        <v>1599602.18</v>
      </c>
    </row>
    <row r="112" spans="1:4" ht="10.5" customHeight="1" x14ac:dyDescent="0.3">
      <c r="A112" s="72">
        <v>4330</v>
      </c>
      <c r="B112" s="73" t="s">
        <v>182</v>
      </c>
      <c r="C112" s="74">
        <v>0</v>
      </c>
      <c r="D112" s="74">
        <v>0</v>
      </c>
    </row>
    <row r="113" spans="1:4" ht="10.5" customHeight="1" x14ac:dyDescent="0.3">
      <c r="A113" s="57">
        <v>4331</v>
      </c>
      <c r="B113" s="77" t="s">
        <v>182</v>
      </c>
      <c r="C113" s="58">
        <v>0</v>
      </c>
      <c r="D113" s="58">
        <v>0</v>
      </c>
    </row>
    <row r="114" spans="1:4" ht="10.5" customHeight="1" x14ac:dyDescent="0.3">
      <c r="A114" s="72">
        <v>4340</v>
      </c>
      <c r="B114" s="73" t="s">
        <v>183</v>
      </c>
      <c r="C114" s="74">
        <v>0</v>
      </c>
      <c r="D114" s="74">
        <v>0</v>
      </c>
    </row>
    <row r="115" spans="1:4" ht="10.5" customHeight="1" x14ac:dyDescent="0.3">
      <c r="A115" s="57">
        <v>4341</v>
      </c>
      <c r="B115" s="77" t="s">
        <v>183</v>
      </c>
      <c r="C115" s="58">
        <v>0</v>
      </c>
      <c r="D115" s="58">
        <v>0</v>
      </c>
    </row>
    <row r="116" spans="1:4" ht="10.5" customHeight="1" x14ac:dyDescent="0.3">
      <c r="A116" s="72">
        <v>4390</v>
      </c>
      <c r="B116" s="73" t="s">
        <v>184</v>
      </c>
      <c r="C116" s="74">
        <v>0</v>
      </c>
      <c r="D116" s="74">
        <v>0</v>
      </c>
    </row>
    <row r="117" spans="1:4" ht="10.5" customHeight="1" x14ac:dyDescent="0.3">
      <c r="A117" s="57">
        <v>4392</v>
      </c>
      <c r="B117" s="77" t="s">
        <v>185</v>
      </c>
      <c r="C117" s="58">
        <v>0</v>
      </c>
      <c r="D117" s="58">
        <v>0</v>
      </c>
    </row>
    <row r="118" spans="1:4" ht="10.5" customHeight="1" x14ac:dyDescent="0.3">
      <c r="A118" s="57">
        <v>4393</v>
      </c>
      <c r="B118" s="77" t="s">
        <v>186</v>
      </c>
      <c r="C118" s="58">
        <v>0</v>
      </c>
      <c r="D118" s="58">
        <v>0</v>
      </c>
    </row>
    <row r="119" spans="1:4" ht="10.5" customHeight="1" x14ac:dyDescent="0.3">
      <c r="A119" s="57">
        <v>4394</v>
      </c>
      <c r="B119" s="77" t="s">
        <v>187</v>
      </c>
      <c r="C119" s="58">
        <v>0</v>
      </c>
      <c r="D119" s="58">
        <v>0</v>
      </c>
    </row>
    <row r="120" spans="1:4" ht="10.5" customHeight="1" x14ac:dyDescent="0.3">
      <c r="A120" s="57">
        <v>4395</v>
      </c>
      <c r="B120" s="77" t="s">
        <v>188</v>
      </c>
      <c r="C120" s="58">
        <v>0</v>
      </c>
      <c r="D120" s="58">
        <v>0</v>
      </c>
    </row>
    <row r="121" spans="1:4" ht="10.5" customHeight="1" x14ac:dyDescent="0.3">
      <c r="A121" s="57">
        <v>4396</v>
      </c>
      <c r="B121" s="77" t="s">
        <v>189</v>
      </c>
      <c r="C121" s="58">
        <v>0</v>
      </c>
      <c r="D121" s="58">
        <v>0</v>
      </c>
    </row>
    <row r="122" spans="1:4" ht="10.5" customHeight="1" x14ac:dyDescent="0.3">
      <c r="A122" s="57">
        <v>4397</v>
      </c>
      <c r="B122" s="77" t="s">
        <v>190</v>
      </c>
      <c r="C122" s="58">
        <v>0</v>
      </c>
      <c r="D122" s="58">
        <v>0</v>
      </c>
    </row>
    <row r="123" spans="1:4" ht="10.5" customHeight="1" x14ac:dyDescent="0.3">
      <c r="A123" s="57">
        <v>4399</v>
      </c>
      <c r="B123" s="77" t="s">
        <v>184</v>
      </c>
      <c r="C123" s="58">
        <v>0</v>
      </c>
      <c r="D123" s="58">
        <v>0</v>
      </c>
    </row>
    <row r="124" spans="1:4" ht="10.5" customHeight="1" x14ac:dyDescent="0.3">
      <c r="A124" s="72">
        <v>1120</v>
      </c>
      <c r="B124" s="76" t="s">
        <v>530</v>
      </c>
      <c r="C124" s="74">
        <v>0</v>
      </c>
      <c r="D124" s="74">
        <v>0</v>
      </c>
    </row>
    <row r="125" spans="1:4" ht="10.5" customHeight="1" x14ac:dyDescent="0.3">
      <c r="A125" s="57">
        <v>1124</v>
      </c>
      <c r="B125" s="44" t="s">
        <v>531</v>
      </c>
      <c r="C125" s="58">
        <v>0</v>
      </c>
      <c r="D125" s="58">
        <v>0</v>
      </c>
    </row>
    <row r="126" spans="1:4" ht="10.5" customHeight="1" x14ac:dyDescent="0.3">
      <c r="A126" s="57">
        <v>1124</v>
      </c>
      <c r="B126" s="44" t="s">
        <v>532</v>
      </c>
      <c r="C126" s="58">
        <v>0</v>
      </c>
      <c r="D126" s="58">
        <v>0</v>
      </c>
    </row>
    <row r="127" spans="1:4" ht="10.5" customHeight="1" x14ac:dyDescent="0.3">
      <c r="A127" s="57">
        <v>1124</v>
      </c>
      <c r="B127" s="44" t="s">
        <v>533</v>
      </c>
      <c r="C127" s="58">
        <v>0</v>
      </c>
      <c r="D127" s="58">
        <v>0</v>
      </c>
    </row>
    <row r="128" spans="1:4" ht="10.5" customHeight="1" x14ac:dyDescent="0.3">
      <c r="A128" s="57">
        <v>1124</v>
      </c>
      <c r="B128" s="44" t="s">
        <v>534</v>
      </c>
      <c r="C128" s="58">
        <v>0</v>
      </c>
      <c r="D128" s="58">
        <v>0</v>
      </c>
    </row>
    <row r="129" spans="1:4" ht="10.5" customHeight="1" x14ac:dyDescent="0.3">
      <c r="A129" s="57">
        <v>1124</v>
      </c>
      <c r="B129" s="44" t="s">
        <v>535</v>
      </c>
      <c r="C129" s="58">
        <v>0</v>
      </c>
      <c r="D129" s="58">
        <v>0</v>
      </c>
    </row>
    <row r="130" spans="1:4" ht="10.5" customHeight="1" x14ac:dyDescent="0.3">
      <c r="A130" s="57">
        <v>1124</v>
      </c>
      <c r="B130" s="44" t="s">
        <v>536</v>
      </c>
      <c r="C130" s="58">
        <v>0</v>
      </c>
      <c r="D130" s="58">
        <v>0</v>
      </c>
    </row>
    <row r="131" spans="1:4" ht="10.5" customHeight="1" x14ac:dyDescent="0.3">
      <c r="A131" s="57">
        <v>1122</v>
      </c>
      <c r="B131" s="44" t="s">
        <v>537</v>
      </c>
      <c r="C131" s="58">
        <v>0</v>
      </c>
      <c r="D131" s="58">
        <v>0</v>
      </c>
    </row>
    <row r="132" spans="1:4" ht="10.5" customHeight="1" x14ac:dyDescent="0.3">
      <c r="A132" s="57">
        <v>1122</v>
      </c>
      <c r="B132" s="44" t="s">
        <v>538</v>
      </c>
      <c r="C132" s="58">
        <v>0</v>
      </c>
      <c r="D132" s="58">
        <v>0</v>
      </c>
    </row>
    <row r="133" spans="1:4" ht="10.5" customHeight="1" x14ac:dyDescent="0.3">
      <c r="A133" s="57">
        <v>1122</v>
      </c>
      <c r="B133" s="44" t="s">
        <v>539</v>
      </c>
      <c r="C133" s="58">
        <v>0</v>
      </c>
      <c r="D133" s="58">
        <v>0</v>
      </c>
    </row>
    <row r="134" spans="1:4" ht="10.5" customHeight="1" x14ac:dyDescent="0.3">
      <c r="A134" s="72">
        <v>5120</v>
      </c>
      <c r="B134" s="76" t="s">
        <v>351</v>
      </c>
      <c r="C134" s="74">
        <v>0</v>
      </c>
      <c r="D134" s="74">
        <v>0</v>
      </c>
    </row>
    <row r="135" spans="1:4" ht="10.5" customHeight="1" x14ac:dyDescent="0.3">
      <c r="A135" s="57">
        <v>5120</v>
      </c>
      <c r="B135" s="44" t="s">
        <v>351</v>
      </c>
      <c r="C135" s="58">
        <v>0</v>
      </c>
      <c r="D135" s="58">
        <v>0</v>
      </c>
    </row>
    <row r="136" spans="1:4" ht="10.5" customHeight="1" x14ac:dyDescent="0.3">
      <c r="A136" s="72">
        <v>4150</v>
      </c>
      <c r="B136" s="76" t="s">
        <v>137</v>
      </c>
      <c r="C136" s="74">
        <v>0</v>
      </c>
      <c r="D136" s="74">
        <v>0</v>
      </c>
    </row>
    <row r="137" spans="1:4" ht="10.5" customHeight="1" x14ac:dyDescent="0.3">
      <c r="A137" s="57">
        <v>4151</v>
      </c>
      <c r="B137" s="44" t="s">
        <v>540</v>
      </c>
      <c r="C137" s="58">
        <v>0</v>
      </c>
      <c r="D137" s="58">
        <v>0</v>
      </c>
    </row>
    <row r="138" spans="1:4" ht="10.5" customHeight="1" x14ac:dyDescent="0.3">
      <c r="A138" s="57"/>
      <c r="B138" s="78" t="s">
        <v>541</v>
      </c>
      <c r="C138" s="74">
        <f>C48+C49-C101</f>
        <v>3720495.0500000003</v>
      </c>
      <c r="D138" s="74">
        <v>6823497.7200000007</v>
      </c>
    </row>
    <row r="139" spans="1:4" ht="10.5" customHeight="1" x14ac:dyDescent="0.3">
      <c r="A139" s="34"/>
      <c r="B139" s="34"/>
      <c r="C139" s="34"/>
      <c r="D139" s="34"/>
    </row>
    <row r="140" spans="1:4" ht="10.5" customHeight="1" x14ac:dyDescent="0.3">
      <c r="A140" s="34"/>
      <c r="B140" s="34" t="s">
        <v>310</v>
      </c>
      <c r="C140" s="34"/>
      <c r="D140" s="34"/>
    </row>
    <row r="141" spans="1:4" ht="10.5" customHeight="1" x14ac:dyDescent="0.3"/>
  </sheetData>
  <mergeCells count="4">
    <mergeCell ref="A1:C1"/>
    <mergeCell ref="A2:C2"/>
    <mergeCell ref="A3:C3"/>
    <mergeCell ref="A4:C4"/>
  </mergeCells>
  <pageMargins left="0.94488188976377963" right="0.70866141732283472" top="0.6692913385826772" bottom="1.1811023622047245" header="0" footer="0"/>
  <pageSetup paperSize="9" orientation="landscape" r:id="rId1"/>
  <rowBreaks count="1" manualBreakCount="1">
    <brk id="80" man="1"/>
  </rowBreak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pageSetUpPr fitToPage="1"/>
  </sheetPr>
  <dimension ref="A1:J173"/>
  <sheetViews>
    <sheetView view="pageBreakPreview" topLeftCell="A142" zoomScale="60" zoomScaleNormal="85" workbookViewId="0">
      <selection activeCell="B173" sqref="B173"/>
    </sheetView>
  </sheetViews>
  <sheetFormatPr baseColWidth="10" defaultColWidth="14.44140625" defaultRowHeight="15" customHeight="1" x14ac:dyDescent="0.3"/>
  <cols>
    <col min="1" max="1" width="10" style="29" customWidth="1"/>
    <col min="2" max="2" width="64.5546875" style="29" customWidth="1"/>
    <col min="3" max="3" width="16.44140625" style="29" customWidth="1"/>
    <col min="4" max="4" width="19.109375" style="29" customWidth="1"/>
    <col min="5" max="5" width="24.5546875" style="29" customWidth="1"/>
    <col min="6" max="6" width="22.88671875" style="29" customWidth="1"/>
    <col min="7" max="8" width="16.88671875" style="29" customWidth="1"/>
    <col min="9" max="9" width="13.88671875" style="29" customWidth="1"/>
    <col min="10" max="10" width="23.88671875" style="29" customWidth="1"/>
    <col min="11" max="26" width="9.109375" style="29" customWidth="1"/>
    <col min="27" max="16384" width="14.44140625" style="29"/>
  </cols>
  <sheetData>
    <row r="1" spans="1:8" ht="11.25" customHeight="1" x14ac:dyDescent="0.3">
      <c r="A1" s="514" t="s">
        <v>17</v>
      </c>
      <c r="B1" s="501"/>
      <c r="C1" s="501"/>
      <c r="D1" s="501"/>
      <c r="E1" s="501"/>
      <c r="F1" s="501"/>
      <c r="G1" s="70" t="s">
        <v>99</v>
      </c>
      <c r="H1" s="71">
        <v>2025</v>
      </c>
    </row>
    <row r="2" spans="1:8" ht="11.25" customHeight="1" x14ac:dyDescent="0.3">
      <c r="A2" s="514" t="s">
        <v>311</v>
      </c>
      <c r="B2" s="501"/>
      <c r="C2" s="501"/>
      <c r="D2" s="501"/>
      <c r="E2" s="501"/>
      <c r="F2" s="501"/>
      <c r="G2" s="70" t="s">
        <v>101</v>
      </c>
      <c r="H2" s="71" t="s">
        <v>648</v>
      </c>
    </row>
    <row r="3" spans="1:8" ht="11.25" customHeight="1" x14ac:dyDescent="0.3">
      <c r="A3" s="514" t="s">
        <v>2112</v>
      </c>
      <c r="B3" s="501"/>
      <c r="C3" s="501"/>
      <c r="D3" s="501"/>
      <c r="E3" s="501"/>
      <c r="F3" s="501"/>
      <c r="G3" s="70" t="s">
        <v>102</v>
      </c>
      <c r="H3" s="71" t="s">
        <v>651</v>
      </c>
    </row>
    <row r="4" spans="1:8" ht="11.25" customHeight="1" x14ac:dyDescent="0.3">
      <c r="A4" s="488" t="s">
        <v>103</v>
      </c>
      <c r="B4" s="501"/>
      <c r="C4" s="501"/>
      <c r="D4" s="501"/>
      <c r="E4" s="501"/>
      <c r="F4" s="501"/>
      <c r="G4" s="70"/>
      <c r="H4" s="71"/>
    </row>
    <row r="5" spans="1:8" ht="9.75" customHeight="1" x14ac:dyDescent="0.3">
      <c r="A5" s="31" t="s">
        <v>104</v>
      </c>
      <c r="B5" s="32"/>
      <c r="C5" s="32"/>
      <c r="D5" s="32"/>
      <c r="E5" s="32"/>
      <c r="F5" s="32"/>
      <c r="G5" s="32"/>
      <c r="H5" s="32"/>
    </row>
    <row r="6" spans="1:8" ht="9.75" customHeight="1" x14ac:dyDescent="0.3">
      <c r="A6" s="34"/>
      <c r="B6" s="34"/>
      <c r="C6" s="34"/>
      <c r="D6" s="34"/>
      <c r="E6" s="34"/>
      <c r="F6" s="34"/>
      <c r="G6" s="34"/>
      <c r="H6" s="34"/>
    </row>
    <row r="7" spans="1:8" ht="9.75" customHeight="1" x14ac:dyDescent="0.3">
      <c r="A7" s="32" t="s">
        <v>312</v>
      </c>
      <c r="B7" s="32"/>
      <c r="C7" s="32"/>
      <c r="D7" s="32"/>
      <c r="E7" s="32"/>
      <c r="F7" s="32"/>
      <c r="G7" s="32"/>
      <c r="H7" s="32"/>
    </row>
    <row r="8" spans="1:8" ht="9.75" customHeight="1" x14ac:dyDescent="0.3">
      <c r="A8" s="36" t="s">
        <v>106</v>
      </c>
      <c r="B8" s="36" t="s">
        <v>107</v>
      </c>
      <c r="C8" s="36" t="s">
        <v>108</v>
      </c>
      <c r="D8" s="36" t="s">
        <v>313</v>
      </c>
      <c r="E8" s="36"/>
      <c r="F8" s="36"/>
      <c r="G8" s="36"/>
      <c r="H8" s="36"/>
    </row>
    <row r="9" spans="1:8" ht="9.75" customHeight="1" x14ac:dyDescent="0.3">
      <c r="A9" s="57">
        <v>1114</v>
      </c>
      <c r="B9" s="34" t="s">
        <v>314</v>
      </c>
      <c r="C9" s="58">
        <v>-1888997.77</v>
      </c>
      <c r="D9" s="34"/>
      <c r="E9" s="34"/>
      <c r="F9" s="34"/>
      <c r="G9" s="34"/>
      <c r="H9" s="34"/>
    </row>
    <row r="10" spans="1:8" ht="9.75" customHeight="1" x14ac:dyDescent="0.3">
      <c r="A10" s="57">
        <v>1115</v>
      </c>
      <c r="B10" s="34" t="s">
        <v>315</v>
      </c>
      <c r="C10" s="58">
        <v>0</v>
      </c>
      <c r="D10" s="34"/>
      <c r="E10" s="34"/>
      <c r="F10" s="34"/>
      <c r="G10" s="34"/>
      <c r="H10" s="34"/>
    </row>
    <row r="11" spans="1:8" ht="9.75" customHeight="1" x14ac:dyDescent="0.3">
      <c r="A11" s="57">
        <v>1121</v>
      </c>
      <c r="B11" s="34" t="s">
        <v>316</v>
      </c>
      <c r="C11" s="58">
        <v>0</v>
      </c>
      <c r="D11" s="34"/>
      <c r="E11" s="34"/>
      <c r="F11" s="34"/>
      <c r="G11" s="34"/>
      <c r="H11" s="34"/>
    </row>
    <row r="12" spans="1:8" ht="9.75" customHeight="1" x14ac:dyDescent="0.3">
      <c r="A12" s="34"/>
      <c r="B12" s="34"/>
      <c r="C12" s="34"/>
      <c r="D12" s="34"/>
      <c r="E12" s="34"/>
      <c r="F12" s="34"/>
      <c r="G12" s="34"/>
      <c r="H12" s="34"/>
    </row>
    <row r="13" spans="1:8" ht="9.75" customHeight="1" x14ac:dyDescent="0.3">
      <c r="A13" s="32" t="s">
        <v>317</v>
      </c>
      <c r="B13" s="32"/>
      <c r="C13" s="32"/>
      <c r="D13" s="32"/>
      <c r="E13" s="32"/>
      <c r="F13" s="32"/>
      <c r="G13" s="32"/>
      <c r="H13" s="32"/>
    </row>
    <row r="14" spans="1:8" ht="9.75" customHeight="1" x14ac:dyDescent="0.3">
      <c r="A14" s="36" t="s">
        <v>106</v>
      </c>
      <c r="B14" s="36" t="s">
        <v>107</v>
      </c>
      <c r="C14" s="36" t="s">
        <v>108</v>
      </c>
      <c r="D14" s="36">
        <f>H1-1</f>
        <v>2024</v>
      </c>
      <c r="E14" s="36">
        <f t="shared" ref="E14:G14" si="0">D14-1</f>
        <v>2023</v>
      </c>
      <c r="F14" s="36">
        <f t="shared" si="0"/>
        <v>2022</v>
      </c>
      <c r="G14" s="36">
        <f t="shared" si="0"/>
        <v>2021</v>
      </c>
      <c r="H14" s="36" t="s">
        <v>318</v>
      </c>
    </row>
    <row r="15" spans="1:8" ht="9.75" customHeight="1" x14ac:dyDescent="0.3">
      <c r="A15" s="57">
        <v>1122</v>
      </c>
      <c r="B15" s="34" t="s">
        <v>319</v>
      </c>
      <c r="C15" s="58">
        <v>0</v>
      </c>
      <c r="D15" s="58">
        <v>0</v>
      </c>
      <c r="E15" s="58">
        <v>0</v>
      </c>
      <c r="F15" s="58">
        <v>0</v>
      </c>
      <c r="G15" s="58">
        <v>0</v>
      </c>
      <c r="H15" s="34"/>
    </row>
    <row r="16" spans="1:8" ht="9.75" customHeight="1" x14ac:dyDescent="0.3">
      <c r="A16" s="57">
        <v>1124</v>
      </c>
      <c r="B16" s="34" t="s">
        <v>320</v>
      </c>
      <c r="C16" s="58">
        <v>0</v>
      </c>
      <c r="D16" s="58">
        <v>0</v>
      </c>
      <c r="E16" s="58">
        <v>0</v>
      </c>
      <c r="F16" s="58">
        <v>0</v>
      </c>
      <c r="G16" s="58">
        <v>0</v>
      </c>
      <c r="H16" s="34"/>
    </row>
    <row r="18" spans="1:8" ht="9.75" customHeight="1" x14ac:dyDescent="0.3">
      <c r="A18" s="32" t="s">
        <v>321</v>
      </c>
      <c r="B18" s="32"/>
      <c r="C18" s="32"/>
      <c r="D18" s="32"/>
      <c r="E18" s="32"/>
      <c r="F18" s="32"/>
      <c r="G18" s="32"/>
      <c r="H18" s="32"/>
    </row>
    <row r="19" spans="1:8" ht="9.75" customHeight="1" x14ac:dyDescent="0.3">
      <c r="A19" s="36" t="s">
        <v>106</v>
      </c>
      <c r="B19" s="36" t="s">
        <v>107</v>
      </c>
      <c r="C19" s="36" t="s">
        <v>108</v>
      </c>
      <c r="D19" s="36" t="s">
        <v>322</v>
      </c>
      <c r="E19" s="36" t="s">
        <v>323</v>
      </c>
      <c r="F19" s="36" t="s">
        <v>324</v>
      </c>
      <c r="G19" s="36" t="s">
        <v>325</v>
      </c>
      <c r="H19" s="36" t="s">
        <v>326</v>
      </c>
    </row>
    <row r="20" spans="1:8" ht="21.6" x14ac:dyDescent="0.3">
      <c r="A20" s="57">
        <v>1123</v>
      </c>
      <c r="B20" s="34" t="s">
        <v>327</v>
      </c>
      <c r="C20" s="58">
        <v>700121.13</v>
      </c>
      <c r="D20" s="58">
        <v>700121.13</v>
      </c>
      <c r="E20" s="58">
        <v>0</v>
      </c>
      <c r="F20" s="58">
        <v>0</v>
      </c>
      <c r="G20" s="58">
        <v>0</v>
      </c>
      <c r="H20" s="64" t="s">
        <v>1598</v>
      </c>
    </row>
    <row r="21" spans="1:8" ht="9.75" customHeight="1" x14ac:dyDescent="0.3">
      <c r="A21" s="57">
        <v>1125</v>
      </c>
      <c r="B21" s="34" t="s">
        <v>329</v>
      </c>
      <c r="C21" s="58">
        <v>0</v>
      </c>
      <c r="D21" s="58">
        <v>0</v>
      </c>
      <c r="E21" s="58">
        <v>0</v>
      </c>
      <c r="F21" s="58">
        <v>0</v>
      </c>
      <c r="G21" s="58">
        <v>0</v>
      </c>
      <c r="H21" s="34"/>
    </row>
    <row r="22" spans="1:8" ht="9.75" customHeight="1" x14ac:dyDescent="0.3">
      <c r="A22" s="55">
        <v>1126</v>
      </c>
      <c r="B22" s="44" t="s">
        <v>330</v>
      </c>
      <c r="C22" s="58">
        <v>0</v>
      </c>
      <c r="D22" s="58">
        <v>0</v>
      </c>
      <c r="E22" s="58">
        <v>0</v>
      </c>
      <c r="F22" s="58">
        <v>0</v>
      </c>
      <c r="G22" s="58">
        <v>0</v>
      </c>
      <c r="H22" s="34"/>
    </row>
    <row r="23" spans="1:8" ht="9.75" customHeight="1" x14ac:dyDescent="0.3">
      <c r="A23" s="55">
        <v>1129</v>
      </c>
      <c r="B23" s="44" t="s">
        <v>331</v>
      </c>
      <c r="C23" s="58">
        <v>0</v>
      </c>
      <c r="D23" s="58">
        <v>0</v>
      </c>
      <c r="E23" s="58">
        <v>0</v>
      </c>
      <c r="F23" s="58">
        <v>0</v>
      </c>
      <c r="G23" s="58">
        <v>0</v>
      </c>
      <c r="H23" s="34"/>
    </row>
    <row r="24" spans="1:8" ht="9.75" customHeight="1" x14ac:dyDescent="0.3">
      <c r="A24" s="57">
        <v>1131</v>
      </c>
      <c r="B24" s="34" t="s">
        <v>332</v>
      </c>
      <c r="C24" s="58">
        <v>0</v>
      </c>
      <c r="D24" s="58">
        <v>0</v>
      </c>
      <c r="E24" s="58">
        <v>0</v>
      </c>
      <c r="F24" s="58">
        <v>0</v>
      </c>
      <c r="G24" s="58">
        <v>0</v>
      </c>
      <c r="H24" s="34"/>
    </row>
    <row r="25" spans="1:8" ht="9.75" customHeight="1" x14ac:dyDescent="0.3">
      <c r="A25" s="57">
        <v>1132</v>
      </c>
      <c r="B25" s="34" t="s">
        <v>334</v>
      </c>
      <c r="C25" s="58">
        <v>0</v>
      </c>
      <c r="D25" s="58">
        <v>0</v>
      </c>
      <c r="E25" s="58">
        <v>0</v>
      </c>
      <c r="F25" s="58">
        <v>0</v>
      </c>
      <c r="G25" s="58">
        <v>0</v>
      </c>
      <c r="H25" s="34"/>
    </row>
    <row r="26" spans="1:8" ht="9.75" customHeight="1" x14ac:dyDescent="0.3">
      <c r="A26" s="57">
        <v>1133</v>
      </c>
      <c r="B26" s="34" t="s">
        <v>335</v>
      </c>
      <c r="C26" s="58">
        <v>0</v>
      </c>
      <c r="D26" s="58">
        <v>0</v>
      </c>
      <c r="E26" s="58">
        <v>0</v>
      </c>
      <c r="F26" s="58">
        <v>0</v>
      </c>
      <c r="G26" s="58">
        <v>0</v>
      </c>
      <c r="H26" s="34"/>
    </row>
    <row r="27" spans="1:8" ht="9.75" customHeight="1" x14ac:dyDescent="0.3">
      <c r="A27" s="57">
        <v>1134</v>
      </c>
      <c r="B27" s="34" t="s">
        <v>336</v>
      </c>
      <c r="C27" s="58">
        <v>0</v>
      </c>
      <c r="D27" s="58">
        <v>0</v>
      </c>
      <c r="E27" s="58">
        <v>0</v>
      </c>
      <c r="F27" s="58">
        <v>0</v>
      </c>
      <c r="G27" s="58">
        <v>0</v>
      </c>
      <c r="H27" s="34"/>
    </row>
    <row r="28" spans="1:8" ht="9.75" customHeight="1" x14ac:dyDescent="0.3">
      <c r="A28" s="57">
        <v>1139</v>
      </c>
      <c r="B28" s="34" t="s">
        <v>337</v>
      </c>
      <c r="C28" s="58">
        <v>0</v>
      </c>
      <c r="D28" s="58">
        <v>0</v>
      </c>
      <c r="E28" s="58">
        <v>0</v>
      </c>
      <c r="F28" s="58">
        <v>0</v>
      </c>
      <c r="G28" s="58">
        <v>0</v>
      </c>
      <c r="H28" s="34"/>
    </row>
    <row r="29" spans="1:8" ht="9.75" customHeight="1" x14ac:dyDescent="0.3">
      <c r="A29" s="34"/>
      <c r="B29" s="34"/>
      <c r="C29" s="34"/>
      <c r="D29" s="34"/>
      <c r="E29" s="34"/>
      <c r="F29" s="34"/>
      <c r="G29" s="34"/>
      <c r="H29" s="34"/>
    </row>
    <row r="30" spans="1:8" ht="9.75" customHeight="1" x14ac:dyDescent="0.3">
      <c r="A30" s="32" t="s">
        <v>338</v>
      </c>
      <c r="B30" s="32"/>
      <c r="C30" s="32"/>
      <c r="D30" s="32"/>
      <c r="E30" s="32"/>
      <c r="F30" s="32"/>
      <c r="G30" s="32"/>
      <c r="H30" s="32"/>
    </row>
    <row r="31" spans="1:8" ht="9.75" customHeight="1" x14ac:dyDescent="0.3">
      <c r="A31" s="36" t="s">
        <v>106</v>
      </c>
      <c r="B31" s="36" t="s">
        <v>107</v>
      </c>
      <c r="C31" s="36" t="s">
        <v>108</v>
      </c>
      <c r="D31" s="36" t="s">
        <v>339</v>
      </c>
      <c r="E31" s="36" t="s">
        <v>340</v>
      </c>
      <c r="F31" s="36" t="s">
        <v>341</v>
      </c>
      <c r="G31" s="36"/>
      <c r="H31" s="36"/>
    </row>
    <row r="32" spans="1:8" ht="9.75" customHeight="1" x14ac:dyDescent="0.3">
      <c r="A32" s="57">
        <v>1140</v>
      </c>
      <c r="B32" s="34" t="s">
        <v>342</v>
      </c>
      <c r="C32" s="58">
        <v>314397</v>
      </c>
      <c r="D32" s="34" t="s">
        <v>1599</v>
      </c>
      <c r="E32" s="34"/>
      <c r="F32" s="34"/>
      <c r="G32" s="34"/>
      <c r="H32" s="34"/>
    </row>
    <row r="33" spans="1:6" ht="9.75" customHeight="1" x14ac:dyDescent="0.3">
      <c r="A33" s="57">
        <v>1141</v>
      </c>
      <c r="B33" s="34" t="s">
        <v>343</v>
      </c>
      <c r="C33" s="58">
        <v>314397</v>
      </c>
      <c r="D33" s="34" t="s">
        <v>1599</v>
      </c>
      <c r="E33" s="34"/>
      <c r="F33" s="34"/>
    </row>
    <row r="34" spans="1:6" ht="9.75" customHeight="1" x14ac:dyDescent="0.3">
      <c r="A34" s="57">
        <v>1142</v>
      </c>
      <c r="B34" s="34" t="s">
        <v>344</v>
      </c>
      <c r="C34" s="58">
        <v>0</v>
      </c>
      <c r="D34" s="34">
        <v>0</v>
      </c>
      <c r="E34" s="34"/>
      <c r="F34" s="34"/>
    </row>
    <row r="35" spans="1:6" ht="9.75" customHeight="1" x14ac:dyDescent="0.3">
      <c r="A35" s="57">
        <v>1143</v>
      </c>
      <c r="B35" s="34" t="s">
        <v>345</v>
      </c>
      <c r="C35" s="58">
        <v>0</v>
      </c>
      <c r="D35" s="34">
        <v>0</v>
      </c>
      <c r="E35" s="34"/>
      <c r="F35" s="34"/>
    </row>
    <row r="36" spans="1:6" ht="9.75" customHeight="1" x14ac:dyDescent="0.3">
      <c r="A36" s="57">
        <v>1144</v>
      </c>
      <c r="B36" s="34" t="s">
        <v>346</v>
      </c>
      <c r="C36" s="58">
        <v>0</v>
      </c>
      <c r="D36" s="34">
        <v>0</v>
      </c>
      <c r="E36" s="34"/>
      <c r="F36" s="34"/>
    </row>
    <row r="37" spans="1:6" ht="9.75" customHeight="1" x14ac:dyDescent="0.3">
      <c r="A37" s="57">
        <v>1145</v>
      </c>
      <c r="B37" s="34" t="s">
        <v>347</v>
      </c>
      <c r="C37" s="58">
        <v>0</v>
      </c>
      <c r="D37" s="34">
        <v>0</v>
      </c>
      <c r="E37" s="34"/>
      <c r="F37" s="34"/>
    </row>
    <row r="38" spans="1:6" ht="9.75" customHeight="1" x14ac:dyDescent="0.3">
      <c r="A38" s="34"/>
      <c r="B38" s="34"/>
      <c r="C38" s="34"/>
      <c r="D38" s="34"/>
      <c r="E38" s="34"/>
      <c r="F38" s="34"/>
    </row>
    <row r="39" spans="1:6" ht="9.75" customHeight="1" x14ac:dyDescent="0.3">
      <c r="A39" s="32" t="s">
        <v>348</v>
      </c>
      <c r="B39" s="32"/>
      <c r="C39" s="32"/>
      <c r="D39" s="32"/>
      <c r="E39" s="32"/>
      <c r="F39" s="32"/>
    </row>
    <row r="40" spans="1:6" ht="9.75" customHeight="1" x14ac:dyDescent="0.3">
      <c r="A40" s="36" t="s">
        <v>106</v>
      </c>
      <c r="B40" s="36" t="s">
        <v>107</v>
      </c>
      <c r="C40" s="36" t="s">
        <v>108</v>
      </c>
      <c r="D40" s="36" t="s">
        <v>340</v>
      </c>
      <c r="E40" s="36" t="s">
        <v>349</v>
      </c>
      <c r="F40" s="36" t="s">
        <v>341</v>
      </c>
    </row>
    <row r="41" spans="1:6" ht="9.75" customHeight="1" x14ac:dyDescent="0.3">
      <c r="A41" s="57">
        <v>1150</v>
      </c>
      <c r="B41" s="34" t="s">
        <v>350</v>
      </c>
      <c r="C41" s="58">
        <v>0</v>
      </c>
      <c r="D41" s="34"/>
      <c r="E41" s="34"/>
      <c r="F41" s="34"/>
    </row>
    <row r="42" spans="1:6" ht="9.75" customHeight="1" x14ac:dyDescent="0.3">
      <c r="A42" s="57">
        <v>1151</v>
      </c>
      <c r="B42" s="34" t="s">
        <v>351</v>
      </c>
      <c r="C42" s="58">
        <v>0</v>
      </c>
      <c r="D42" s="34"/>
      <c r="E42" s="34"/>
      <c r="F42" s="34"/>
    </row>
    <row r="43" spans="1:6" ht="9.75" customHeight="1" x14ac:dyDescent="0.3">
      <c r="A43" s="34"/>
      <c r="B43" s="34"/>
      <c r="C43" s="34"/>
      <c r="D43" s="34"/>
      <c r="E43" s="34"/>
      <c r="F43" s="34"/>
    </row>
    <row r="44" spans="1:6" ht="9.75" customHeight="1" x14ac:dyDescent="0.3">
      <c r="A44" s="32" t="s">
        <v>354</v>
      </c>
      <c r="B44" s="32"/>
      <c r="C44" s="32"/>
      <c r="D44" s="32"/>
      <c r="E44" s="32"/>
      <c r="F44" s="32"/>
    </row>
    <row r="45" spans="1:6" ht="9.75" customHeight="1" x14ac:dyDescent="0.3">
      <c r="A45" s="36" t="s">
        <v>106</v>
      </c>
      <c r="B45" s="36" t="s">
        <v>107</v>
      </c>
      <c r="C45" s="36" t="s">
        <v>108</v>
      </c>
      <c r="D45" s="36" t="s">
        <v>313</v>
      </c>
      <c r="E45" s="36" t="s">
        <v>326</v>
      </c>
      <c r="F45" s="36"/>
    </row>
    <row r="46" spans="1:6" ht="9.75" customHeight="1" x14ac:dyDescent="0.3">
      <c r="A46" s="57">
        <v>1213</v>
      </c>
      <c r="B46" s="34" t="s">
        <v>355</v>
      </c>
      <c r="C46" s="58">
        <v>0</v>
      </c>
      <c r="D46" s="34"/>
      <c r="E46" s="34"/>
      <c r="F46" s="34"/>
    </row>
    <row r="47" spans="1:6" ht="9.75" customHeight="1" x14ac:dyDescent="0.3">
      <c r="A47" s="34"/>
      <c r="B47" s="34"/>
      <c r="C47" s="34"/>
      <c r="D47" s="34"/>
      <c r="E47" s="34"/>
      <c r="F47" s="34"/>
    </row>
    <row r="48" spans="1:6" ht="9.75" customHeight="1" x14ac:dyDescent="0.3">
      <c r="A48" s="32" t="s">
        <v>356</v>
      </c>
      <c r="B48" s="32"/>
      <c r="C48" s="32"/>
      <c r="D48" s="32"/>
      <c r="E48" s="32"/>
      <c r="F48" s="32"/>
    </row>
    <row r="49" spans="1:10" ht="9.75" customHeight="1" x14ac:dyDescent="0.3">
      <c r="A49" s="36" t="s">
        <v>106</v>
      </c>
      <c r="B49" s="36" t="s">
        <v>107</v>
      </c>
      <c r="C49" s="36" t="s">
        <v>108</v>
      </c>
      <c r="D49" s="36"/>
      <c r="E49" s="36"/>
      <c r="F49" s="36"/>
      <c r="G49" s="36"/>
      <c r="H49" s="36"/>
      <c r="I49" s="34"/>
      <c r="J49" s="34"/>
    </row>
    <row r="50" spans="1:10" ht="9.75" customHeight="1" x14ac:dyDescent="0.3">
      <c r="A50" s="57">
        <v>1211</v>
      </c>
      <c r="B50" s="34" t="s">
        <v>357</v>
      </c>
      <c r="C50" s="58">
        <v>0</v>
      </c>
      <c r="D50" s="34"/>
      <c r="E50" s="34"/>
      <c r="F50" s="34"/>
      <c r="G50" s="34"/>
      <c r="H50" s="34"/>
      <c r="I50" s="34"/>
      <c r="J50" s="34"/>
    </row>
    <row r="51" spans="1:10" ht="9.75" customHeight="1" x14ac:dyDescent="0.3">
      <c r="A51" s="57">
        <v>1212</v>
      </c>
      <c r="B51" s="34" t="s">
        <v>358</v>
      </c>
      <c r="C51" s="58">
        <v>0</v>
      </c>
      <c r="D51" s="34"/>
      <c r="E51" s="34"/>
      <c r="F51" s="34"/>
      <c r="G51" s="34"/>
      <c r="H51" s="34"/>
      <c r="I51" s="34"/>
      <c r="J51" s="34"/>
    </row>
    <row r="52" spans="1:10" ht="9.75" customHeight="1" x14ac:dyDescent="0.3">
      <c r="A52" s="57">
        <v>1214</v>
      </c>
      <c r="B52" s="34" t="s">
        <v>359</v>
      </c>
      <c r="C52" s="58">
        <v>0</v>
      </c>
      <c r="D52" s="34"/>
      <c r="E52" s="34"/>
      <c r="F52" s="34"/>
      <c r="G52" s="34"/>
      <c r="H52" s="34"/>
      <c r="I52" s="34"/>
      <c r="J52" s="34"/>
    </row>
    <row r="53" spans="1:10" ht="9.75" customHeight="1" x14ac:dyDescent="0.3">
      <c r="A53" s="34"/>
      <c r="B53" s="34"/>
      <c r="C53" s="34"/>
      <c r="D53" s="34"/>
      <c r="E53" s="34"/>
      <c r="F53" s="34"/>
      <c r="G53" s="34"/>
      <c r="H53" s="34"/>
      <c r="I53" s="34"/>
      <c r="J53" s="34"/>
    </row>
    <row r="54" spans="1:10" ht="9.75" customHeight="1" x14ac:dyDescent="0.3">
      <c r="A54" s="32" t="s">
        <v>360</v>
      </c>
      <c r="B54" s="32"/>
      <c r="C54" s="32"/>
      <c r="D54" s="32"/>
      <c r="E54" s="32"/>
      <c r="F54" s="32"/>
      <c r="G54" s="32"/>
      <c r="H54" s="32"/>
      <c r="I54" s="32"/>
      <c r="J54" s="32"/>
    </row>
    <row r="55" spans="1:10" ht="9.75" customHeight="1" x14ac:dyDescent="0.3">
      <c r="A55" s="36" t="s">
        <v>106</v>
      </c>
      <c r="B55" s="36" t="s">
        <v>107</v>
      </c>
      <c r="C55" s="36" t="s">
        <v>108</v>
      </c>
      <c r="D55" s="36" t="s">
        <v>361</v>
      </c>
      <c r="E55" s="36" t="s">
        <v>362</v>
      </c>
      <c r="F55" s="36" t="s">
        <v>363</v>
      </c>
      <c r="G55" s="36" t="s">
        <v>364</v>
      </c>
      <c r="H55" s="36" t="s">
        <v>365</v>
      </c>
      <c r="I55" s="36" t="s">
        <v>366</v>
      </c>
      <c r="J55" s="36" t="s">
        <v>367</v>
      </c>
    </row>
    <row r="56" spans="1:10" ht="9.75" customHeight="1" x14ac:dyDescent="0.3">
      <c r="A56" s="57">
        <v>1230</v>
      </c>
      <c r="B56" s="34" t="s">
        <v>368</v>
      </c>
      <c r="C56" s="58">
        <v>0</v>
      </c>
      <c r="D56" s="58">
        <v>0</v>
      </c>
      <c r="E56" s="58">
        <v>0</v>
      </c>
      <c r="F56" s="34"/>
      <c r="G56" s="34"/>
      <c r="H56" s="34"/>
      <c r="I56" s="34"/>
      <c r="J56" s="34"/>
    </row>
    <row r="57" spans="1:10" ht="9.75" customHeight="1" x14ac:dyDescent="0.3">
      <c r="A57" s="57">
        <v>1231</v>
      </c>
      <c r="B57" s="34" t="s">
        <v>369</v>
      </c>
      <c r="C57" s="58">
        <v>0</v>
      </c>
      <c r="D57" s="68"/>
      <c r="E57" s="68"/>
      <c r="F57" s="34"/>
      <c r="G57" s="34"/>
      <c r="H57" s="34"/>
      <c r="I57" s="34"/>
      <c r="J57" s="34"/>
    </row>
    <row r="58" spans="1:10" ht="9.75" customHeight="1" x14ac:dyDescent="0.3">
      <c r="A58" s="57">
        <v>1232</v>
      </c>
      <c r="B58" s="34" t="s">
        <v>370</v>
      </c>
      <c r="C58" s="58">
        <v>0</v>
      </c>
      <c r="D58" s="58">
        <v>0</v>
      </c>
      <c r="E58" s="58">
        <v>0</v>
      </c>
      <c r="F58" s="34"/>
      <c r="G58" s="34"/>
      <c r="H58" s="34"/>
      <c r="I58" s="34"/>
      <c r="J58" s="34"/>
    </row>
    <row r="59" spans="1:10" ht="9.75" customHeight="1" x14ac:dyDescent="0.3">
      <c r="A59" s="57">
        <v>1233</v>
      </c>
      <c r="B59" s="34" t="s">
        <v>371</v>
      </c>
      <c r="C59" s="58">
        <v>0</v>
      </c>
      <c r="D59" s="58">
        <v>0</v>
      </c>
      <c r="E59" s="58">
        <v>0</v>
      </c>
      <c r="F59" s="34"/>
      <c r="G59" s="34"/>
      <c r="H59" s="34"/>
      <c r="I59" s="34"/>
      <c r="J59" s="34"/>
    </row>
    <row r="60" spans="1:10" ht="9.75" customHeight="1" x14ac:dyDescent="0.3">
      <c r="A60" s="57">
        <v>1234</v>
      </c>
      <c r="B60" s="34" t="s">
        <v>374</v>
      </c>
      <c r="C60" s="58">
        <v>0</v>
      </c>
      <c r="D60" s="58">
        <v>0</v>
      </c>
      <c r="E60" s="58">
        <v>0</v>
      </c>
      <c r="F60" s="34"/>
      <c r="G60" s="34"/>
      <c r="H60" s="34"/>
      <c r="I60" s="34"/>
      <c r="J60" s="34"/>
    </row>
    <row r="61" spans="1:10" ht="9.75" customHeight="1" x14ac:dyDescent="0.3">
      <c r="A61" s="57">
        <v>1235</v>
      </c>
      <c r="B61" s="34" t="s">
        <v>375</v>
      </c>
      <c r="C61" s="58">
        <v>0</v>
      </c>
      <c r="D61" s="58">
        <v>0</v>
      </c>
      <c r="E61" s="58">
        <v>0</v>
      </c>
      <c r="F61" s="34"/>
      <c r="G61" s="34"/>
      <c r="H61" s="34"/>
      <c r="I61" s="34"/>
      <c r="J61" s="34"/>
    </row>
    <row r="62" spans="1:10" ht="9.75" customHeight="1" x14ac:dyDescent="0.3">
      <c r="A62" s="57">
        <v>1236</v>
      </c>
      <c r="B62" s="34" t="s">
        <v>376</v>
      </c>
      <c r="C62" s="58">
        <v>0</v>
      </c>
      <c r="D62" s="58">
        <v>0</v>
      </c>
      <c r="E62" s="58">
        <v>0</v>
      </c>
      <c r="F62" s="34"/>
      <c r="G62" s="34"/>
      <c r="H62" s="34"/>
      <c r="I62" s="34"/>
      <c r="J62" s="34"/>
    </row>
    <row r="63" spans="1:10" ht="9.75" customHeight="1" x14ac:dyDescent="0.3">
      <c r="A63" s="57">
        <v>1239</v>
      </c>
      <c r="B63" s="34" t="s">
        <v>377</v>
      </c>
      <c r="C63" s="58">
        <v>0</v>
      </c>
      <c r="D63" s="58">
        <v>0</v>
      </c>
      <c r="E63" s="58">
        <v>0</v>
      </c>
      <c r="F63" s="34"/>
      <c r="G63" s="34"/>
      <c r="H63" s="34"/>
      <c r="I63" s="34"/>
      <c r="J63" s="34"/>
    </row>
    <row r="64" spans="1:10" ht="52.2" x14ac:dyDescent="0.3">
      <c r="A64" s="57">
        <v>1240</v>
      </c>
      <c r="B64" s="34" t="s">
        <v>378</v>
      </c>
      <c r="C64" s="58">
        <v>7959650.46</v>
      </c>
      <c r="D64" s="58">
        <v>0</v>
      </c>
      <c r="E64" s="58">
        <v>-974129.85</v>
      </c>
      <c r="F64" s="34" t="s">
        <v>1600</v>
      </c>
      <c r="G64" s="34"/>
      <c r="H64" s="34"/>
      <c r="I64" s="64"/>
      <c r="J64" s="64" t="s">
        <v>1601</v>
      </c>
    </row>
    <row r="65" spans="1:10" ht="42" x14ac:dyDescent="0.3">
      <c r="A65" s="57">
        <v>1241</v>
      </c>
      <c r="B65" s="34" t="s">
        <v>379</v>
      </c>
      <c r="C65" s="58">
        <v>985469.84</v>
      </c>
      <c r="D65" s="58">
        <v>0</v>
      </c>
      <c r="E65" s="58">
        <v>-779769.93</v>
      </c>
      <c r="F65" s="34" t="s">
        <v>1600</v>
      </c>
      <c r="G65" s="269">
        <v>0.1</v>
      </c>
      <c r="H65" s="34" t="s">
        <v>1602</v>
      </c>
      <c r="I65" s="64" t="s">
        <v>1603</v>
      </c>
      <c r="J65" s="64"/>
    </row>
    <row r="66" spans="1:10" ht="14.4" x14ac:dyDescent="0.3">
      <c r="A66" s="57">
        <v>1242</v>
      </c>
      <c r="B66" s="34" t="s">
        <v>380</v>
      </c>
      <c r="C66" s="58">
        <v>76654.91</v>
      </c>
      <c r="D66" s="58">
        <v>0</v>
      </c>
      <c r="E66" s="58">
        <v>0</v>
      </c>
      <c r="F66" s="34"/>
      <c r="G66" s="34"/>
      <c r="H66" s="34"/>
      <c r="I66" s="64"/>
      <c r="J66" s="64"/>
    </row>
    <row r="67" spans="1:10" ht="14.4" x14ac:dyDescent="0.3">
      <c r="A67" s="57">
        <v>1243</v>
      </c>
      <c r="B67" s="34" t="s">
        <v>381</v>
      </c>
      <c r="C67" s="58">
        <v>0</v>
      </c>
      <c r="D67" s="58">
        <v>0</v>
      </c>
      <c r="E67" s="58">
        <v>0</v>
      </c>
      <c r="F67" s="34"/>
      <c r="G67" s="34"/>
      <c r="H67" s="34"/>
      <c r="I67" s="64"/>
      <c r="J67" s="64"/>
    </row>
    <row r="68" spans="1:10" ht="14.4" x14ac:dyDescent="0.3">
      <c r="A68" s="57">
        <v>1244</v>
      </c>
      <c r="B68" s="34" t="s">
        <v>382</v>
      </c>
      <c r="C68" s="58">
        <v>0</v>
      </c>
      <c r="D68" s="58">
        <v>0</v>
      </c>
      <c r="E68" s="58">
        <v>0</v>
      </c>
      <c r="F68" s="34"/>
      <c r="G68" s="34"/>
      <c r="H68" s="34"/>
      <c r="I68" s="64"/>
      <c r="J68" s="64"/>
    </row>
    <row r="69" spans="1:10" ht="42" x14ac:dyDescent="0.3">
      <c r="A69" s="57">
        <v>1245</v>
      </c>
      <c r="B69" s="34" t="s">
        <v>384</v>
      </c>
      <c r="C69" s="58">
        <v>83777.11</v>
      </c>
      <c r="D69" s="58">
        <v>0</v>
      </c>
      <c r="E69" s="58">
        <v>-71651.039999999994</v>
      </c>
      <c r="F69" s="34" t="s">
        <v>1600</v>
      </c>
      <c r="G69" s="269">
        <v>0.2</v>
      </c>
      <c r="H69" s="34" t="s">
        <v>1602</v>
      </c>
      <c r="I69" s="64" t="s">
        <v>1604</v>
      </c>
      <c r="J69" s="64"/>
    </row>
    <row r="70" spans="1:10" ht="42" x14ac:dyDescent="0.3">
      <c r="A70" s="57">
        <v>1246</v>
      </c>
      <c r="B70" s="34" t="s">
        <v>385</v>
      </c>
      <c r="C70" s="58">
        <v>141273</v>
      </c>
      <c r="D70" s="58">
        <v>0</v>
      </c>
      <c r="E70" s="58">
        <v>-122708.88</v>
      </c>
      <c r="F70" s="34" t="s">
        <v>1600</v>
      </c>
      <c r="G70" s="269">
        <v>0.1</v>
      </c>
      <c r="H70" s="34" t="s">
        <v>1602</v>
      </c>
      <c r="I70" s="64" t="s">
        <v>1605</v>
      </c>
      <c r="J70" s="64"/>
    </row>
    <row r="71" spans="1:10" ht="14.4" x14ac:dyDescent="0.3">
      <c r="A71" s="57">
        <v>1247</v>
      </c>
      <c r="B71" s="34" t="s">
        <v>386</v>
      </c>
      <c r="C71" s="58">
        <v>6672475.5999999996</v>
      </c>
      <c r="D71" s="58">
        <v>0</v>
      </c>
      <c r="E71" s="58">
        <v>0</v>
      </c>
      <c r="F71" s="34"/>
      <c r="G71" s="34"/>
      <c r="H71" s="34"/>
      <c r="I71" s="64"/>
      <c r="J71" s="64"/>
    </row>
    <row r="72" spans="1:10" ht="14.4" x14ac:dyDescent="0.3">
      <c r="A72" s="57">
        <v>1248</v>
      </c>
      <c r="B72" s="34" t="s">
        <v>387</v>
      </c>
      <c r="C72" s="58">
        <v>0</v>
      </c>
      <c r="D72" s="58">
        <v>0</v>
      </c>
      <c r="E72" s="58">
        <v>0</v>
      </c>
      <c r="F72" s="34"/>
      <c r="G72" s="34"/>
      <c r="H72" s="34"/>
      <c r="I72" s="64"/>
      <c r="J72" s="64"/>
    </row>
    <row r="73" spans="1:10" ht="14.4" x14ac:dyDescent="0.3">
      <c r="A73" s="34"/>
      <c r="B73" s="34"/>
      <c r="C73" s="34"/>
      <c r="D73" s="34"/>
      <c r="E73" s="34"/>
      <c r="F73" s="34"/>
      <c r="G73" s="34"/>
      <c r="H73" s="34"/>
      <c r="I73" s="64"/>
      <c r="J73" s="64"/>
    </row>
    <row r="74" spans="1:10" ht="14.4" x14ac:dyDescent="0.3">
      <c r="A74" s="32" t="s">
        <v>388</v>
      </c>
      <c r="B74" s="32"/>
      <c r="C74" s="32"/>
      <c r="D74" s="32"/>
      <c r="E74" s="32"/>
      <c r="F74" s="32"/>
      <c r="G74" s="32"/>
      <c r="H74" s="34"/>
      <c r="I74" s="64"/>
      <c r="J74" s="64"/>
    </row>
    <row r="75" spans="1:10" ht="14.4" x14ac:dyDescent="0.3">
      <c r="A75" s="36" t="s">
        <v>106</v>
      </c>
      <c r="B75" s="36" t="s">
        <v>107</v>
      </c>
      <c r="C75" s="36" t="s">
        <v>108</v>
      </c>
      <c r="D75" s="36" t="s">
        <v>389</v>
      </c>
      <c r="E75" s="36" t="s">
        <v>390</v>
      </c>
      <c r="F75" s="36" t="s">
        <v>391</v>
      </c>
      <c r="G75" s="36" t="s">
        <v>392</v>
      </c>
      <c r="H75" s="34"/>
      <c r="I75" s="64"/>
      <c r="J75" s="64"/>
    </row>
    <row r="76" spans="1:10" ht="14.4" x14ac:dyDescent="0.3">
      <c r="A76" s="57">
        <v>1250</v>
      </c>
      <c r="B76" s="34" t="s">
        <v>393</v>
      </c>
      <c r="C76" s="58">
        <v>690027.65</v>
      </c>
      <c r="D76" s="58">
        <v>0</v>
      </c>
      <c r="E76" s="58">
        <v>-816521.33</v>
      </c>
      <c r="F76" s="34" t="s">
        <v>1600</v>
      </c>
      <c r="G76" s="34"/>
      <c r="H76" s="34"/>
      <c r="I76" s="64"/>
      <c r="J76" s="64"/>
    </row>
    <row r="77" spans="1:10" ht="42" x14ac:dyDescent="0.3">
      <c r="A77" s="57">
        <v>1251</v>
      </c>
      <c r="B77" s="34" t="s">
        <v>394</v>
      </c>
      <c r="C77" s="58">
        <v>118320</v>
      </c>
      <c r="D77" s="58">
        <v>0</v>
      </c>
      <c r="E77" s="58">
        <v>-816521.33</v>
      </c>
      <c r="F77" s="34" t="s">
        <v>1600</v>
      </c>
      <c r="G77" s="269">
        <v>0.05</v>
      </c>
      <c r="H77" s="34" t="s">
        <v>1602</v>
      </c>
      <c r="I77" s="64" t="s">
        <v>1606</v>
      </c>
      <c r="J77" s="64"/>
    </row>
    <row r="78" spans="1:10" ht="14.4" x14ac:dyDescent="0.3">
      <c r="A78" s="57">
        <v>1252</v>
      </c>
      <c r="B78" s="34" t="s">
        <v>396</v>
      </c>
      <c r="C78" s="58">
        <v>0</v>
      </c>
      <c r="D78" s="58">
        <v>0</v>
      </c>
      <c r="E78" s="58">
        <v>0</v>
      </c>
      <c r="F78" s="34"/>
      <c r="G78" s="34"/>
      <c r="H78" s="34"/>
      <c r="I78" s="64"/>
      <c r="J78" s="64"/>
    </row>
    <row r="79" spans="1:10" ht="14.4" x14ac:dyDescent="0.3">
      <c r="A79" s="57">
        <v>1253</v>
      </c>
      <c r="B79" s="34" t="s">
        <v>397</v>
      </c>
      <c r="C79" s="58">
        <v>0</v>
      </c>
      <c r="D79" s="58">
        <v>0</v>
      </c>
      <c r="E79" s="58">
        <v>0</v>
      </c>
      <c r="F79" s="34"/>
      <c r="G79" s="34"/>
      <c r="H79" s="34"/>
      <c r="I79" s="64"/>
      <c r="J79" s="64"/>
    </row>
    <row r="80" spans="1:10" ht="14.4" x14ac:dyDescent="0.3">
      <c r="A80" s="57">
        <v>1254</v>
      </c>
      <c r="B80" s="34" t="s">
        <v>398</v>
      </c>
      <c r="C80" s="58">
        <v>0</v>
      </c>
      <c r="D80" s="58">
        <v>0</v>
      </c>
      <c r="E80" s="58">
        <v>0</v>
      </c>
      <c r="F80" s="34"/>
      <c r="G80" s="34"/>
      <c r="H80" s="34"/>
      <c r="I80" s="64"/>
      <c r="J80" s="64"/>
    </row>
    <row r="81" spans="1:10" ht="43.2" x14ac:dyDescent="0.3">
      <c r="A81" s="57">
        <v>1259</v>
      </c>
      <c r="B81" s="34" t="s">
        <v>399</v>
      </c>
      <c r="C81" s="58">
        <v>565211.65</v>
      </c>
      <c r="D81" s="58">
        <v>0</v>
      </c>
      <c r="E81" s="58">
        <v>0</v>
      </c>
      <c r="F81" s="34" t="s">
        <v>1600</v>
      </c>
      <c r="G81" s="269">
        <v>0.05</v>
      </c>
      <c r="H81" s="29" t="s">
        <v>1602</v>
      </c>
      <c r="I81" s="270" t="s">
        <v>1607</v>
      </c>
      <c r="J81" s="270"/>
    </row>
    <row r="82" spans="1:10" ht="9.75" customHeight="1" x14ac:dyDescent="0.3">
      <c r="A82" s="57">
        <v>1270</v>
      </c>
      <c r="B82" s="34" t="s">
        <v>400</v>
      </c>
      <c r="C82" s="58">
        <v>0</v>
      </c>
      <c r="D82" s="68"/>
      <c r="E82" s="68"/>
      <c r="F82" s="34"/>
      <c r="G82" s="34"/>
    </row>
    <row r="83" spans="1:10" ht="9.75" customHeight="1" x14ac:dyDescent="0.3">
      <c r="A83" s="57">
        <v>1271</v>
      </c>
      <c r="B83" s="34" t="s">
        <v>401</v>
      </c>
      <c r="C83" s="58">
        <v>0</v>
      </c>
      <c r="D83" s="68"/>
      <c r="E83" s="68"/>
      <c r="F83" s="34"/>
      <c r="G83" s="34"/>
    </row>
    <row r="84" spans="1:10" ht="9.75" customHeight="1" x14ac:dyDescent="0.3">
      <c r="A84" s="57">
        <v>1272</v>
      </c>
      <c r="B84" s="34" t="s">
        <v>402</v>
      </c>
      <c r="C84" s="58">
        <v>0</v>
      </c>
      <c r="D84" s="68"/>
      <c r="E84" s="68"/>
      <c r="F84" s="34"/>
      <c r="G84" s="34"/>
    </row>
    <row r="85" spans="1:10" ht="9.75" customHeight="1" x14ac:dyDescent="0.3">
      <c r="A85" s="57">
        <v>1273</v>
      </c>
      <c r="B85" s="34" t="s">
        <v>403</v>
      </c>
      <c r="C85" s="58">
        <v>0</v>
      </c>
      <c r="D85" s="68"/>
      <c r="E85" s="68"/>
      <c r="F85" s="34"/>
      <c r="G85" s="34"/>
    </row>
    <row r="86" spans="1:10" ht="9.75" customHeight="1" x14ac:dyDescent="0.3">
      <c r="A86" s="57">
        <v>1274</v>
      </c>
      <c r="B86" s="34" t="s">
        <v>404</v>
      </c>
      <c r="C86" s="58">
        <v>0</v>
      </c>
      <c r="D86" s="68"/>
      <c r="E86" s="68"/>
      <c r="F86" s="34"/>
      <c r="G86" s="34"/>
    </row>
    <row r="87" spans="1:10" ht="9.75" customHeight="1" x14ac:dyDescent="0.3">
      <c r="A87" s="57">
        <v>1275</v>
      </c>
      <c r="B87" s="34" t="s">
        <v>405</v>
      </c>
      <c r="C87" s="58">
        <v>0</v>
      </c>
      <c r="D87" s="68"/>
      <c r="E87" s="68"/>
      <c r="F87" s="34"/>
      <c r="G87" s="34"/>
    </row>
    <row r="88" spans="1:10" ht="9.75" customHeight="1" x14ac:dyDescent="0.3">
      <c r="A88" s="57">
        <v>1279</v>
      </c>
      <c r="B88" s="34" t="s">
        <v>406</v>
      </c>
      <c r="C88" s="58">
        <v>0</v>
      </c>
      <c r="D88" s="68"/>
      <c r="E88" s="68"/>
      <c r="F88" s="34"/>
      <c r="G88" s="34"/>
    </row>
    <row r="89" spans="1:10" ht="9.75" customHeight="1" x14ac:dyDescent="0.3">
      <c r="A89" s="34"/>
      <c r="B89" s="34"/>
      <c r="C89" s="34"/>
      <c r="D89" s="34"/>
      <c r="E89" s="34"/>
      <c r="F89" s="34"/>
      <c r="G89" s="34"/>
    </row>
    <row r="90" spans="1:10" ht="9.75" customHeight="1" x14ac:dyDescent="0.3">
      <c r="A90" s="32" t="s">
        <v>407</v>
      </c>
      <c r="B90" s="32"/>
      <c r="C90" s="32"/>
      <c r="D90" s="32"/>
      <c r="E90" s="32"/>
      <c r="F90" s="32"/>
      <c r="G90" s="32"/>
    </row>
    <row r="91" spans="1:10" ht="9.75" customHeight="1" x14ac:dyDescent="0.3">
      <c r="A91" s="36" t="s">
        <v>106</v>
      </c>
      <c r="B91" s="36" t="s">
        <v>107</v>
      </c>
      <c r="C91" s="36" t="s">
        <v>108</v>
      </c>
      <c r="D91" s="36" t="s">
        <v>365</v>
      </c>
      <c r="E91" s="36"/>
      <c r="F91" s="36"/>
      <c r="G91" s="36"/>
    </row>
    <row r="92" spans="1:10" ht="9.75" customHeight="1" x14ac:dyDescent="0.3">
      <c r="A92" s="57">
        <v>1160</v>
      </c>
      <c r="B92" s="34" t="s">
        <v>408</v>
      </c>
      <c r="C92" s="58">
        <v>0</v>
      </c>
      <c r="D92" s="34"/>
      <c r="E92" s="34"/>
      <c r="F92" s="34"/>
      <c r="G92" s="34"/>
    </row>
    <row r="93" spans="1:10" ht="9.75" customHeight="1" x14ac:dyDescent="0.3">
      <c r="A93" s="57">
        <v>1161</v>
      </c>
      <c r="B93" s="34" t="s">
        <v>409</v>
      </c>
      <c r="C93" s="58">
        <v>0</v>
      </c>
      <c r="D93" s="34"/>
      <c r="E93" s="34"/>
      <c r="F93" s="34"/>
      <c r="G93" s="34"/>
    </row>
    <row r="94" spans="1:10" ht="9.75" customHeight="1" x14ac:dyDescent="0.3">
      <c r="A94" s="57">
        <v>1162</v>
      </c>
      <c r="B94" s="34" t="s">
        <v>410</v>
      </c>
      <c r="C94" s="58">
        <v>0</v>
      </c>
      <c r="D94" s="34"/>
      <c r="E94" s="34"/>
      <c r="F94" s="34"/>
      <c r="G94" s="34"/>
    </row>
    <row r="95" spans="1:10" ht="9.75" customHeight="1" x14ac:dyDescent="0.3">
      <c r="A95" s="34"/>
      <c r="B95" s="34"/>
      <c r="C95" s="34"/>
      <c r="D95" s="34"/>
      <c r="E95" s="34"/>
      <c r="F95" s="34"/>
      <c r="G95" s="34"/>
    </row>
    <row r="96" spans="1:10" ht="9.75" customHeight="1" x14ac:dyDescent="0.3">
      <c r="A96" s="32" t="s">
        <v>411</v>
      </c>
      <c r="B96" s="32"/>
      <c r="C96" s="32"/>
      <c r="D96" s="32"/>
      <c r="E96" s="32"/>
      <c r="F96" s="32"/>
      <c r="G96" s="32"/>
    </row>
    <row r="97" spans="1:8" ht="9.75" customHeight="1" x14ac:dyDescent="0.3">
      <c r="A97" s="36" t="s">
        <v>106</v>
      </c>
      <c r="B97" s="36" t="s">
        <v>107</v>
      </c>
      <c r="C97" s="36" t="s">
        <v>108</v>
      </c>
      <c r="D97" s="36" t="s">
        <v>326</v>
      </c>
      <c r="E97" s="36"/>
      <c r="F97" s="36"/>
      <c r="G97" s="36"/>
      <c r="H97" s="36"/>
    </row>
    <row r="98" spans="1:8" ht="9.75" customHeight="1" x14ac:dyDescent="0.3">
      <c r="A98" s="57">
        <v>1190</v>
      </c>
      <c r="B98" s="34" t="s">
        <v>412</v>
      </c>
      <c r="C98" s="58">
        <v>0</v>
      </c>
      <c r="D98" s="34"/>
      <c r="E98" s="34"/>
      <c r="F98" s="34"/>
      <c r="G98" s="34"/>
      <c r="H98" s="34"/>
    </row>
    <row r="99" spans="1:8" ht="9.75" customHeight="1" x14ac:dyDescent="0.3">
      <c r="A99" s="57">
        <v>1191</v>
      </c>
      <c r="B99" s="34" t="s">
        <v>413</v>
      </c>
      <c r="C99" s="58">
        <v>0</v>
      </c>
      <c r="D99" s="34"/>
      <c r="E99" s="34"/>
      <c r="F99" s="34"/>
      <c r="G99" s="34"/>
      <c r="H99" s="34"/>
    </row>
    <row r="100" spans="1:8" ht="9.75" customHeight="1" x14ac:dyDescent="0.3">
      <c r="A100" s="57">
        <v>1192</v>
      </c>
      <c r="B100" s="34" t="s">
        <v>414</v>
      </c>
      <c r="C100" s="58">
        <v>0</v>
      </c>
      <c r="D100" s="34"/>
      <c r="E100" s="34"/>
      <c r="F100" s="34"/>
      <c r="G100" s="34"/>
      <c r="H100" s="34"/>
    </row>
    <row r="101" spans="1:8" ht="9.75" customHeight="1" x14ac:dyDescent="0.3">
      <c r="A101" s="57">
        <v>1193</v>
      </c>
      <c r="B101" s="34" t="s">
        <v>415</v>
      </c>
      <c r="C101" s="58">
        <v>0</v>
      </c>
      <c r="D101" s="34"/>
      <c r="E101" s="34"/>
      <c r="F101" s="34"/>
      <c r="G101" s="34"/>
      <c r="H101" s="34"/>
    </row>
    <row r="102" spans="1:8" ht="9.75" customHeight="1" x14ac:dyDescent="0.3">
      <c r="A102" s="57">
        <v>1194</v>
      </c>
      <c r="B102" s="34" t="s">
        <v>416</v>
      </c>
      <c r="C102" s="58">
        <v>0</v>
      </c>
      <c r="D102" s="34"/>
      <c r="E102" s="34"/>
      <c r="F102" s="34"/>
      <c r="G102" s="34"/>
      <c r="H102" s="34"/>
    </row>
    <row r="103" spans="1:8" ht="9.75" customHeight="1" x14ac:dyDescent="0.3">
      <c r="A103" s="57">
        <v>1290</v>
      </c>
      <c r="B103" s="34" t="s">
        <v>417</v>
      </c>
      <c r="C103" s="58">
        <v>0</v>
      </c>
      <c r="D103" s="34"/>
      <c r="E103" s="34"/>
      <c r="F103" s="34"/>
      <c r="G103" s="34"/>
      <c r="H103" s="34"/>
    </row>
    <row r="104" spans="1:8" ht="9.75" customHeight="1" x14ac:dyDescent="0.3">
      <c r="A104" s="57">
        <v>1291</v>
      </c>
      <c r="B104" s="34" t="s">
        <v>418</v>
      </c>
      <c r="C104" s="58">
        <v>0</v>
      </c>
      <c r="D104" s="34"/>
      <c r="E104" s="34"/>
      <c r="F104" s="34"/>
      <c r="G104" s="34"/>
      <c r="H104" s="34"/>
    </row>
    <row r="105" spans="1:8" ht="9.75" customHeight="1" x14ac:dyDescent="0.3">
      <c r="A105" s="57">
        <v>1292</v>
      </c>
      <c r="B105" s="34" t="s">
        <v>419</v>
      </c>
      <c r="C105" s="58">
        <v>0</v>
      </c>
      <c r="D105" s="34"/>
      <c r="E105" s="34"/>
      <c r="F105" s="34"/>
      <c r="G105" s="34"/>
      <c r="H105" s="34"/>
    </row>
    <row r="106" spans="1:8" ht="9.75" customHeight="1" x14ac:dyDescent="0.3">
      <c r="A106" s="57">
        <v>1293</v>
      </c>
      <c r="B106" s="34" t="s">
        <v>420</v>
      </c>
      <c r="C106" s="58">
        <v>0</v>
      </c>
      <c r="D106" s="34"/>
      <c r="E106" s="34"/>
      <c r="F106" s="34"/>
      <c r="G106" s="34"/>
      <c r="H106" s="34"/>
    </row>
    <row r="107" spans="1:8" ht="9.75" customHeight="1" x14ac:dyDescent="0.3">
      <c r="A107" s="34"/>
      <c r="B107" s="34"/>
      <c r="C107" s="34"/>
      <c r="D107" s="34"/>
      <c r="E107" s="34"/>
      <c r="F107" s="34"/>
      <c r="G107" s="34"/>
      <c r="H107" s="34"/>
    </row>
    <row r="108" spans="1:8" ht="9.75" customHeight="1" x14ac:dyDescent="0.3">
      <c r="A108" s="32" t="s">
        <v>422</v>
      </c>
      <c r="B108" s="32"/>
      <c r="C108" s="32"/>
      <c r="D108" s="32"/>
      <c r="E108" s="32"/>
      <c r="F108" s="32"/>
      <c r="G108" s="32"/>
      <c r="H108" s="32"/>
    </row>
    <row r="109" spans="1:8" ht="9.75" customHeight="1" x14ac:dyDescent="0.3">
      <c r="A109" s="36" t="s">
        <v>106</v>
      </c>
      <c r="B109" s="36" t="s">
        <v>107</v>
      </c>
      <c r="C109" s="36" t="s">
        <v>108</v>
      </c>
      <c r="D109" s="36" t="s">
        <v>322</v>
      </c>
      <c r="E109" s="36" t="s">
        <v>323</v>
      </c>
      <c r="F109" s="36" t="s">
        <v>324</v>
      </c>
      <c r="G109" s="36" t="s">
        <v>423</v>
      </c>
      <c r="H109" s="36" t="s">
        <v>424</v>
      </c>
    </row>
    <row r="110" spans="1:8" ht="21.6" x14ac:dyDescent="0.3">
      <c r="A110" s="57">
        <v>2110</v>
      </c>
      <c r="B110" s="34" t="s">
        <v>425</v>
      </c>
      <c r="C110" s="58">
        <v>482154.02</v>
      </c>
      <c r="D110" s="58">
        <v>482154.02</v>
      </c>
      <c r="E110" s="58">
        <v>0</v>
      </c>
      <c r="F110" s="58">
        <v>0</v>
      </c>
      <c r="G110" s="58">
        <v>0</v>
      </c>
      <c r="H110" s="64" t="s">
        <v>1608</v>
      </c>
    </row>
    <row r="111" spans="1:8" ht="21.6" x14ac:dyDescent="0.3">
      <c r="A111" s="57">
        <v>2111</v>
      </c>
      <c r="B111" s="34" t="s">
        <v>426</v>
      </c>
      <c r="C111" s="58">
        <v>77380.800000000003</v>
      </c>
      <c r="D111" s="58">
        <v>77380.800000000003</v>
      </c>
      <c r="E111" s="58">
        <v>0</v>
      </c>
      <c r="F111" s="58">
        <v>0</v>
      </c>
      <c r="G111" s="58">
        <v>0</v>
      </c>
      <c r="H111" s="64" t="s">
        <v>1608</v>
      </c>
    </row>
    <row r="112" spans="1:8" ht="21.6" x14ac:dyDescent="0.3">
      <c r="A112" s="57">
        <v>2112</v>
      </c>
      <c r="B112" s="34" t="s">
        <v>428</v>
      </c>
      <c r="C112" s="58">
        <v>242196.66</v>
      </c>
      <c r="D112" s="58">
        <v>242196.66</v>
      </c>
      <c r="E112" s="58">
        <v>0</v>
      </c>
      <c r="F112" s="58">
        <v>0</v>
      </c>
      <c r="G112" s="58">
        <v>0</v>
      </c>
      <c r="H112" s="64" t="s">
        <v>1608</v>
      </c>
    </row>
    <row r="113" spans="1:8" ht="14.4" x14ac:dyDescent="0.3">
      <c r="A113" s="57">
        <v>2113</v>
      </c>
      <c r="B113" s="34" t="s">
        <v>429</v>
      </c>
      <c r="C113" s="58">
        <v>0</v>
      </c>
      <c r="D113" s="58">
        <v>0</v>
      </c>
      <c r="E113" s="58">
        <v>0</v>
      </c>
      <c r="F113" s="58">
        <v>0</v>
      </c>
      <c r="G113" s="58">
        <v>0</v>
      </c>
      <c r="H113" s="64"/>
    </row>
    <row r="114" spans="1:8" ht="14.4" x14ac:dyDescent="0.3">
      <c r="A114" s="57">
        <v>2114</v>
      </c>
      <c r="B114" s="34" t="s">
        <v>430</v>
      </c>
      <c r="C114" s="58">
        <v>0</v>
      </c>
      <c r="D114" s="58">
        <v>0</v>
      </c>
      <c r="E114" s="58">
        <v>0</v>
      </c>
      <c r="F114" s="58">
        <v>0</v>
      </c>
      <c r="G114" s="58">
        <v>0</v>
      </c>
      <c r="H114" s="64"/>
    </row>
    <row r="115" spans="1:8" ht="14.4" x14ac:dyDescent="0.3">
      <c r="A115" s="57">
        <v>2115</v>
      </c>
      <c r="B115" s="34" t="s">
        <v>431</v>
      </c>
      <c r="C115" s="58">
        <v>0</v>
      </c>
      <c r="D115" s="58">
        <v>0</v>
      </c>
      <c r="E115" s="58">
        <v>0</v>
      </c>
      <c r="F115" s="58">
        <v>0</v>
      </c>
      <c r="G115" s="58">
        <v>0</v>
      </c>
      <c r="H115" s="64"/>
    </row>
    <row r="116" spans="1:8" ht="14.4" x14ac:dyDescent="0.3">
      <c r="A116" s="57">
        <v>2116</v>
      </c>
      <c r="B116" s="34" t="s">
        <v>432</v>
      </c>
      <c r="C116" s="58">
        <v>0</v>
      </c>
      <c r="D116" s="58">
        <v>0</v>
      </c>
      <c r="E116" s="58">
        <v>0</v>
      </c>
      <c r="F116" s="58">
        <v>0</v>
      </c>
      <c r="G116" s="58">
        <v>0</v>
      </c>
      <c r="H116" s="64"/>
    </row>
    <row r="117" spans="1:8" ht="21.6" x14ac:dyDescent="0.3">
      <c r="A117" s="57">
        <v>2117</v>
      </c>
      <c r="B117" s="34" t="s">
        <v>433</v>
      </c>
      <c r="C117" s="58">
        <v>162576.56</v>
      </c>
      <c r="D117" s="58">
        <v>162576.56</v>
      </c>
      <c r="E117" s="58">
        <v>0</v>
      </c>
      <c r="F117" s="58">
        <v>0</v>
      </c>
      <c r="G117" s="58">
        <v>0</v>
      </c>
      <c r="H117" s="64" t="s">
        <v>1608</v>
      </c>
    </row>
    <row r="118" spans="1:8" ht="9.75" customHeight="1" x14ac:dyDescent="0.3">
      <c r="A118" s="57">
        <v>2118</v>
      </c>
      <c r="B118" s="34" t="s">
        <v>434</v>
      </c>
      <c r="C118" s="58">
        <v>0</v>
      </c>
      <c r="D118" s="58">
        <v>0</v>
      </c>
      <c r="E118" s="58">
        <v>0</v>
      </c>
      <c r="F118" s="58">
        <v>0</v>
      </c>
      <c r="G118" s="58">
        <v>0</v>
      </c>
      <c r="H118" s="34"/>
    </row>
    <row r="119" spans="1:8" ht="9.75" customHeight="1" x14ac:dyDescent="0.3">
      <c r="A119" s="57">
        <v>2119</v>
      </c>
      <c r="B119" s="34" t="s">
        <v>435</v>
      </c>
      <c r="C119" s="58">
        <v>0</v>
      </c>
      <c r="D119" s="58">
        <v>0</v>
      </c>
      <c r="E119" s="58">
        <v>0</v>
      </c>
      <c r="F119" s="58">
        <v>0</v>
      </c>
      <c r="G119" s="58">
        <v>0</v>
      </c>
      <c r="H119" s="34"/>
    </row>
    <row r="120" spans="1:8" ht="9.75" customHeight="1" x14ac:dyDescent="0.3">
      <c r="A120" s="57">
        <v>2120</v>
      </c>
      <c r="B120" s="34" t="s">
        <v>436</v>
      </c>
      <c r="C120" s="58">
        <v>0</v>
      </c>
      <c r="D120" s="58">
        <v>0</v>
      </c>
      <c r="E120" s="58">
        <v>0</v>
      </c>
      <c r="F120" s="58">
        <v>0</v>
      </c>
      <c r="G120" s="58">
        <v>0</v>
      </c>
      <c r="H120" s="34"/>
    </row>
    <row r="121" spans="1:8" ht="9.75" customHeight="1" x14ac:dyDescent="0.3">
      <c r="A121" s="57">
        <v>2121</v>
      </c>
      <c r="B121" s="34" t="s">
        <v>437</v>
      </c>
      <c r="C121" s="58">
        <v>0</v>
      </c>
      <c r="D121" s="58">
        <v>0</v>
      </c>
      <c r="E121" s="58">
        <v>0</v>
      </c>
      <c r="F121" s="58">
        <v>0</v>
      </c>
      <c r="G121" s="58">
        <v>0</v>
      </c>
      <c r="H121" s="34"/>
    </row>
    <row r="122" spans="1:8" ht="9.75" customHeight="1" x14ac:dyDescent="0.3">
      <c r="A122" s="57">
        <v>2122</v>
      </c>
      <c r="B122" s="34" t="s">
        <v>438</v>
      </c>
      <c r="C122" s="58">
        <v>0</v>
      </c>
      <c r="D122" s="58">
        <v>0</v>
      </c>
      <c r="E122" s="58">
        <v>0</v>
      </c>
      <c r="F122" s="58">
        <v>0</v>
      </c>
      <c r="G122" s="58">
        <v>0</v>
      </c>
      <c r="H122" s="34"/>
    </row>
    <row r="123" spans="1:8" ht="9.75" customHeight="1" x14ac:dyDescent="0.3">
      <c r="A123" s="57">
        <v>2129</v>
      </c>
      <c r="B123" s="34" t="s">
        <v>439</v>
      </c>
      <c r="C123" s="58">
        <v>0</v>
      </c>
      <c r="D123" s="58">
        <v>0</v>
      </c>
      <c r="E123" s="58">
        <v>0</v>
      </c>
      <c r="F123" s="58">
        <v>0</v>
      </c>
      <c r="G123" s="58">
        <v>0</v>
      </c>
      <c r="H123" s="34"/>
    </row>
    <row r="124" spans="1:8" ht="9.75" customHeight="1" x14ac:dyDescent="0.3">
      <c r="A124" s="34"/>
      <c r="B124" s="34"/>
      <c r="C124" s="34"/>
      <c r="D124" s="34"/>
      <c r="E124" s="34"/>
      <c r="F124" s="34"/>
      <c r="G124" s="34"/>
      <c r="H124" s="34"/>
    </row>
    <row r="125" spans="1:8" ht="9.75" customHeight="1" x14ac:dyDescent="0.3">
      <c r="A125" s="32" t="s">
        <v>440</v>
      </c>
      <c r="B125" s="32"/>
      <c r="C125" s="32"/>
      <c r="D125" s="32"/>
      <c r="E125" s="32"/>
      <c r="F125" s="32"/>
      <c r="G125" s="32"/>
      <c r="H125" s="32"/>
    </row>
    <row r="126" spans="1:8" ht="9.75" customHeight="1" x14ac:dyDescent="0.3">
      <c r="A126" s="36" t="s">
        <v>106</v>
      </c>
      <c r="B126" s="36" t="s">
        <v>107</v>
      </c>
      <c r="C126" s="36" t="s">
        <v>108</v>
      </c>
      <c r="D126" s="36" t="s">
        <v>441</v>
      </c>
      <c r="E126" s="36" t="s">
        <v>326</v>
      </c>
      <c r="F126" s="36"/>
      <c r="G126" s="36"/>
      <c r="H126" s="36"/>
    </row>
    <row r="127" spans="1:8" ht="9.75" customHeight="1" x14ac:dyDescent="0.3">
      <c r="A127" s="57">
        <v>2160</v>
      </c>
      <c r="B127" s="34" t="s">
        <v>442</v>
      </c>
      <c r="C127" s="58">
        <v>0</v>
      </c>
      <c r="D127" s="34"/>
      <c r="E127" s="34"/>
      <c r="F127" s="34"/>
      <c r="G127" s="34"/>
      <c r="H127" s="34"/>
    </row>
    <row r="128" spans="1:8" ht="9.75" customHeight="1" x14ac:dyDescent="0.3">
      <c r="A128" s="57">
        <v>2161</v>
      </c>
      <c r="B128" s="34" t="s">
        <v>443</v>
      </c>
      <c r="C128" s="58">
        <v>0</v>
      </c>
      <c r="D128" s="34"/>
      <c r="E128" s="34"/>
      <c r="F128" s="34"/>
      <c r="G128" s="34"/>
      <c r="H128" s="34"/>
    </row>
    <row r="129" spans="1:5" ht="9.75" customHeight="1" x14ac:dyDescent="0.3">
      <c r="A129" s="57">
        <v>2162</v>
      </c>
      <c r="B129" s="34" t="s">
        <v>444</v>
      </c>
      <c r="C129" s="58">
        <v>0</v>
      </c>
      <c r="D129" s="34"/>
      <c r="E129" s="34"/>
    </row>
    <row r="130" spans="1:5" ht="9.75" customHeight="1" x14ac:dyDescent="0.3">
      <c r="A130" s="57">
        <v>2163</v>
      </c>
      <c r="B130" s="34" t="s">
        <v>445</v>
      </c>
      <c r="C130" s="58">
        <v>0</v>
      </c>
      <c r="D130" s="34"/>
      <c r="E130" s="34"/>
    </row>
    <row r="131" spans="1:5" ht="9.75" customHeight="1" x14ac:dyDescent="0.3">
      <c r="A131" s="57">
        <v>2164</v>
      </c>
      <c r="B131" s="34" t="s">
        <v>446</v>
      </c>
      <c r="C131" s="58">
        <v>0</v>
      </c>
      <c r="D131" s="34"/>
      <c r="E131" s="34"/>
    </row>
    <row r="132" spans="1:5" ht="9.75" customHeight="1" x14ac:dyDescent="0.3">
      <c r="A132" s="57">
        <v>2165</v>
      </c>
      <c r="B132" s="34" t="s">
        <v>447</v>
      </c>
      <c r="C132" s="58">
        <v>0</v>
      </c>
      <c r="D132" s="34"/>
      <c r="E132" s="34"/>
    </row>
    <row r="133" spans="1:5" ht="9.75" customHeight="1" x14ac:dyDescent="0.3">
      <c r="A133" s="57">
        <v>2166</v>
      </c>
      <c r="B133" s="34" t="s">
        <v>448</v>
      </c>
      <c r="C133" s="58">
        <v>0</v>
      </c>
      <c r="D133" s="34"/>
      <c r="E133" s="34"/>
    </row>
    <row r="134" spans="1:5" ht="9.75" customHeight="1" x14ac:dyDescent="0.3">
      <c r="A134" s="57">
        <v>2250</v>
      </c>
      <c r="B134" s="34" t="s">
        <v>449</v>
      </c>
      <c r="C134" s="58">
        <v>0</v>
      </c>
      <c r="D134" s="34"/>
      <c r="E134" s="34"/>
    </row>
    <row r="135" spans="1:5" ht="9.75" customHeight="1" x14ac:dyDescent="0.3">
      <c r="A135" s="57">
        <v>2251</v>
      </c>
      <c r="B135" s="34" t="s">
        <v>450</v>
      </c>
      <c r="C135" s="58">
        <v>0</v>
      </c>
      <c r="D135" s="34"/>
      <c r="E135" s="34"/>
    </row>
    <row r="136" spans="1:5" ht="9.75" customHeight="1" x14ac:dyDescent="0.3">
      <c r="A136" s="57">
        <v>2252</v>
      </c>
      <c r="B136" s="34" t="s">
        <v>451</v>
      </c>
      <c r="C136" s="58">
        <v>0</v>
      </c>
      <c r="D136" s="34"/>
      <c r="E136" s="34"/>
    </row>
    <row r="137" spans="1:5" ht="9.75" customHeight="1" x14ac:dyDescent="0.3">
      <c r="A137" s="57">
        <v>2253</v>
      </c>
      <c r="B137" s="34" t="s">
        <v>452</v>
      </c>
      <c r="C137" s="58">
        <v>0</v>
      </c>
      <c r="D137" s="34"/>
      <c r="E137" s="34"/>
    </row>
    <row r="138" spans="1:5" ht="9.75" customHeight="1" x14ac:dyDescent="0.3">
      <c r="A138" s="57">
        <v>2254</v>
      </c>
      <c r="B138" s="34" t="s">
        <v>453</v>
      </c>
      <c r="C138" s="58">
        <v>0</v>
      </c>
      <c r="D138" s="34"/>
      <c r="E138" s="34"/>
    </row>
    <row r="139" spans="1:5" ht="9.75" customHeight="1" x14ac:dyDescent="0.3">
      <c r="A139" s="57">
        <v>2255</v>
      </c>
      <c r="B139" s="34" t="s">
        <v>454</v>
      </c>
      <c r="C139" s="58">
        <v>0</v>
      </c>
      <c r="D139" s="34"/>
      <c r="E139" s="34"/>
    </row>
    <row r="140" spans="1:5" ht="9.75" customHeight="1" x14ac:dyDescent="0.3">
      <c r="A140" s="57">
        <v>2256</v>
      </c>
      <c r="B140" s="34" t="s">
        <v>455</v>
      </c>
      <c r="C140" s="58">
        <v>0</v>
      </c>
      <c r="D140" s="34"/>
      <c r="E140" s="34"/>
    </row>
    <row r="141" spans="1:5" ht="9.75" customHeight="1" x14ac:dyDescent="0.3">
      <c r="A141" s="34"/>
      <c r="B141" s="34"/>
      <c r="C141" s="34"/>
      <c r="D141" s="34"/>
      <c r="E141" s="34"/>
    </row>
    <row r="142" spans="1:5" ht="9.75" customHeight="1" x14ac:dyDescent="0.3">
      <c r="A142" s="32" t="s">
        <v>456</v>
      </c>
      <c r="B142" s="32"/>
      <c r="C142" s="32"/>
      <c r="D142" s="32"/>
      <c r="E142" s="32"/>
    </row>
    <row r="143" spans="1:5" ht="9.75" customHeight="1" x14ac:dyDescent="0.3">
      <c r="A143" s="69" t="s">
        <v>106</v>
      </c>
      <c r="B143" s="69" t="s">
        <v>107</v>
      </c>
      <c r="C143" s="69" t="s">
        <v>108</v>
      </c>
      <c r="D143" s="36" t="s">
        <v>441</v>
      </c>
      <c r="E143" s="36" t="s">
        <v>326</v>
      </c>
    </row>
    <row r="144" spans="1:5" ht="9.75" customHeight="1" x14ac:dyDescent="0.3">
      <c r="A144" s="57">
        <v>2150</v>
      </c>
      <c r="B144" s="34" t="s">
        <v>457</v>
      </c>
      <c r="C144" s="58">
        <v>0</v>
      </c>
      <c r="D144" s="34"/>
      <c r="E144" s="34"/>
    </row>
    <row r="145" spans="1:5" ht="9.75" customHeight="1" x14ac:dyDescent="0.3">
      <c r="A145" s="57">
        <v>2151</v>
      </c>
      <c r="B145" s="34" t="s">
        <v>458</v>
      </c>
      <c r="C145" s="58">
        <v>0</v>
      </c>
      <c r="D145" s="34"/>
      <c r="E145" s="34"/>
    </row>
    <row r="146" spans="1:5" ht="9.75" customHeight="1" x14ac:dyDescent="0.3">
      <c r="A146" s="57">
        <v>2152</v>
      </c>
      <c r="B146" s="34" t="s">
        <v>459</v>
      </c>
      <c r="C146" s="58">
        <v>0</v>
      </c>
      <c r="D146" s="34"/>
      <c r="E146" s="34"/>
    </row>
    <row r="147" spans="1:5" ht="9.75" customHeight="1" x14ac:dyDescent="0.3">
      <c r="A147" s="57">
        <v>2159</v>
      </c>
      <c r="B147" s="34" t="s">
        <v>460</v>
      </c>
      <c r="C147" s="58">
        <v>0</v>
      </c>
      <c r="D147" s="34"/>
      <c r="E147" s="34"/>
    </row>
    <row r="148" spans="1:5" ht="9.75" customHeight="1" x14ac:dyDescent="0.3">
      <c r="A148" s="57">
        <v>2240</v>
      </c>
      <c r="B148" s="34" t="s">
        <v>461</v>
      </c>
      <c r="C148" s="58">
        <v>0</v>
      </c>
      <c r="D148" s="34"/>
      <c r="E148" s="34"/>
    </row>
    <row r="149" spans="1:5" ht="9.75" customHeight="1" x14ac:dyDescent="0.3">
      <c r="A149" s="57">
        <v>2241</v>
      </c>
      <c r="B149" s="34" t="s">
        <v>462</v>
      </c>
      <c r="C149" s="58">
        <v>0</v>
      </c>
      <c r="D149" s="34"/>
      <c r="E149" s="34"/>
    </row>
    <row r="150" spans="1:5" ht="9.75" customHeight="1" x14ac:dyDescent="0.3">
      <c r="A150" s="57">
        <v>2242</v>
      </c>
      <c r="B150" s="34" t="s">
        <v>463</v>
      </c>
      <c r="C150" s="58">
        <v>0</v>
      </c>
      <c r="D150" s="34"/>
      <c r="E150" s="34"/>
    </row>
    <row r="151" spans="1:5" ht="9.75" customHeight="1" x14ac:dyDescent="0.3">
      <c r="A151" s="57">
        <v>2249</v>
      </c>
      <c r="B151" s="34" t="s">
        <v>464</v>
      </c>
      <c r="C151" s="58">
        <v>0</v>
      </c>
      <c r="D151" s="34"/>
      <c r="E151" s="34"/>
    </row>
    <row r="152" spans="1:5" ht="9.75" customHeight="1" x14ac:dyDescent="0.3">
      <c r="A152" s="57"/>
      <c r="B152" s="34"/>
      <c r="C152" s="58"/>
      <c r="D152" s="34"/>
      <c r="E152" s="34"/>
    </row>
    <row r="153" spans="1:5" ht="9.75" customHeight="1" x14ac:dyDescent="0.3">
      <c r="A153" s="32" t="s">
        <v>465</v>
      </c>
      <c r="B153" s="32"/>
      <c r="C153" s="32"/>
      <c r="D153" s="32"/>
      <c r="E153" s="32"/>
    </row>
    <row r="154" spans="1:5" ht="9.75" customHeight="1" x14ac:dyDescent="0.3">
      <c r="A154" s="69" t="s">
        <v>106</v>
      </c>
      <c r="B154" s="69" t="s">
        <v>107</v>
      </c>
      <c r="C154" s="69" t="s">
        <v>108</v>
      </c>
      <c r="D154" s="36" t="s">
        <v>441</v>
      </c>
      <c r="E154" s="36" t="s">
        <v>326</v>
      </c>
    </row>
    <row r="155" spans="1:5" ht="9.75" customHeight="1" x14ac:dyDescent="0.3">
      <c r="A155" s="57">
        <v>2170</v>
      </c>
      <c r="B155" s="34" t="s">
        <v>466</v>
      </c>
      <c r="C155" s="58">
        <v>0</v>
      </c>
      <c r="D155" s="34"/>
      <c r="E155" s="34"/>
    </row>
    <row r="156" spans="1:5" ht="9.75" customHeight="1" x14ac:dyDescent="0.3">
      <c r="A156" s="57">
        <v>2171</v>
      </c>
      <c r="B156" s="34" t="s">
        <v>467</v>
      </c>
      <c r="C156" s="58">
        <v>0</v>
      </c>
      <c r="D156" s="34"/>
      <c r="E156" s="34"/>
    </row>
    <row r="157" spans="1:5" ht="9.75" customHeight="1" x14ac:dyDescent="0.3">
      <c r="A157" s="57">
        <v>2172</v>
      </c>
      <c r="B157" s="34" t="s">
        <v>468</v>
      </c>
      <c r="C157" s="58">
        <v>0</v>
      </c>
      <c r="D157" s="34"/>
      <c r="E157" s="34"/>
    </row>
    <row r="158" spans="1:5" ht="9.75" customHeight="1" x14ac:dyDescent="0.3">
      <c r="A158" s="57">
        <v>2179</v>
      </c>
      <c r="B158" s="34" t="s">
        <v>469</v>
      </c>
      <c r="C158" s="58">
        <v>0</v>
      </c>
      <c r="D158" s="34"/>
      <c r="E158" s="34"/>
    </row>
    <row r="159" spans="1:5" ht="9.75" customHeight="1" x14ac:dyDescent="0.3">
      <c r="A159" s="57">
        <v>2260</v>
      </c>
      <c r="B159" s="34" t="s">
        <v>470</v>
      </c>
      <c r="C159" s="58">
        <v>0</v>
      </c>
      <c r="D159" s="34"/>
      <c r="E159" s="34"/>
    </row>
    <row r="160" spans="1:5" ht="9.75" customHeight="1" x14ac:dyDescent="0.3">
      <c r="A160" s="57">
        <v>2261</v>
      </c>
      <c r="B160" s="34" t="s">
        <v>471</v>
      </c>
      <c r="C160" s="58">
        <v>0</v>
      </c>
      <c r="D160" s="34"/>
      <c r="E160" s="34"/>
    </row>
    <row r="161" spans="1:5" ht="9.75" customHeight="1" x14ac:dyDescent="0.3">
      <c r="A161" s="57">
        <v>2262</v>
      </c>
      <c r="B161" s="34" t="s">
        <v>472</v>
      </c>
      <c r="C161" s="58">
        <v>0</v>
      </c>
      <c r="D161" s="34"/>
      <c r="E161" s="34"/>
    </row>
    <row r="162" spans="1:5" ht="9.75" customHeight="1" x14ac:dyDescent="0.3">
      <c r="A162" s="57">
        <v>2263</v>
      </c>
      <c r="B162" s="34" t="s">
        <v>473</v>
      </c>
      <c r="C162" s="58">
        <v>0</v>
      </c>
      <c r="D162" s="34"/>
      <c r="E162" s="34"/>
    </row>
    <row r="163" spans="1:5" ht="9.75" customHeight="1" x14ac:dyDescent="0.3">
      <c r="A163" s="57">
        <v>2269</v>
      </c>
      <c r="B163" s="34" t="s">
        <v>474</v>
      </c>
      <c r="C163" s="58">
        <v>0</v>
      </c>
      <c r="D163" s="34"/>
      <c r="E163" s="34"/>
    </row>
    <row r="164" spans="1:5" ht="9.75" customHeight="1" x14ac:dyDescent="0.3">
      <c r="A164" s="34"/>
      <c r="B164" s="34"/>
      <c r="C164" s="34"/>
      <c r="D164" s="34"/>
      <c r="E164" s="34"/>
    </row>
    <row r="165" spans="1:5" ht="9.75" customHeight="1" x14ac:dyDescent="0.3">
      <c r="A165" s="32" t="s">
        <v>475</v>
      </c>
      <c r="B165" s="32"/>
      <c r="C165" s="32"/>
      <c r="D165" s="32"/>
      <c r="E165" s="32"/>
    </row>
    <row r="166" spans="1:5" ht="9.75" customHeight="1" x14ac:dyDescent="0.3">
      <c r="A166" s="69" t="s">
        <v>106</v>
      </c>
      <c r="B166" s="69" t="s">
        <v>107</v>
      </c>
      <c r="C166" s="69" t="s">
        <v>108</v>
      </c>
      <c r="D166" s="36" t="s">
        <v>441</v>
      </c>
      <c r="E166" s="36" t="s">
        <v>326</v>
      </c>
    </row>
    <row r="167" spans="1:5" ht="9.75" customHeight="1" x14ac:dyDescent="0.3">
      <c r="A167" s="57">
        <v>2190</v>
      </c>
      <c r="B167" s="34" t="s">
        <v>476</v>
      </c>
      <c r="C167" s="58">
        <v>0</v>
      </c>
      <c r="D167" s="34"/>
      <c r="E167" s="34"/>
    </row>
    <row r="168" spans="1:5" ht="9.75" customHeight="1" x14ac:dyDescent="0.3">
      <c r="A168" s="57">
        <v>2191</v>
      </c>
      <c r="B168" s="34" t="s">
        <v>477</v>
      </c>
      <c r="C168" s="58">
        <v>0</v>
      </c>
      <c r="D168" s="34"/>
      <c r="E168" s="34"/>
    </row>
    <row r="169" spans="1:5" ht="9.75" customHeight="1" x14ac:dyDescent="0.3">
      <c r="A169" s="57">
        <v>2192</v>
      </c>
      <c r="B169" s="34" t="s">
        <v>478</v>
      </c>
      <c r="C169" s="58">
        <v>0</v>
      </c>
      <c r="D169" s="34"/>
      <c r="E169" s="34"/>
    </row>
    <row r="170" spans="1:5" ht="9.75" customHeight="1" x14ac:dyDescent="0.3">
      <c r="A170" s="57">
        <v>2199</v>
      </c>
      <c r="B170" s="34" t="s">
        <v>479</v>
      </c>
      <c r="C170" s="58">
        <v>0</v>
      </c>
      <c r="D170" s="34"/>
      <c r="E170" s="34"/>
    </row>
    <row r="171" spans="1:5" ht="9.75" customHeight="1" x14ac:dyDescent="0.3">
      <c r="A171" s="34"/>
      <c r="B171" s="34"/>
      <c r="C171" s="34"/>
      <c r="D171" s="34"/>
      <c r="E171" s="34"/>
    </row>
    <row r="172" spans="1:5" ht="9.75" customHeight="1" x14ac:dyDescent="0.3">
      <c r="A172" s="34"/>
      <c r="B172" s="34"/>
      <c r="C172" s="34"/>
      <c r="D172" s="34"/>
      <c r="E172" s="34"/>
    </row>
    <row r="173" spans="1:5" ht="9.75" customHeight="1" x14ac:dyDescent="0.3">
      <c r="A173" s="34"/>
      <c r="B173" s="34" t="s">
        <v>310</v>
      </c>
      <c r="C173" s="34"/>
      <c r="D173" s="34"/>
      <c r="E173" s="34"/>
    </row>
  </sheetData>
  <mergeCells count="4">
    <mergeCell ref="A1:F1"/>
    <mergeCell ref="A2:F2"/>
    <mergeCell ref="A3:F3"/>
    <mergeCell ref="A4:F4"/>
  </mergeCells>
  <pageMargins left="0.25" right="0.25" top="0.75" bottom="0.75" header="0.3" footer="0.3"/>
  <pageSetup scale="58" fitToHeight="0" orientation="landscape"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E31"/>
  <sheetViews>
    <sheetView view="pageBreakPreview" zoomScale="60" zoomScaleNormal="100" workbookViewId="0">
      <selection activeCell="B33" sqref="B33"/>
    </sheetView>
  </sheetViews>
  <sheetFormatPr baseColWidth="10" defaultColWidth="14.44140625" defaultRowHeight="15" customHeight="1" x14ac:dyDescent="0.3"/>
  <cols>
    <col min="1" max="1" width="10" style="29" customWidth="1"/>
    <col min="2" max="2" width="48.109375" style="29" customWidth="1"/>
    <col min="3" max="3" width="22.88671875" style="29" customWidth="1"/>
    <col min="4" max="5" width="16.88671875" style="29" customWidth="1"/>
    <col min="6" max="26" width="9.109375" style="29" customWidth="1"/>
    <col min="27" max="16384" width="14.44140625" style="29"/>
  </cols>
  <sheetData>
    <row r="1" spans="1:5" ht="11.25" customHeight="1" x14ac:dyDescent="0.3">
      <c r="A1" s="488" t="s">
        <v>17</v>
      </c>
      <c r="B1" s="501"/>
      <c r="C1" s="501"/>
      <c r="D1" s="70" t="s">
        <v>99</v>
      </c>
      <c r="E1" s="71">
        <v>2025</v>
      </c>
    </row>
    <row r="2" spans="1:5" ht="11.25" customHeight="1" x14ac:dyDescent="0.3">
      <c r="A2" s="488" t="s">
        <v>480</v>
      </c>
      <c r="B2" s="501"/>
      <c r="C2" s="501"/>
      <c r="D2" s="70" t="s">
        <v>101</v>
      </c>
      <c r="E2" s="71" t="s">
        <v>648</v>
      </c>
    </row>
    <row r="3" spans="1:5" ht="11.25" customHeight="1" x14ac:dyDescent="0.3">
      <c r="A3" s="488" t="s">
        <v>2112</v>
      </c>
      <c r="B3" s="501"/>
      <c r="C3" s="501"/>
      <c r="D3" s="70" t="s">
        <v>102</v>
      </c>
      <c r="E3" s="71" t="s">
        <v>651</v>
      </c>
    </row>
    <row r="4" spans="1:5" ht="11.25" customHeight="1" x14ac:dyDescent="0.3">
      <c r="A4" s="488" t="s">
        <v>103</v>
      </c>
      <c r="B4" s="501"/>
      <c r="C4" s="501"/>
      <c r="D4" s="70"/>
      <c r="E4" s="71"/>
    </row>
    <row r="5" spans="1:5" ht="9.75" customHeight="1" x14ac:dyDescent="0.3">
      <c r="A5" s="31" t="s">
        <v>104</v>
      </c>
      <c r="B5" s="32"/>
      <c r="C5" s="32"/>
      <c r="D5" s="32"/>
      <c r="E5" s="32"/>
    </row>
    <row r="6" spans="1:5" ht="9.75" customHeight="1" x14ac:dyDescent="0.3">
      <c r="A6" s="34"/>
      <c r="B6" s="34"/>
      <c r="C6" s="34"/>
      <c r="D6" s="34"/>
      <c r="E6" s="34"/>
    </row>
    <row r="7" spans="1:5" ht="9.75" customHeight="1" x14ac:dyDescent="0.3">
      <c r="A7" s="32" t="s">
        <v>481</v>
      </c>
      <c r="B7" s="32"/>
      <c r="C7" s="32"/>
      <c r="D7" s="32"/>
      <c r="E7" s="32"/>
    </row>
    <row r="8" spans="1:5" ht="9.75" customHeight="1" x14ac:dyDescent="0.3">
      <c r="A8" s="36" t="s">
        <v>106</v>
      </c>
      <c r="B8" s="36" t="s">
        <v>107</v>
      </c>
      <c r="C8" s="36" t="s">
        <v>108</v>
      </c>
      <c r="D8" s="36" t="s">
        <v>313</v>
      </c>
      <c r="E8" s="36" t="s">
        <v>441</v>
      </c>
    </row>
    <row r="9" spans="1:5" ht="9.75" customHeight="1" x14ac:dyDescent="0.3">
      <c r="A9" s="57">
        <v>3110</v>
      </c>
      <c r="B9" s="34" t="s">
        <v>163</v>
      </c>
      <c r="C9" s="58">
        <v>5958504.5</v>
      </c>
      <c r="D9" s="34"/>
      <c r="E9" s="34"/>
    </row>
    <row r="10" spans="1:5" ht="9.75" customHeight="1" x14ac:dyDescent="0.3">
      <c r="A10" s="57">
        <v>3120</v>
      </c>
      <c r="B10" s="34" t="s">
        <v>482</v>
      </c>
      <c r="C10" s="58">
        <v>0</v>
      </c>
      <c r="D10" s="34"/>
      <c r="E10" s="34"/>
    </row>
    <row r="11" spans="1:5" ht="9.75" customHeight="1" x14ac:dyDescent="0.3">
      <c r="A11" s="57">
        <v>3130</v>
      </c>
      <c r="B11" s="34" t="s">
        <v>485</v>
      </c>
      <c r="C11" s="58">
        <v>0</v>
      </c>
      <c r="D11" s="34"/>
      <c r="E11" s="34"/>
    </row>
    <row r="12" spans="1:5" ht="9.75" customHeight="1" x14ac:dyDescent="0.3">
      <c r="A12" s="34"/>
      <c r="B12" s="34"/>
      <c r="C12" s="34"/>
      <c r="D12" s="34"/>
      <c r="E12" s="34"/>
    </row>
    <row r="13" spans="1:5" ht="9.75" customHeight="1" x14ac:dyDescent="0.3">
      <c r="A13" s="32" t="s">
        <v>486</v>
      </c>
      <c r="B13" s="32"/>
      <c r="C13" s="32"/>
      <c r="D13" s="32"/>
      <c r="E13" s="32"/>
    </row>
    <row r="14" spans="1:5" ht="9.75" customHeight="1" x14ac:dyDescent="0.3">
      <c r="A14" s="36" t="s">
        <v>106</v>
      </c>
      <c r="B14" s="36" t="s">
        <v>107</v>
      </c>
      <c r="C14" s="36" t="s">
        <v>108</v>
      </c>
      <c r="D14" s="36" t="s">
        <v>487</v>
      </c>
      <c r="E14" s="36"/>
    </row>
    <row r="15" spans="1:5" ht="31.8" x14ac:dyDescent="0.3">
      <c r="A15" s="57">
        <v>3210</v>
      </c>
      <c r="B15" s="34" t="s">
        <v>488</v>
      </c>
      <c r="C15" s="58">
        <v>-1855631.2499999995</v>
      </c>
      <c r="D15" s="64" t="s">
        <v>1609</v>
      </c>
      <c r="E15" s="64" t="s">
        <v>1610</v>
      </c>
    </row>
    <row r="16" spans="1:5" ht="31.8" x14ac:dyDescent="0.3">
      <c r="A16" s="57">
        <v>3220</v>
      </c>
      <c r="B16" s="34" t="s">
        <v>489</v>
      </c>
      <c r="C16" s="58">
        <v>4904615.5199999996</v>
      </c>
      <c r="D16" s="64" t="s">
        <v>1609</v>
      </c>
      <c r="E16" s="64" t="s">
        <v>1610</v>
      </c>
    </row>
    <row r="17" spans="1:4" ht="9.75" customHeight="1" x14ac:dyDescent="0.3">
      <c r="A17" s="57">
        <v>3230</v>
      </c>
      <c r="B17" s="34" t="s">
        <v>490</v>
      </c>
      <c r="C17" s="58">
        <v>0</v>
      </c>
      <c r="D17" s="34"/>
    </row>
    <row r="18" spans="1:4" ht="9.75" customHeight="1" x14ac:dyDescent="0.3">
      <c r="A18" s="57">
        <v>3231</v>
      </c>
      <c r="B18" s="34" t="s">
        <v>491</v>
      </c>
      <c r="C18" s="58">
        <v>0</v>
      </c>
      <c r="D18" s="34"/>
    </row>
    <row r="19" spans="1:4" ht="9.75" customHeight="1" x14ac:dyDescent="0.3">
      <c r="A19" s="57">
        <v>3232</v>
      </c>
      <c r="B19" s="34" t="s">
        <v>493</v>
      </c>
      <c r="C19" s="58">
        <v>0</v>
      </c>
      <c r="D19" s="34"/>
    </row>
    <row r="20" spans="1:4" ht="9.75" customHeight="1" x14ac:dyDescent="0.3">
      <c r="A20" s="57">
        <v>3233</v>
      </c>
      <c r="B20" s="34" t="s">
        <v>494</v>
      </c>
      <c r="C20" s="58">
        <v>0</v>
      </c>
      <c r="D20" s="34"/>
    </row>
    <row r="21" spans="1:4" ht="9.75" customHeight="1" x14ac:dyDescent="0.3">
      <c r="A21" s="57">
        <v>3239</v>
      </c>
      <c r="B21" s="34" t="s">
        <v>495</v>
      </c>
      <c r="C21" s="58">
        <v>0</v>
      </c>
      <c r="D21" s="34"/>
    </row>
    <row r="22" spans="1:4" ht="9.75" customHeight="1" x14ac:dyDescent="0.3">
      <c r="A22" s="57">
        <v>3240</v>
      </c>
      <c r="B22" s="34" t="s">
        <v>496</v>
      </c>
      <c r="C22" s="58">
        <v>0</v>
      </c>
      <c r="D22" s="34"/>
    </row>
    <row r="23" spans="1:4" ht="9.75" customHeight="1" x14ac:dyDescent="0.3">
      <c r="A23" s="57">
        <v>3241</v>
      </c>
      <c r="B23" s="34" t="s">
        <v>497</v>
      </c>
      <c r="C23" s="58">
        <v>0</v>
      </c>
      <c r="D23" s="34"/>
    </row>
    <row r="24" spans="1:4" ht="9.75" customHeight="1" x14ac:dyDescent="0.3">
      <c r="A24" s="57">
        <v>3242</v>
      </c>
      <c r="B24" s="34" t="s">
        <v>498</v>
      </c>
      <c r="C24" s="58">
        <v>0</v>
      </c>
      <c r="D24" s="34"/>
    </row>
    <row r="25" spans="1:4" ht="9.75" customHeight="1" x14ac:dyDescent="0.3">
      <c r="A25" s="57">
        <v>3243</v>
      </c>
      <c r="B25" s="34" t="s">
        <v>499</v>
      </c>
      <c r="C25" s="58">
        <v>0</v>
      </c>
      <c r="D25" s="34"/>
    </row>
    <row r="26" spans="1:4" ht="9.75" customHeight="1" x14ac:dyDescent="0.3">
      <c r="A26" s="57">
        <v>3250</v>
      </c>
      <c r="B26" s="34" t="s">
        <v>500</v>
      </c>
      <c r="C26" s="58">
        <v>0</v>
      </c>
      <c r="D26" s="34"/>
    </row>
    <row r="27" spans="1:4" ht="9.75" customHeight="1" x14ac:dyDescent="0.3">
      <c r="A27" s="57">
        <v>3251</v>
      </c>
      <c r="B27" s="34" t="s">
        <v>501</v>
      </c>
      <c r="C27" s="58">
        <v>0</v>
      </c>
      <c r="D27" s="34"/>
    </row>
    <row r="28" spans="1:4" ht="9.75" customHeight="1" x14ac:dyDescent="0.3">
      <c r="A28" s="57">
        <v>3252</v>
      </c>
      <c r="B28" s="34" t="s">
        <v>502</v>
      </c>
      <c r="C28" s="58">
        <v>0</v>
      </c>
      <c r="D28" s="34"/>
    </row>
    <row r="29" spans="1:4" ht="9.75" customHeight="1" x14ac:dyDescent="0.3">
      <c r="A29" s="57">
        <v>3253</v>
      </c>
      <c r="B29" s="34" t="s">
        <v>503</v>
      </c>
      <c r="C29" s="58">
        <v>0</v>
      </c>
      <c r="D29" s="34"/>
    </row>
    <row r="30" spans="1:4" ht="9.75" customHeight="1" x14ac:dyDescent="0.3">
      <c r="A30" s="34"/>
      <c r="B30" s="34"/>
      <c r="C30" s="34"/>
      <c r="D30" s="34"/>
    </row>
    <row r="31" spans="1:4" ht="9.75" customHeight="1" x14ac:dyDescent="0.3">
      <c r="A31" s="34"/>
      <c r="B31" s="34" t="s">
        <v>310</v>
      </c>
      <c r="C31" s="34"/>
      <c r="D31" s="34"/>
    </row>
  </sheetData>
  <mergeCells count="4">
    <mergeCell ref="A1:C1"/>
    <mergeCell ref="A2:C2"/>
    <mergeCell ref="A3:C3"/>
    <mergeCell ref="A4:C4"/>
  </mergeCells>
  <pageMargins left="0.7" right="0.7" top="0.75" bottom="0.75" header="0" footer="0"/>
  <pageSetup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E140"/>
  <sheetViews>
    <sheetView view="pageBreakPreview" topLeftCell="A99" zoomScale="60" zoomScaleNormal="100" workbookViewId="0">
      <selection activeCell="B140" sqref="B140"/>
    </sheetView>
  </sheetViews>
  <sheetFormatPr baseColWidth="10" defaultColWidth="14.44140625" defaultRowHeight="15" customHeight="1" x14ac:dyDescent="0.3"/>
  <cols>
    <col min="1" max="1" width="10" style="29" customWidth="1"/>
    <col min="2" max="2" width="63.44140625" style="29" customWidth="1"/>
    <col min="3" max="3" width="15.109375" style="29" customWidth="1"/>
    <col min="4" max="4" width="16.44140625" style="29" customWidth="1"/>
    <col min="5" max="5" width="19.109375" style="29" customWidth="1"/>
    <col min="6" max="26" width="9.109375" style="29" customWidth="1"/>
    <col min="27" max="16384" width="14.44140625" style="29"/>
  </cols>
  <sheetData>
    <row r="1" spans="1:5" ht="11.25" customHeight="1" x14ac:dyDescent="0.3">
      <c r="A1" s="488" t="s">
        <v>17</v>
      </c>
      <c r="B1" s="501"/>
      <c r="C1" s="501"/>
      <c r="D1" s="70" t="s">
        <v>99</v>
      </c>
      <c r="E1" s="71">
        <v>2025</v>
      </c>
    </row>
    <row r="2" spans="1:5" ht="11.25" customHeight="1" x14ac:dyDescent="0.3">
      <c r="A2" s="488" t="s">
        <v>504</v>
      </c>
      <c r="B2" s="501"/>
      <c r="C2" s="501"/>
      <c r="D2" s="70" t="s">
        <v>101</v>
      </c>
      <c r="E2" s="71" t="s">
        <v>648</v>
      </c>
    </row>
    <row r="3" spans="1:5" ht="11.25" customHeight="1" x14ac:dyDescent="0.3">
      <c r="A3" s="488" t="s">
        <v>2112</v>
      </c>
      <c r="B3" s="501"/>
      <c r="C3" s="501"/>
      <c r="D3" s="70" t="s">
        <v>102</v>
      </c>
      <c r="E3" s="71" t="s">
        <v>651</v>
      </c>
    </row>
    <row r="4" spans="1:5" ht="11.25" customHeight="1" x14ac:dyDescent="0.3">
      <c r="A4" s="488" t="s">
        <v>103</v>
      </c>
      <c r="B4" s="501"/>
      <c r="C4" s="501"/>
      <c r="D4" s="70"/>
      <c r="E4" s="71"/>
    </row>
    <row r="5" spans="1:5" ht="9.75" customHeight="1" x14ac:dyDescent="0.3">
      <c r="A5" s="31" t="s">
        <v>104</v>
      </c>
      <c r="B5" s="32"/>
      <c r="C5" s="32"/>
      <c r="D5" s="32"/>
      <c r="E5" s="32"/>
    </row>
    <row r="6" spans="1:5" ht="9.75" customHeight="1" x14ac:dyDescent="0.3">
      <c r="A6" s="34"/>
      <c r="B6" s="34"/>
      <c r="C6" s="34"/>
      <c r="D6" s="34"/>
      <c r="E6" s="34"/>
    </row>
    <row r="7" spans="1:5" ht="9.75" customHeight="1" x14ac:dyDescent="0.3">
      <c r="A7" s="32" t="s">
        <v>505</v>
      </c>
      <c r="B7" s="32"/>
      <c r="C7" s="32"/>
      <c r="D7" s="32"/>
      <c r="E7" s="34"/>
    </row>
    <row r="8" spans="1:5" ht="9.75" customHeight="1" x14ac:dyDescent="0.3">
      <c r="A8" s="36" t="s">
        <v>106</v>
      </c>
      <c r="B8" s="36" t="s">
        <v>107</v>
      </c>
      <c r="C8" s="37">
        <v>2025</v>
      </c>
      <c r="D8" s="37">
        <v>2024</v>
      </c>
      <c r="E8" s="34"/>
    </row>
    <row r="9" spans="1:5" ht="9.75" customHeight="1" x14ac:dyDescent="0.3">
      <c r="A9" s="57">
        <v>1111</v>
      </c>
      <c r="B9" s="34" t="s">
        <v>506</v>
      </c>
      <c r="C9" s="58">
        <v>0</v>
      </c>
      <c r="D9" s="58">
        <v>0</v>
      </c>
      <c r="E9" s="34"/>
    </row>
    <row r="10" spans="1:5" ht="9.75" customHeight="1" x14ac:dyDescent="0.3">
      <c r="A10" s="57">
        <v>1112</v>
      </c>
      <c r="B10" s="34" t="s">
        <v>507</v>
      </c>
      <c r="C10" s="58">
        <v>3505095.5</v>
      </c>
      <c r="D10" s="58">
        <v>2364715.77</v>
      </c>
      <c r="E10" s="34"/>
    </row>
    <row r="11" spans="1:5" ht="9.75" customHeight="1" x14ac:dyDescent="0.3">
      <c r="A11" s="57">
        <v>1113</v>
      </c>
      <c r="B11" s="34" t="s">
        <v>508</v>
      </c>
      <c r="C11" s="58">
        <v>0</v>
      </c>
      <c r="D11" s="58">
        <v>0</v>
      </c>
      <c r="E11" s="34"/>
    </row>
    <row r="12" spans="1:5" ht="9.75" customHeight="1" x14ac:dyDescent="0.3">
      <c r="A12" s="57">
        <v>1114</v>
      </c>
      <c r="B12" s="34" t="s">
        <v>314</v>
      </c>
      <c r="C12" s="58">
        <v>-1888997.77</v>
      </c>
      <c r="D12" s="58">
        <v>1021428.69</v>
      </c>
      <c r="E12" s="34"/>
    </row>
    <row r="13" spans="1:5" ht="9.75" customHeight="1" x14ac:dyDescent="0.3">
      <c r="A13" s="57">
        <v>1115</v>
      </c>
      <c r="B13" s="34" t="s">
        <v>315</v>
      </c>
      <c r="C13" s="58">
        <v>0</v>
      </c>
      <c r="D13" s="58">
        <v>0</v>
      </c>
      <c r="E13" s="34"/>
    </row>
    <row r="14" spans="1:5" ht="9.75" customHeight="1" x14ac:dyDescent="0.3">
      <c r="A14" s="57">
        <v>1116</v>
      </c>
      <c r="B14" s="34" t="s">
        <v>509</v>
      </c>
      <c r="C14" s="58">
        <v>0</v>
      </c>
      <c r="D14" s="58">
        <v>0</v>
      </c>
      <c r="E14" s="34"/>
    </row>
    <row r="15" spans="1:5" ht="9.75" customHeight="1" x14ac:dyDescent="0.3">
      <c r="A15" s="57">
        <v>1119</v>
      </c>
      <c r="B15" s="34" t="s">
        <v>510</v>
      </c>
      <c r="C15" s="58">
        <v>0</v>
      </c>
      <c r="D15" s="58">
        <v>0</v>
      </c>
      <c r="E15" s="34"/>
    </row>
    <row r="16" spans="1:5" ht="9.75" customHeight="1" x14ac:dyDescent="0.3">
      <c r="A16" s="72">
        <v>1110</v>
      </c>
      <c r="B16" s="73" t="s">
        <v>511</v>
      </c>
      <c r="C16" s="74">
        <v>1616097.73</v>
      </c>
      <c r="D16" s="74">
        <v>3386144.46</v>
      </c>
      <c r="E16" s="34"/>
    </row>
    <row r="19" spans="1:4" ht="9.75" customHeight="1" x14ac:dyDescent="0.3">
      <c r="A19" s="32" t="s">
        <v>512</v>
      </c>
      <c r="B19" s="32"/>
      <c r="C19" s="32"/>
      <c r="D19" s="32"/>
    </row>
    <row r="20" spans="1:4" ht="9.75" customHeight="1" x14ac:dyDescent="0.3">
      <c r="A20" s="36" t="s">
        <v>106</v>
      </c>
      <c r="B20" s="36" t="s">
        <v>107</v>
      </c>
      <c r="C20" s="37">
        <v>2025</v>
      </c>
      <c r="D20" s="37">
        <v>2024</v>
      </c>
    </row>
    <row r="21" spans="1:4" ht="9.75" customHeight="1" x14ac:dyDescent="0.3">
      <c r="A21" s="72">
        <v>1230</v>
      </c>
      <c r="B21" s="75" t="s">
        <v>368</v>
      </c>
      <c r="C21" s="74">
        <v>0</v>
      </c>
      <c r="D21" s="74">
        <v>0</v>
      </c>
    </row>
    <row r="22" spans="1:4" ht="9.75" customHeight="1" x14ac:dyDescent="0.3">
      <c r="A22" s="57">
        <v>1231</v>
      </c>
      <c r="B22" s="34" t="s">
        <v>369</v>
      </c>
      <c r="C22" s="58">
        <v>0</v>
      </c>
      <c r="D22" s="58">
        <v>0</v>
      </c>
    </row>
    <row r="23" spans="1:4" ht="9.75" customHeight="1" x14ac:dyDescent="0.3">
      <c r="A23" s="57">
        <v>1232</v>
      </c>
      <c r="B23" s="34" t="s">
        <v>370</v>
      </c>
      <c r="C23" s="58">
        <v>0</v>
      </c>
      <c r="D23" s="58">
        <v>0</v>
      </c>
    </row>
    <row r="24" spans="1:4" ht="9.75" customHeight="1" x14ac:dyDescent="0.3">
      <c r="A24" s="57">
        <v>1233</v>
      </c>
      <c r="B24" s="34" t="s">
        <v>371</v>
      </c>
      <c r="C24" s="58">
        <v>0</v>
      </c>
      <c r="D24" s="58">
        <v>0</v>
      </c>
    </row>
    <row r="25" spans="1:4" ht="9.75" customHeight="1" x14ac:dyDescent="0.3">
      <c r="A25" s="57">
        <v>1234</v>
      </c>
      <c r="B25" s="34" t="s">
        <v>374</v>
      </c>
      <c r="C25" s="58">
        <v>0</v>
      </c>
      <c r="D25" s="58">
        <v>0</v>
      </c>
    </row>
    <row r="26" spans="1:4" ht="9.75" customHeight="1" x14ac:dyDescent="0.3">
      <c r="A26" s="57">
        <v>1235</v>
      </c>
      <c r="B26" s="34" t="s">
        <v>375</v>
      </c>
      <c r="C26" s="58">
        <v>0</v>
      </c>
      <c r="D26" s="58">
        <v>0</v>
      </c>
    </row>
    <row r="27" spans="1:4" ht="9.75" customHeight="1" x14ac:dyDescent="0.3">
      <c r="A27" s="57">
        <v>1236</v>
      </c>
      <c r="B27" s="34" t="s">
        <v>376</v>
      </c>
      <c r="C27" s="58">
        <v>0</v>
      </c>
      <c r="D27" s="58">
        <v>0</v>
      </c>
    </row>
    <row r="28" spans="1:4" ht="9.75" customHeight="1" x14ac:dyDescent="0.3">
      <c r="A28" s="57">
        <v>1239</v>
      </c>
      <c r="B28" s="34" t="s">
        <v>377</v>
      </c>
      <c r="C28" s="58">
        <v>0</v>
      </c>
      <c r="D28" s="58">
        <v>0</v>
      </c>
    </row>
    <row r="29" spans="1:4" ht="9.75" customHeight="1" x14ac:dyDescent="0.3">
      <c r="A29" s="72">
        <v>1240</v>
      </c>
      <c r="B29" s="75" t="s">
        <v>378</v>
      </c>
      <c r="C29" s="74">
        <v>62358.21</v>
      </c>
      <c r="D29" s="74">
        <v>254834.13</v>
      </c>
    </row>
    <row r="30" spans="1:4" ht="9.75" customHeight="1" x14ac:dyDescent="0.3">
      <c r="A30" s="57">
        <v>1241</v>
      </c>
      <c r="B30" s="34" t="s">
        <v>379</v>
      </c>
      <c r="C30" s="58">
        <v>62060</v>
      </c>
      <c r="D30" s="58">
        <v>165393.73000000001</v>
      </c>
    </row>
    <row r="31" spans="1:4" ht="9.75" customHeight="1" x14ac:dyDescent="0.3">
      <c r="A31" s="57">
        <v>1242</v>
      </c>
      <c r="B31" s="34" t="s">
        <v>380</v>
      </c>
      <c r="C31" s="58">
        <v>298.20999999999998</v>
      </c>
      <c r="D31" s="58">
        <v>76356.7</v>
      </c>
    </row>
    <row r="32" spans="1:4" ht="9.75" customHeight="1" x14ac:dyDescent="0.3">
      <c r="A32" s="57">
        <v>1243</v>
      </c>
      <c r="B32" s="34" t="s">
        <v>381</v>
      </c>
      <c r="C32" s="58">
        <v>0</v>
      </c>
      <c r="D32" s="58">
        <v>0</v>
      </c>
    </row>
    <row r="33" spans="1:4" ht="9.75" customHeight="1" x14ac:dyDescent="0.3">
      <c r="A33" s="57">
        <v>1244</v>
      </c>
      <c r="B33" s="34" t="s">
        <v>382</v>
      </c>
      <c r="C33" s="58">
        <v>0</v>
      </c>
      <c r="D33" s="58">
        <v>0</v>
      </c>
    </row>
    <row r="34" spans="1:4" ht="9.75" customHeight="1" x14ac:dyDescent="0.3">
      <c r="A34" s="57">
        <v>1245</v>
      </c>
      <c r="B34" s="34" t="s">
        <v>384</v>
      </c>
      <c r="C34" s="58">
        <v>0</v>
      </c>
      <c r="D34" s="58">
        <v>0</v>
      </c>
    </row>
    <row r="35" spans="1:4" ht="9.75" customHeight="1" x14ac:dyDescent="0.3">
      <c r="A35" s="57">
        <v>1246</v>
      </c>
      <c r="B35" s="34" t="s">
        <v>385</v>
      </c>
      <c r="C35" s="58">
        <v>0</v>
      </c>
      <c r="D35" s="58">
        <v>13083.7</v>
      </c>
    </row>
    <row r="36" spans="1:4" ht="9.75" customHeight="1" x14ac:dyDescent="0.3">
      <c r="A36" s="57">
        <v>1247</v>
      </c>
      <c r="B36" s="34" t="s">
        <v>386</v>
      </c>
      <c r="C36" s="58">
        <v>0</v>
      </c>
      <c r="D36" s="58">
        <v>0</v>
      </c>
    </row>
    <row r="37" spans="1:4" ht="9.75" customHeight="1" x14ac:dyDescent="0.3">
      <c r="A37" s="57">
        <v>1248</v>
      </c>
      <c r="B37" s="34" t="s">
        <v>387</v>
      </c>
      <c r="C37" s="58">
        <v>0</v>
      </c>
      <c r="D37" s="58">
        <v>0</v>
      </c>
    </row>
    <row r="38" spans="1:4" ht="9.75" customHeight="1" x14ac:dyDescent="0.3">
      <c r="A38" s="72">
        <v>1250</v>
      </c>
      <c r="B38" s="75" t="s">
        <v>393</v>
      </c>
      <c r="C38" s="74">
        <v>6496</v>
      </c>
      <c r="D38" s="74">
        <v>30982.639999999999</v>
      </c>
    </row>
    <row r="39" spans="1:4" ht="9.75" customHeight="1" x14ac:dyDescent="0.3">
      <c r="A39" s="57">
        <v>1251</v>
      </c>
      <c r="B39" s="34" t="s">
        <v>394</v>
      </c>
      <c r="C39" s="58">
        <v>0</v>
      </c>
      <c r="D39" s="58">
        <v>30982.639999999999</v>
      </c>
    </row>
    <row r="40" spans="1:4" ht="9.75" customHeight="1" x14ac:dyDescent="0.3">
      <c r="A40" s="57">
        <v>1252</v>
      </c>
      <c r="B40" s="34" t="s">
        <v>396</v>
      </c>
      <c r="C40" s="58">
        <v>0</v>
      </c>
      <c r="D40" s="58">
        <v>0</v>
      </c>
    </row>
    <row r="41" spans="1:4" ht="9.75" customHeight="1" x14ac:dyDescent="0.3">
      <c r="A41" s="57">
        <v>1253</v>
      </c>
      <c r="B41" s="34" t="s">
        <v>397</v>
      </c>
      <c r="C41" s="58">
        <v>0</v>
      </c>
      <c r="D41" s="58">
        <v>0</v>
      </c>
    </row>
    <row r="42" spans="1:4" ht="9.75" customHeight="1" x14ac:dyDescent="0.3">
      <c r="A42" s="57">
        <v>1254</v>
      </c>
      <c r="B42" s="34" t="s">
        <v>398</v>
      </c>
      <c r="C42" s="58">
        <v>0</v>
      </c>
      <c r="D42" s="58">
        <v>0</v>
      </c>
    </row>
    <row r="43" spans="1:4" ht="9.75" customHeight="1" x14ac:dyDescent="0.3">
      <c r="A43" s="57">
        <v>1259</v>
      </c>
      <c r="B43" s="34" t="s">
        <v>399</v>
      </c>
      <c r="C43" s="58">
        <v>6496</v>
      </c>
      <c r="D43" s="58">
        <v>0</v>
      </c>
    </row>
    <row r="44" spans="1:4" ht="9.75" customHeight="1" x14ac:dyDescent="0.3">
      <c r="A44" s="57"/>
      <c r="B44" s="73" t="s">
        <v>513</v>
      </c>
      <c r="C44" s="74">
        <v>68854.209999999992</v>
      </c>
      <c r="D44" s="74">
        <v>285816.77</v>
      </c>
    </row>
    <row r="45" spans="1:4" ht="9.75" customHeight="1" x14ac:dyDescent="0.3">
      <c r="A45" s="34"/>
      <c r="B45" s="34"/>
      <c r="C45" s="34"/>
      <c r="D45" s="34"/>
    </row>
    <row r="46" spans="1:4" ht="9.75" customHeight="1" x14ac:dyDescent="0.3">
      <c r="A46" s="32" t="s">
        <v>514</v>
      </c>
      <c r="B46" s="32"/>
      <c r="C46" s="32"/>
      <c r="D46" s="32"/>
    </row>
    <row r="47" spans="1:4" ht="9.75" customHeight="1" x14ac:dyDescent="0.3">
      <c r="A47" s="36" t="s">
        <v>106</v>
      </c>
      <c r="B47" s="36" t="s">
        <v>107</v>
      </c>
      <c r="C47" s="37">
        <v>2025</v>
      </c>
      <c r="D47" s="37">
        <v>2024</v>
      </c>
    </row>
    <row r="48" spans="1:4" ht="11.25" customHeight="1" x14ac:dyDescent="0.3">
      <c r="A48" s="72">
        <v>3210</v>
      </c>
      <c r="B48" s="75" t="s">
        <v>515</v>
      </c>
      <c r="C48" s="74">
        <v>-1855631.2499999995</v>
      </c>
      <c r="D48" s="74">
        <v>948187.24000000022</v>
      </c>
    </row>
    <row r="49" spans="1:4" ht="11.25" customHeight="1" x14ac:dyDescent="0.3">
      <c r="A49" s="57"/>
      <c r="B49" s="73" t="s">
        <v>516</v>
      </c>
      <c r="C49" s="74">
        <v>0</v>
      </c>
      <c r="D49" s="74">
        <v>64880.34</v>
      </c>
    </row>
    <row r="50" spans="1:4" ht="11.25" customHeight="1" x14ac:dyDescent="0.3">
      <c r="A50" s="72">
        <v>5400</v>
      </c>
      <c r="B50" s="75" t="s">
        <v>265</v>
      </c>
      <c r="C50" s="74">
        <v>0</v>
      </c>
      <c r="D50" s="74">
        <v>0</v>
      </c>
    </row>
    <row r="51" spans="1:4" ht="11.25" customHeight="1" x14ac:dyDescent="0.3">
      <c r="A51" s="57">
        <v>5410</v>
      </c>
      <c r="B51" s="34" t="s">
        <v>517</v>
      </c>
      <c r="C51" s="58">
        <v>0</v>
      </c>
      <c r="D51" s="58">
        <v>0</v>
      </c>
    </row>
    <row r="52" spans="1:4" ht="11.25" customHeight="1" x14ac:dyDescent="0.3">
      <c r="A52" s="57">
        <v>5411</v>
      </c>
      <c r="B52" s="34" t="s">
        <v>267</v>
      </c>
      <c r="C52" s="58">
        <v>0</v>
      </c>
      <c r="D52" s="58">
        <v>0</v>
      </c>
    </row>
    <row r="53" spans="1:4" ht="11.25" customHeight="1" x14ac:dyDescent="0.3">
      <c r="A53" s="57">
        <v>5420</v>
      </c>
      <c r="B53" s="34" t="s">
        <v>518</v>
      </c>
      <c r="C53" s="58">
        <v>0</v>
      </c>
      <c r="D53" s="58">
        <v>0</v>
      </c>
    </row>
    <row r="54" spans="1:4" ht="11.25" customHeight="1" x14ac:dyDescent="0.3">
      <c r="A54" s="57">
        <v>5421</v>
      </c>
      <c r="B54" s="34" t="s">
        <v>270</v>
      </c>
      <c r="C54" s="58">
        <v>0</v>
      </c>
      <c r="D54" s="58">
        <v>0</v>
      </c>
    </row>
    <row r="55" spans="1:4" ht="11.25" customHeight="1" x14ac:dyDescent="0.3">
      <c r="A55" s="57">
        <v>5430</v>
      </c>
      <c r="B55" s="34" t="s">
        <v>519</v>
      </c>
      <c r="C55" s="58">
        <v>0</v>
      </c>
      <c r="D55" s="58">
        <v>0</v>
      </c>
    </row>
    <row r="56" spans="1:4" ht="11.25" customHeight="1" x14ac:dyDescent="0.3">
      <c r="A56" s="57">
        <v>5431</v>
      </c>
      <c r="B56" s="34" t="s">
        <v>273</v>
      </c>
      <c r="C56" s="58">
        <v>0</v>
      </c>
      <c r="D56" s="58">
        <v>0</v>
      </c>
    </row>
    <row r="57" spans="1:4" ht="11.25" customHeight="1" x14ac:dyDescent="0.3">
      <c r="A57" s="57">
        <v>5440</v>
      </c>
      <c r="B57" s="34" t="s">
        <v>520</v>
      </c>
      <c r="C57" s="58">
        <v>0</v>
      </c>
      <c r="D57" s="58">
        <v>0</v>
      </c>
    </row>
    <row r="58" spans="1:4" ht="11.25" customHeight="1" x14ac:dyDescent="0.3">
      <c r="A58" s="57">
        <v>5441</v>
      </c>
      <c r="B58" s="34" t="s">
        <v>520</v>
      </c>
      <c r="C58" s="58">
        <v>0</v>
      </c>
      <c r="D58" s="58">
        <v>0</v>
      </c>
    </row>
    <row r="59" spans="1:4" ht="11.25" customHeight="1" x14ac:dyDescent="0.3">
      <c r="A59" s="57">
        <v>5450</v>
      </c>
      <c r="B59" s="34" t="s">
        <v>521</v>
      </c>
      <c r="C59" s="58">
        <v>0</v>
      </c>
      <c r="D59" s="58">
        <v>0</v>
      </c>
    </row>
    <row r="60" spans="1:4" ht="11.25" customHeight="1" x14ac:dyDescent="0.3">
      <c r="A60" s="57">
        <v>5451</v>
      </c>
      <c r="B60" s="34" t="s">
        <v>277</v>
      </c>
      <c r="C60" s="58">
        <v>0</v>
      </c>
      <c r="D60" s="58">
        <v>0</v>
      </c>
    </row>
    <row r="61" spans="1:4" ht="11.25" customHeight="1" x14ac:dyDescent="0.3">
      <c r="A61" s="57">
        <v>5452</v>
      </c>
      <c r="B61" s="34" t="s">
        <v>278</v>
      </c>
      <c r="C61" s="58">
        <v>0</v>
      </c>
      <c r="D61" s="58">
        <v>0</v>
      </c>
    </row>
    <row r="62" spans="1:4" ht="11.25" customHeight="1" x14ac:dyDescent="0.3">
      <c r="A62" s="72">
        <v>5500</v>
      </c>
      <c r="B62" s="75" t="s">
        <v>279</v>
      </c>
      <c r="C62" s="74">
        <v>0</v>
      </c>
      <c r="D62" s="74">
        <v>64880.34</v>
      </c>
    </row>
    <row r="63" spans="1:4" ht="11.25" customHeight="1" x14ac:dyDescent="0.3">
      <c r="A63" s="72">
        <v>5510</v>
      </c>
      <c r="B63" s="75" t="s">
        <v>280</v>
      </c>
      <c r="C63" s="74">
        <v>0</v>
      </c>
      <c r="D63" s="74">
        <v>64880.34</v>
      </c>
    </row>
    <row r="64" spans="1:4" ht="11.25" customHeight="1" x14ac:dyDescent="0.3">
      <c r="A64" s="57">
        <v>5511</v>
      </c>
      <c r="B64" s="34" t="s">
        <v>281</v>
      </c>
      <c r="C64" s="58">
        <v>0</v>
      </c>
      <c r="D64" s="58">
        <v>0</v>
      </c>
    </row>
    <row r="65" spans="1:4" ht="11.25" customHeight="1" x14ac:dyDescent="0.3">
      <c r="A65" s="57">
        <v>5512</v>
      </c>
      <c r="B65" s="34" t="s">
        <v>282</v>
      </c>
      <c r="C65" s="58">
        <v>0</v>
      </c>
      <c r="D65" s="58">
        <v>0</v>
      </c>
    </row>
    <row r="66" spans="1:4" ht="11.25" customHeight="1" x14ac:dyDescent="0.3">
      <c r="A66" s="57">
        <v>5513</v>
      </c>
      <c r="B66" s="34" t="s">
        <v>283</v>
      </c>
      <c r="C66" s="58">
        <v>0</v>
      </c>
      <c r="D66" s="58">
        <v>0</v>
      </c>
    </row>
    <row r="67" spans="1:4" ht="11.25" customHeight="1" x14ac:dyDescent="0.3">
      <c r="A67" s="57">
        <v>5514</v>
      </c>
      <c r="B67" s="34" t="s">
        <v>284</v>
      </c>
      <c r="C67" s="58">
        <v>0</v>
      </c>
      <c r="D67" s="58">
        <v>0</v>
      </c>
    </row>
    <row r="68" spans="1:4" ht="11.25" customHeight="1" x14ac:dyDescent="0.3">
      <c r="A68" s="57">
        <v>5515</v>
      </c>
      <c r="B68" s="34" t="s">
        <v>285</v>
      </c>
      <c r="C68" s="58">
        <v>0</v>
      </c>
      <c r="D68" s="58">
        <v>34952.339999999997</v>
      </c>
    </row>
    <row r="69" spans="1:4" ht="11.25" customHeight="1" x14ac:dyDescent="0.3">
      <c r="A69" s="57">
        <v>5516</v>
      </c>
      <c r="B69" s="34" t="s">
        <v>286</v>
      </c>
      <c r="C69" s="58">
        <v>0</v>
      </c>
      <c r="D69" s="58">
        <v>0</v>
      </c>
    </row>
    <row r="70" spans="1:4" ht="11.25" customHeight="1" x14ac:dyDescent="0.3">
      <c r="A70" s="57">
        <v>5517</v>
      </c>
      <c r="B70" s="34" t="s">
        <v>287</v>
      </c>
      <c r="C70" s="58">
        <v>0</v>
      </c>
      <c r="D70" s="58">
        <v>29928</v>
      </c>
    </row>
    <row r="71" spans="1:4" ht="11.25" customHeight="1" x14ac:dyDescent="0.3">
      <c r="A71" s="57">
        <v>5518</v>
      </c>
      <c r="B71" s="34" t="s">
        <v>288</v>
      </c>
      <c r="C71" s="58">
        <v>0</v>
      </c>
      <c r="D71" s="58">
        <v>0</v>
      </c>
    </row>
    <row r="72" spans="1:4" ht="11.25" customHeight="1" x14ac:dyDescent="0.3">
      <c r="A72" s="72">
        <v>5520</v>
      </c>
      <c r="B72" s="75" t="s">
        <v>289</v>
      </c>
      <c r="C72" s="74">
        <v>0</v>
      </c>
      <c r="D72" s="74">
        <v>0</v>
      </c>
    </row>
    <row r="73" spans="1:4" ht="11.25" customHeight="1" x14ac:dyDescent="0.3">
      <c r="A73" s="57">
        <v>5521</v>
      </c>
      <c r="B73" s="34" t="s">
        <v>290</v>
      </c>
      <c r="C73" s="58">
        <v>0</v>
      </c>
      <c r="D73" s="58">
        <v>0</v>
      </c>
    </row>
    <row r="74" spans="1:4" ht="11.25" customHeight="1" x14ac:dyDescent="0.3">
      <c r="A74" s="57">
        <v>5522</v>
      </c>
      <c r="B74" s="34" t="s">
        <v>291</v>
      </c>
      <c r="C74" s="58">
        <v>0</v>
      </c>
      <c r="D74" s="58">
        <v>0</v>
      </c>
    </row>
    <row r="75" spans="1:4" ht="11.25" customHeight="1" x14ac:dyDescent="0.3">
      <c r="A75" s="72">
        <v>5530</v>
      </c>
      <c r="B75" s="75" t="s">
        <v>292</v>
      </c>
      <c r="C75" s="74">
        <v>0</v>
      </c>
      <c r="D75" s="74">
        <v>0</v>
      </c>
    </row>
    <row r="76" spans="1:4" ht="11.25" customHeight="1" x14ac:dyDescent="0.3">
      <c r="A76" s="57">
        <v>5531</v>
      </c>
      <c r="B76" s="34" t="s">
        <v>293</v>
      </c>
      <c r="C76" s="58">
        <v>0</v>
      </c>
      <c r="D76" s="58">
        <v>0</v>
      </c>
    </row>
    <row r="77" spans="1:4" ht="11.25" customHeight="1" x14ac:dyDescent="0.3">
      <c r="A77" s="57">
        <v>5532</v>
      </c>
      <c r="B77" s="34" t="s">
        <v>294</v>
      </c>
      <c r="C77" s="58">
        <v>0</v>
      </c>
      <c r="D77" s="58">
        <v>0</v>
      </c>
    </row>
    <row r="78" spans="1:4" ht="11.25" customHeight="1" x14ac:dyDescent="0.3">
      <c r="A78" s="57">
        <v>5533</v>
      </c>
      <c r="B78" s="34" t="s">
        <v>295</v>
      </c>
      <c r="C78" s="58">
        <v>0</v>
      </c>
      <c r="D78" s="58">
        <v>0</v>
      </c>
    </row>
    <row r="79" spans="1:4" ht="11.25" customHeight="1" x14ac:dyDescent="0.3">
      <c r="A79" s="57">
        <v>5534</v>
      </c>
      <c r="B79" s="34" t="s">
        <v>296</v>
      </c>
      <c r="C79" s="58">
        <v>0</v>
      </c>
      <c r="D79" s="58">
        <v>0</v>
      </c>
    </row>
    <row r="80" spans="1:4" ht="11.25" customHeight="1" x14ac:dyDescent="0.3">
      <c r="A80" s="57">
        <v>5535</v>
      </c>
      <c r="B80" s="34" t="s">
        <v>297</v>
      </c>
      <c r="C80" s="58">
        <v>0</v>
      </c>
      <c r="D80" s="58">
        <v>0</v>
      </c>
    </row>
    <row r="81" spans="1:4" ht="11.25" customHeight="1" x14ac:dyDescent="0.3">
      <c r="A81" s="72">
        <v>5590</v>
      </c>
      <c r="B81" s="75" t="s">
        <v>298</v>
      </c>
      <c r="C81" s="74">
        <v>0</v>
      </c>
      <c r="D81" s="74">
        <v>0</v>
      </c>
    </row>
    <row r="82" spans="1:4" ht="11.25" customHeight="1" x14ac:dyDescent="0.3">
      <c r="A82" s="57">
        <v>5591</v>
      </c>
      <c r="B82" s="34" t="s">
        <v>299</v>
      </c>
      <c r="C82" s="58">
        <v>0</v>
      </c>
      <c r="D82" s="58">
        <v>0</v>
      </c>
    </row>
    <row r="83" spans="1:4" ht="11.25" customHeight="1" x14ac:dyDescent="0.3">
      <c r="A83" s="57">
        <v>5592</v>
      </c>
      <c r="B83" s="34" t="s">
        <v>300</v>
      </c>
      <c r="C83" s="58">
        <v>0</v>
      </c>
      <c r="D83" s="58">
        <v>0</v>
      </c>
    </row>
    <row r="84" spans="1:4" ht="11.25" customHeight="1" x14ac:dyDescent="0.3">
      <c r="A84" s="57">
        <v>5593</v>
      </c>
      <c r="B84" s="34" t="s">
        <v>301</v>
      </c>
      <c r="C84" s="58">
        <v>0</v>
      </c>
      <c r="D84" s="58">
        <v>0</v>
      </c>
    </row>
    <row r="85" spans="1:4" ht="11.25" customHeight="1" x14ac:dyDescent="0.3">
      <c r="A85" s="57">
        <v>5594</v>
      </c>
      <c r="B85" s="34" t="s">
        <v>522</v>
      </c>
      <c r="C85" s="58">
        <v>0</v>
      </c>
      <c r="D85" s="58">
        <v>0</v>
      </c>
    </row>
    <row r="86" spans="1:4" ht="11.25" customHeight="1" x14ac:dyDescent="0.3">
      <c r="A86" s="57">
        <v>5595</v>
      </c>
      <c r="B86" s="34" t="s">
        <v>303</v>
      </c>
      <c r="C86" s="58">
        <v>0</v>
      </c>
      <c r="D86" s="58">
        <v>0</v>
      </c>
    </row>
    <row r="87" spans="1:4" ht="11.25" customHeight="1" x14ac:dyDescent="0.3">
      <c r="A87" s="57">
        <v>5596</v>
      </c>
      <c r="B87" s="34" t="s">
        <v>188</v>
      </c>
      <c r="C87" s="58">
        <v>0</v>
      </c>
      <c r="D87" s="58">
        <v>0</v>
      </c>
    </row>
    <row r="88" spans="1:4" ht="11.25" customHeight="1" x14ac:dyDescent="0.3">
      <c r="A88" s="57">
        <v>5597</v>
      </c>
      <c r="B88" s="34" t="s">
        <v>304</v>
      </c>
      <c r="C88" s="58">
        <v>0</v>
      </c>
      <c r="D88" s="58">
        <v>0</v>
      </c>
    </row>
    <row r="89" spans="1:4" ht="11.25" customHeight="1" x14ac:dyDescent="0.3">
      <c r="A89" s="57">
        <v>5599</v>
      </c>
      <c r="B89" s="34" t="s">
        <v>306</v>
      </c>
      <c r="C89" s="58">
        <v>0</v>
      </c>
      <c r="D89" s="58">
        <v>0</v>
      </c>
    </row>
    <row r="90" spans="1:4" ht="11.25" customHeight="1" x14ac:dyDescent="0.3">
      <c r="A90" s="72">
        <v>5600</v>
      </c>
      <c r="B90" s="75" t="s">
        <v>307</v>
      </c>
      <c r="C90" s="74">
        <v>0</v>
      </c>
      <c r="D90" s="74">
        <v>0</v>
      </c>
    </row>
    <row r="91" spans="1:4" ht="11.25" customHeight="1" x14ac:dyDescent="0.3">
      <c r="A91" s="72">
        <v>5610</v>
      </c>
      <c r="B91" s="75" t="s">
        <v>308</v>
      </c>
      <c r="C91" s="74">
        <v>0</v>
      </c>
      <c r="D91" s="74">
        <v>0</v>
      </c>
    </row>
    <row r="92" spans="1:4" ht="11.25" customHeight="1" x14ac:dyDescent="0.3">
      <c r="A92" s="57">
        <v>5611</v>
      </c>
      <c r="B92" s="34" t="s">
        <v>309</v>
      </c>
      <c r="C92" s="58">
        <v>0</v>
      </c>
      <c r="D92" s="58">
        <v>0</v>
      </c>
    </row>
    <row r="93" spans="1:4" ht="11.25" customHeight="1" x14ac:dyDescent="0.3">
      <c r="A93" s="72">
        <v>2110</v>
      </c>
      <c r="B93" s="76" t="s">
        <v>523</v>
      </c>
      <c r="C93" s="74">
        <v>0</v>
      </c>
      <c r="D93" s="74">
        <v>0</v>
      </c>
    </row>
    <row r="94" spans="1:4" ht="11.25" customHeight="1" x14ac:dyDescent="0.3">
      <c r="A94" s="57">
        <v>2111</v>
      </c>
      <c r="B94" s="34" t="s">
        <v>524</v>
      </c>
      <c r="C94" s="58">
        <v>0</v>
      </c>
      <c r="D94" s="58">
        <v>0</v>
      </c>
    </row>
    <row r="95" spans="1:4" ht="11.25" customHeight="1" x14ac:dyDescent="0.3">
      <c r="A95" s="57">
        <v>2112</v>
      </c>
      <c r="B95" s="34" t="s">
        <v>525</v>
      </c>
      <c r="C95" s="58">
        <v>0</v>
      </c>
      <c r="D95" s="58">
        <v>0</v>
      </c>
    </row>
    <row r="96" spans="1:4" ht="11.25" customHeight="1" x14ac:dyDescent="0.3">
      <c r="A96" s="57">
        <v>2112</v>
      </c>
      <c r="B96" s="34" t="s">
        <v>526</v>
      </c>
      <c r="C96" s="58">
        <v>0</v>
      </c>
      <c r="D96" s="58">
        <v>0</v>
      </c>
    </row>
    <row r="97" spans="1:4" ht="11.25" customHeight="1" x14ac:dyDescent="0.3">
      <c r="A97" s="57">
        <v>2115</v>
      </c>
      <c r="B97" s="34" t="s">
        <v>527</v>
      </c>
      <c r="C97" s="58">
        <v>0</v>
      </c>
      <c r="D97" s="58">
        <v>0</v>
      </c>
    </row>
    <row r="98" spans="1:4" ht="11.25" customHeight="1" x14ac:dyDescent="0.3">
      <c r="A98" s="57">
        <v>2114</v>
      </c>
      <c r="B98" s="34" t="s">
        <v>528</v>
      </c>
      <c r="C98" s="58">
        <v>0</v>
      </c>
      <c r="D98" s="58">
        <v>0</v>
      </c>
    </row>
    <row r="99" spans="1:4" ht="11.25" customHeight="1" x14ac:dyDescent="0.3">
      <c r="A99" s="72">
        <v>5120</v>
      </c>
      <c r="B99" s="76" t="s">
        <v>351</v>
      </c>
      <c r="C99" s="74">
        <v>0</v>
      </c>
      <c r="D99" s="74">
        <v>0</v>
      </c>
    </row>
    <row r="100" spans="1:4" ht="11.25" customHeight="1" x14ac:dyDescent="0.3">
      <c r="A100" s="57">
        <v>5120</v>
      </c>
      <c r="B100" s="44" t="s">
        <v>351</v>
      </c>
      <c r="C100" s="58">
        <v>0</v>
      </c>
      <c r="D100" s="58">
        <v>0</v>
      </c>
    </row>
    <row r="101" spans="1:4" ht="9.75" customHeight="1" x14ac:dyDescent="0.3">
      <c r="A101" s="57"/>
      <c r="B101" s="73" t="s">
        <v>529</v>
      </c>
      <c r="C101" s="74">
        <v>0</v>
      </c>
      <c r="D101" s="74">
        <v>0</v>
      </c>
    </row>
    <row r="102" spans="1:4" ht="9.75" customHeight="1" x14ac:dyDescent="0.3">
      <c r="A102" s="72">
        <v>4300</v>
      </c>
      <c r="B102" s="73" t="s">
        <v>78</v>
      </c>
      <c r="C102" s="58">
        <v>0</v>
      </c>
      <c r="D102" s="58">
        <v>0</v>
      </c>
    </row>
    <row r="103" spans="1:4" ht="9.75" customHeight="1" x14ac:dyDescent="0.3">
      <c r="A103" s="72">
        <v>4310</v>
      </c>
      <c r="B103" s="73" t="s">
        <v>173</v>
      </c>
      <c r="C103" s="74">
        <v>0</v>
      </c>
      <c r="D103" s="74">
        <v>0</v>
      </c>
    </row>
    <row r="104" spans="1:4" ht="9.75" customHeight="1" x14ac:dyDescent="0.3">
      <c r="A104" s="57">
        <v>4311</v>
      </c>
      <c r="B104" s="77" t="s">
        <v>174</v>
      </c>
      <c r="C104" s="58">
        <v>0</v>
      </c>
      <c r="D104" s="58">
        <v>0</v>
      </c>
    </row>
    <row r="105" spans="1:4" ht="9.75" customHeight="1" x14ac:dyDescent="0.3">
      <c r="A105" s="57">
        <v>4319</v>
      </c>
      <c r="B105" s="77" t="s">
        <v>175</v>
      </c>
      <c r="C105" s="58">
        <v>0</v>
      </c>
      <c r="D105" s="58">
        <v>0</v>
      </c>
    </row>
    <row r="106" spans="1:4" ht="9.75" customHeight="1" x14ac:dyDescent="0.3">
      <c r="A106" s="72">
        <v>4320</v>
      </c>
      <c r="B106" s="73" t="s">
        <v>176</v>
      </c>
      <c r="C106" s="74">
        <v>0</v>
      </c>
      <c r="D106" s="74">
        <v>0</v>
      </c>
    </row>
    <row r="107" spans="1:4" ht="9.75" customHeight="1" x14ac:dyDescent="0.3">
      <c r="A107" s="57">
        <v>4321</v>
      </c>
      <c r="B107" s="77" t="s">
        <v>177</v>
      </c>
      <c r="C107" s="58">
        <v>0</v>
      </c>
      <c r="D107" s="58">
        <v>0</v>
      </c>
    </row>
    <row r="108" spans="1:4" ht="9.75" customHeight="1" x14ac:dyDescent="0.3">
      <c r="A108" s="57">
        <v>4322</v>
      </c>
      <c r="B108" s="77" t="s">
        <v>178</v>
      </c>
      <c r="C108" s="58">
        <v>0</v>
      </c>
      <c r="D108" s="58">
        <v>0</v>
      </c>
    </row>
    <row r="109" spans="1:4" ht="9.75" customHeight="1" x14ac:dyDescent="0.3">
      <c r="A109" s="57">
        <v>4323</v>
      </c>
      <c r="B109" s="77" t="s">
        <v>179</v>
      </c>
      <c r="C109" s="58">
        <v>0</v>
      </c>
      <c r="D109" s="58">
        <v>0</v>
      </c>
    </row>
    <row r="110" spans="1:4" ht="9.75" customHeight="1" x14ac:dyDescent="0.3">
      <c r="A110" s="57">
        <v>4324</v>
      </c>
      <c r="B110" s="77" t="s">
        <v>180</v>
      </c>
      <c r="C110" s="58">
        <v>0</v>
      </c>
      <c r="D110" s="58">
        <v>0</v>
      </c>
    </row>
    <row r="111" spans="1:4" ht="9.75" customHeight="1" x14ac:dyDescent="0.3">
      <c r="A111" s="57">
        <v>4325</v>
      </c>
      <c r="B111" s="77" t="s">
        <v>181</v>
      </c>
      <c r="C111" s="58">
        <v>0</v>
      </c>
      <c r="D111" s="58">
        <v>0</v>
      </c>
    </row>
    <row r="112" spans="1:4" ht="9.75" customHeight="1" x14ac:dyDescent="0.3">
      <c r="A112" s="72">
        <v>4330</v>
      </c>
      <c r="B112" s="73" t="s">
        <v>182</v>
      </c>
      <c r="C112" s="74">
        <v>0</v>
      </c>
      <c r="D112" s="74">
        <v>0</v>
      </c>
    </row>
    <row r="113" spans="1:4" ht="9.75" customHeight="1" x14ac:dyDescent="0.3">
      <c r="A113" s="57">
        <v>4331</v>
      </c>
      <c r="B113" s="77" t="s">
        <v>182</v>
      </c>
      <c r="C113" s="58">
        <v>0</v>
      </c>
      <c r="D113" s="58">
        <v>0</v>
      </c>
    </row>
    <row r="114" spans="1:4" ht="9.75" customHeight="1" x14ac:dyDescent="0.3">
      <c r="A114" s="72">
        <v>4340</v>
      </c>
      <c r="B114" s="73" t="s">
        <v>183</v>
      </c>
      <c r="C114" s="74">
        <v>0</v>
      </c>
      <c r="D114" s="74">
        <v>0</v>
      </c>
    </row>
    <row r="115" spans="1:4" ht="9.75" customHeight="1" x14ac:dyDescent="0.3">
      <c r="A115" s="57">
        <v>4341</v>
      </c>
      <c r="B115" s="77" t="s">
        <v>183</v>
      </c>
      <c r="C115" s="58">
        <v>0</v>
      </c>
      <c r="D115" s="58">
        <v>0</v>
      </c>
    </row>
    <row r="116" spans="1:4" ht="9.75" customHeight="1" x14ac:dyDescent="0.3">
      <c r="A116" s="72">
        <v>4390</v>
      </c>
      <c r="B116" s="73" t="s">
        <v>184</v>
      </c>
      <c r="C116" s="74">
        <v>0</v>
      </c>
      <c r="D116" s="74">
        <v>0</v>
      </c>
    </row>
    <row r="117" spans="1:4" ht="9.75" customHeight="1" x14ac:dyDescent="0.3">
      <c r="A117" s="57">
        <v>4392</v>
      </c>
      <c r="B117" s="77" t="s">
        <v>185</v>
      </c>
      <c r="C117" s="58">
        <v>0</v>
      </c>
      <c r="D117" s="58">
        <v>0</v>
      </c>
    </row>
    <row r="118" spans="1:4" ht="9.75" customHeight="1" x14ac:dyDescent="0.3">
      <c r="A118" s="57">
        <v>4393</v>
      </c>
      <c r="B118" s="77" t="s">
        <v>186</v>
      </c>
      <c r="C118" s="58">
        <v>0</v>
      </c>
      <c r="D118" s="58">
        <v>0</v>
      </c>
    </row>
    <row r="119" spans="1:4" ht="9.75" customHeight="1" x14ac:dyDescent="0.3">
      <c r="A119" s="57">
        <v>4394</v>
      </c>
      <c r="B119" s="77" t="s">
        <v>187</v>
      </c>
      <c r="C119" s="58">
        <v>0</v>
      </c>
      <c r="D119" s="58">
        <v>0</v>
      </c>
    </row>
    <row r="120" spans="1:4" ht="9.75" customHeight="1" x14ac:dyDescent="0.3">
      <c r="A120" s="57">
        <v>4395</v>
      </c>
      <c r="B120" s="77" t="s">
        <v>188</v>
      </c>
      <c r="C120" s="58">
        <v>0</v>
      </c>
      <c r="D120" s="58">
        <v>0</v>
      </c>
    </row>
    <row r="121" spans="1:4" ht="9.75" customHeight="1" x14ac:dyDescent="0.3">
      <c r="A121" s="57">
        <v>4396</v>
      </c>
      <c r="B121" s="77" t="s">
        <v>189</v>
      </c>
      <c r="C121" s="58">
        <v>0</v>
      </c>
      <c r="D121" s="58">
        <v>0</v>
      </c>
    </row>
    <row r="122" spans="1:4" ht="9.75" customHeight="1" x14ac:dyDescent="0.3">
      <c r="A122" s="57">
        <v>4397</v>
      </c>
      <c r="B122" s="77" t="s">
        <v>190</v>
      </c>
      <c r="C122" s="58">
        <v>0</v>
      </c>
      <c r="D122" s="58">
        <v>0</v>
      </c>
    </row>
    <row r="123" spans="1:4" ht="9.75" customHeight="1" x14ac:dyDescent="0.3">
      <c r="A123" s="57">
        <v>4399</v>
      </c>
      <c r="B123" s="77" t="s">
        <v>184</v>
      </c>
      <c r="C123" s="58">
        <v>0</v>
      </c>
      <c r="D123" s="58">
        <v>0</v>
      </c>
    </row>
    <row r="124" spans="1:4" ht="11.25" customHeight="1" x14ac:dyDescent="0.3">
      <c r="A124" s="72">
        <v>1120</v>
      </c>
      <c r="B124" s="76" t="s">
        <v>530</v>
      </c>
      <c r="C124" s="74">
        <v>0</v>
      </c>
      <c r="D124" s="74">
        <v>0</v>
      </c>
    </row>
    <row r="125" spans="1:4" ht="11.25" customHeight="1" x14ac:dyDescent="0.3">
      <c r="A125" s="57">
        <v>1124</v>
      </c>
      <c r="B125" s="44" t="s">
        <v>531</v>
      </c>
      <c r="C125" s="58">
        <v>0</v>
      </c>
      <c r="D125" s="58">
        <v>0</v>
      </c>
    </row>
    <row r="126" spans="1:4" ht="11.25" customHeight="1" x14ac:dyDescent="0.3">
      <c r="A126" s="57">
        <v>1124</v>
      </c>
      <c r="B126" s="44" t="s">
        <v>532</v>
      </c>
      <c r="C126" s="58">
        <v>0</v>
      </c>
      <c r="D126" s="58">
        <v>0</v>
      </c>
    </row>
    <row r="127" spans="1:4" ht="11.25" customHeight="1" x14ac:dyDescent="0.3">
      <c r="A127" s="57">
        <v>1124</v>
      </c>
      <c r="B127" s="44" t="s">
        <v>533</v>
      </c>
      <c r="C127" s="58">
        <v>0</v>
      </c>
      <c r="D127" s="58">
        <v>0</v>
      </c>
    </row>
    <row r="128" spans="1:4" ht="11.25" customHeight="1" x14ac:dyDescent="0.3">
      <c r="A128" s="57">
        <v>1124</v>
      </c>
      <c r="B128" s="44" t="s">
        <v>534</v>
      </c>
      <c r="C128" s="58">
        <v>0</v>
      </c>
      <c r="D128" s="58">
        <v>0</v>
      </c>
    </row>
    <row r="129" spans="1:4" ht="11.25" customHeight="1" x14ac:dyDescent="0.3">
      <c r="A129" s="57">
        <v>1124</v>
      </c>
      <c r="B129" s="44" t="s">
        <v>535</v>
      </c>
      <c r="C129" s="58">
        <v>0</v>
      </c>
      <c r="D129" s="58">
        <v>0</v>
      </c>
    </row>
    <row r="130" spans="1:4" ht="11.25" customHeight="1" x14ac:dyDescent="0.3">
      <c r="A130" s="57">
        <v>1124</v>
      </c>
      <c r="B130" s="44" t="s">
        <v>536</v>
      </c>
      <c r="C130" s="58">
        <v>0</v>
      </c>
      <c r="D130" s="58">
        <v>0</v>
      </c>
    </row>
    <row r="131" spans="1:4" ht="11.25" customHeight="1" x14ac:dyDescent="0.3">
      <c r="A131" s="57">
        <v>1122</v>
      </c>
      <c r="B131" s="44" t="s">
        <v>537</v>
      </c>
      <c r="C131" s="58">
        <v>0</v>
      </c>
      <c r="D131" s="58">
        <v>0</v>
      </c>
    </row>
    <row r="132" spans="1:4" ht="11.25" customHeight="1" x14ac:dyDescent="0.3">
      <c r="A132" s="57">
        <v>1122</v>
      </c>
      <c r="B132" s="44" t="s">
        <v>538</v>
      </c>
      <c r="C132" s="58">
        <v>0</v>
      </c>
      <c r="D132" s="58">
        <v>0</v>
      </c>
    </row>
    <row r="133" spans="1:4" ht="11.25" customHeight="1" x14ac:dyDescent="0.3">
      <c r="A133" s="57">
        <v>1122</v>
      </c>
      <c r="B133" s="44" t="s">
        <v>539</v>
      </c>
      <c r="C133" s="58">
        <v>0</v>
      </c>
      <c r="D133" s="58">
        <v>0</v>
      </c>
    </row>
    <row r="134" spans="1:4" ht="11.25" customHeight="1" x14ac:dyDescent="0.3">
      <c r="A134" s="72">
        <v>5120</v>
      </c>
      <c r="B134" s="76" t="s">
        <v>351</v>
      </c>
      <c r="C134" s="74">
        <v>0</v>
      </c>
      <c r="D134" s="74">
        <v>0</v>
      </c>
    </row>
    <row r="135" spans="1:4" ht="11.25" customHeight="1" x14ac:dyDescent="0.3">
      <c r="A135" s="57">
        <v>5120</v>
      </c>
      <c r="B135" s="44" t="s">
        <v>351</v>
      </c>
      <c r="C135" s="58">
        <v>0</v>
      </c>
      <c r="D135" s="58">
        <v>0</v>
      </c>
    </row>
    <row r="136" spans="1:4" ht="11.25" customHeight="1" x14ac:dyDescent="0.3">
      <c r="A136" s="72">
        <v>4150</v>
      </c>
      <c r="B136" s="76" t="s">
        <v>137</v>
      </c>
      <c r="C136" s="74">
        <v>0</v>
      </c>
      <c r="D136" s="74">
        <v>0</v>
      </c>
    </row>
    <row r="137" spans="1:4" ht="11.25" customHeight="1" x14ac:dyDescent="0.3">
      <c r="A137" s="57">
        <v>4151</v>
      </c>
      <c r="B137" s="44" t="s">
        <v>540</v>
      </c>
      <c r="C137" s="58">
        <v>0</v>
      </c>
      <c r="D137" s="58">
        <v>0</v>
      </c>
    </row>
    <row r="138" spans="1:4" ht="11.25" customHeight="1" x14ac:dyDescent="0.3">
      <c r="A138" s="57"/>
      <c r="B138" s="78" t="s">
        <v>541</v>
      </c>
      <c r="C138" s="74">
        <v>-1855631.2499999995</v>
      </c>
      <c r="D138" s="74">
        <v>1013067.5800000002</v>
      </c>
    </row>
    <row r="139" spans="1:4" ht="9" customHeight="1" x14ac:dyDescent="0.3">
      <c r="A139" s="34"/>
      <c r="B139" s="34"/>
      <c r="C139" s="34"/>
      <c r="D139" s="34"/>
    </row>
    <row r="140" spans="1:4" ht="9.75" customHeight="1" x14ac:dyDescent="0.3">
      <c r="A140" s="34"/>
      <c r="B140" s="34" t="s">
        <v>310</v>
      </c>
      <c r="C140" s="34"/>
      <c r="D140" s="34"/>
    </row>
  </sheetData>
  <mergeCells count="4">
    <mergeCell ref="A1:C1"/>
    <mergeCell ref="A2:C2"/>
    <mergeCell ref="A3:C3"/>
    <mergeCell ref="A4:C4"/>
  </mergeCells>
  <pageMargins left="0.7" right="0.7" top="0.75" bottom="0.75" header="0" footer="0"/>
  <pageSetup paperSize="9" orientation="portrait" r:id="rId1"/>
  <rowBreaks count="1" manualBreakCount="1">
    <brk id="80" man="1"/>
  </rowBreak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C23"/>
  <sheetViews>
    <sheetView view="pageBreakPreview" topLeftCell="A7" zoomScale="60" zoomScaleNormal="100" workbookViewId="0">
      <selection activeCell="B24" sqref="B24"/>
    </sheetView>
  </sheetViews>
  <sheetFormatPr baseColWidth="10" defaultColWidth="14.44140625" defaultRowHeight="15" customHeight="1" x14ac:dyDescent="0.3"/>
  <cols>
    <col min="1" max="1" width="4" style="29" customWidth="1"/>
    <col min="2" max="2" width="63.109375" style="29" customWidth="1"/>
    <col min="3" max="3" width="17.88671875" style="29" customWidth="1"/>
    <col min="4" max="26" width="11.44140625" style="29" customWidth="1"/>
    <col min="27" max="16384" width="14.44140625" style="29"/>
  </cols>
  <sheetData>
    <row r="1" spans="1:3" ht="11.25" customHeight="1" x14ac:dyDescent="0.3">
      <c r="A1" s="515" t="s">
        <v>17</v>
      </c>
      <c r="B1" s="516"/>
      <c r="C1" s="517"/>
    </row>
    <row r="2" spans="1:3" ht="11.25" customHeight="1" x14ac:dyDescent="0.3">
      <c r="A2" s="518" t="s">
        <v>581</v>
      </c>
      <c r="B2" s="501"/>
      <c r="C2" s="519"/>
    </row>
    <row r="3" spans="1:3" ht="11.25" customHeight="1" x14ac:dyDescent="0.3">
      <c r="A3" s="518" t="s">
        <v>2112</v>
      </c>
      <c r="B3" s="501"/>
      <c r="C3" s="519"/>
    </row>
    <row r="4" spans="1:3" ht="9.75" customHeight="1" x14ac:dyDescent="0.3">
      <c r="A4" s="520" t="s">
        <v>543</v>
      </c>
      <c r="B4" s="521"/>
      <c r="C4" s="522"/>
    </row>
    <row r="5" spans="1:3" ht="9.75" customHeight="1" x14ac:dyDescent="0.3">
      <c r="A5" s="523" t="s">
        <v>544</v>
      </c>
      <c r="B5" s="524"/>
      <c r="C5" s="132">
        <v>2025</v>
      </c>
    </row>
    <row r="6" spans="1:3" ht="9.75" customHeight="1" x14ac:dyDescent="0.3">
      <c r="A6" s="102" t="s">
        <v>582</v>
      </c>
      <c r="B6" s="102"/>
      <c r="C6" s="103">
        <v>3736946.77</v>
      </c>
    </row>
    <row r="7" spans="1:3" ht="7.5" customHeight="1" x14ac:dyDescent="0.3">
      <c r="A7" s="44"/>
      <c r="B7" s="84"/>
      <c r="C7" s="106"/>
    </row>
    <row r="8" spans="1:3" ht="9.75" customHeight="1" x14ac:dyDescent="0.3">
      <c r="A8" s="86" t="s">
        <v>583</v>
      </c>
      <c r="B8" s="86"/>
      <c r="C8" s="88">
        <f>SUM(C9:C14)</f>
        <v>0</v>
      </c>
    </row>
    <row r="9" spans="1:3" ht="9.75" customHeight="1" x14ac:dyDescent="0.3">
      <c r="A9" s="107" t="s">
        <v>584</v>
      </c>
      <c r="B9" s="108" t="s">
        <v>173</v>
      </c>
      <c r="C9" s="109">
        <v>0</v>
      </c>
    </row>
    <row r="10" spans="1:3" ht="9.75" customHeight="1" x14ac:dyDescent="0.3">
      <c r="A10" s="110" t="s">
        <v>585</v>
      </c>
      <c r="B10" s="111" t="s">
        <v>586</v>
      </c>
      <c r="C10" s="109">
        <v>0</v>
      </c>
    </row>
    <row r="11" spans="1:3" ht="9.75" customHeight="1" x14ac:dyDescent="0.3">
      <c r="A11" s="110" t="s">
        <v>587</v>
      </c>
      <c r="B11" s="111" t="s">
        <v>182</v>
      </c>
      <c r="C11" s="109">
        <v>0</v>
      </c>
    </row>
    <row r="12" spans="1:3" ht="9.75" customHeight="1" x14ac:dyDescent="0.3">
      <c r="A12" s="110" t="s">
        <v>588</v>
      </c>
      <c r="B12" s="111" t="s">
        <v>183</v>
      </c>
      <c r="C12" s="109">
        <v>0</v>
      </c>
    </row>
    <row r="13" spans="1:3" ht="9.75" customHeight="1" x14ac:dyDescent="0.3">
      <c r="A13" s="110" t="s">
        <v>589</v>
      </c>
      <c r="B13" s="111" t="s">
        <v>184</v>
      </c>
      <c r="C13" s="109">
        <v>0</v>
      </c>
    </row>
    <row r="14" spans="1:3" ht="9.75" customHeight="1" x14ac:dyDescent="0.3">
      <c r="A14" s="112" t="s">
        <v>590</v>
      </c>
      <c r="B14" s="113" t="s">
        <v>591</v>
      </c>
      <c r="C14" s="109">
        <v>0</v>
      </c>
    </row>
    <row r="15" spans="1:3" ht="7.5" customHeight="1" x14ac:dyDescent="0.3">
      <c r="A15" s="44"/>
      <c r="B15" s="114"/>
      <c r="C15" s="115"/>
    </row>
    <row r="16" spans="1:3" ht="9.75" customHeight="1" x14ac:dyDescent="0.3">
      <c r="A16" s="86" t="s">
        <v>592</v>
      </c>
      <c r="B16" s="84"/>
      <c r="C16" s="88">
        <f>SUM(C17:C19)</f>
        <v>0</v>
      </c>
    </row>
    <row r="17" spans="1:3" ht="9.75" customHeight="1" x14ac:dyDescent="0.3">
      <c r="A17" s="116">
        <v>3.1</v>
      </c>
      <c r="B17" s="111" t="s">
        <v>593</v>
      </c>
      <c r="C17" s="109">
        <v>0</v>
      </c>
    </row>
    <row r="18" spans="1:3" ht="9.75" customHeight="1" x14ac:dyDescent="0.3">
      <c r="A18" s="117">
        <v>3.2</v>
      </c>
      <c r="B18" s="111" t="s">
        <v>594</v>
      </c>
      <c r="C18" s="109">
        <v>0</v>
      </c>
    </row>
    <row r="19" spans="1:3" ht="9.75" customHeight="1" x14ac:dyDescent="0.3">
      <c r="A19" s="117">
        <v>3.3</v>
      </c>
      <c r="B19" s="113" t="s">
        <v>595</v>
      </c>
      <c r="C19" s="118">
        <v>0</v>
      </c>
    </row>
    <row r="20" spans="1:3" ht="7.5" customHeight="1" x14ac:dyDescent="0.3">
      <c r="A20" s="44"/>
      <c r="B20" s="113"/>
      <c r="C20" s="119"/>
    </row>
    <row r="21" spans="1:3" ht="9.75" customHeight="1" x14ac:dyDescent="0.3">
      <c r="A21" s="120" t="s">
        <v>596</v>
      </c>
      <c r="B21" s="120"/>
      <c r="C21" s="103">
        <f>C6+C8-C16</f>
        <v>3736946.77</v>
      </c>
    </row>
    <row r="22" spans="1:3" ht="9.75" customHeight="1" x14ac:dyDescent="0.3">
      <c r="A22" s="44"/>
      <c r="B22" s="44"/>
      <c r="C22" s="44"/>
    </row>
    <row r="23" spans="1:3" ht="9.75" customHeight="1" x14ac:dyDescent="0.3">
      <c r="A23" s="44"/>
      <c r="B23" s="34" t="s">
        <v>310</v>
      </c>
      <c r="C23" s="44"/>
    </row>
  </sheetData>
  <mergeCells count="5">
    <mergeCell ref="A1:C1"/>
    <mergeCell ref="A2:C2"/>
    <mergeCell ref="A3:C3"/>
    <mergeCell ref="A4:C4"/>
    <mergeCell ref="A5:B5"/>
  </mergeCells>
  <pageMargins left="0.7" right="0.7" top="0.75" bottom="0.75" header="0" footer="0"/>
  <pageSetup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E42"/>
  <sheetViews>
    <sheetView view="pageBreakPreview" zoomScale="60" zoomScaleNormal="100" workbookViewId="0">
      <selection sqref="A1:C1"/>
    </sheetView>
  </sheetViews>
  <sheetFormatPr baseColWidth="10" defaultColWidth="14.44140625" defaultRowHeight="15" customHeight="1" x14ac:dyDescent="0.3"/>
  <cols>
    <col min="1" max="1" width="3.88671875" style="29" customWidth="1"/>
    <col min="2" max="2" width="62.109375" style="29" customWidth="1"/>
    <col min="3" max="3" width="17.88671875" style="29" customWidth="1"/>
    <col min="4" max="26" width="11.44140625" style="29" customWidth="1"/>
    <col min="27" max="16384" width="14.44140625" style="29"/>
  </cols>
  <sheetData>
    <row r="1" spans="1:3" ht="11.25" customHeight="1" x14ac:dyDescent="0.3">
      <c r="A1" s="525" t="s">
        <v>17</v>
      </c>
      <c r="B1" s="516"/>
      <c r="C1" s="517"/>
    </row>
    <row r="2" spans="1:3" ht="11.25" customHeight="1" x14ac:dyDescent="0.3">
      <c r="A2" s="526" t="s">
        <v>542</v>
      </c>
      <c r="B2" s="501"/>
      <c r="C2" s="519"/>
    </row>
    <row r="3" spans="1:3" ht="11.25" customHeight="1" x14ac:dyDescent="0.3">
      <c r="A3" s="526" t="s">
        <v>2112</v>
      </c>
      <c r="B3" s="501"/>
      <c r="C3" s="519"/>
    </row>
    <row r="4" spans="1:3" ht="9.75" customHeight="1" x14ac:dyDescent="0.3">
      <c r="A4" s="520" t="s">
        <v>543</v>
      </c>
      <c r="B4" s="521"/>
      <c r="C4" s="522"/>
    </row>
    <row r="5" spans="1:3" ht="11.25" customHeight="1" x14ac:dyDescent="0.3">
      <c r="A5" s="523" t="s">
        <v>544</v>
      </c>
      <c r="B5" s="524"/>
      <c r="C5" s="132">
        <v>2025</v>
      </c>
    </row>
    <row r="6" spans="1:3" ht="9.75" customHeight="1" x14ac:dyDescent="0.3">
      <c r="A6" s="133" t="s">
        <v>545</v>
      </c>
      <c r="B6" s="102"/>
      <c r="C6" s="134">
        <v>5661432.2299999995</v>
      </c>
    </row>
    <row r="7" spans="1:3" ht="7.5" customHeight="1" x14ac:dyDescent="0.3">
      <c r="A7" s="83"/>
      <c r="B7" s="84"/>
      <c r="C7" s="85"/>
    </row>
    <row r="8" spans="1:3" ht="9.75" customHeight="1" x14ac:dyDescent="0.3">
      <c r="A8" s="86" t="s">
        <v>546</v>
      </c>
      <c r="B8" s="87"/>
      <c r="C8" s="88">
        <f>SUM(C9:C29)</f>
        <v>68854.210000000006</v>
      </c>
    </row>
    <row r="9" spans="1:3" ht="9.75" customHeight="1" x14ac:dyDescent="0.3">
      <c r="A9" s="89">
        <v>2.1</v>
      </c>
      <c r="B9" s="90" t="s">
        <v>206</v>
      </c>
      <c r="C9" s="91">
        <v>0</v>
      </c>
    </row>
    <row r="10" spans="1:3" ht="9.75" customHeight="1" x14ac:dyDescent="0.3">
      <c r="A10" s="89">
        <v>2.2000000000000002</v>
      </c>
      <c r="B10" s="90" t="s">
        <v>203</v>
      </c>
      <c r="C10" s="91">
        <v>0</v>
      </c>
    </row>
    <row r="11" spans="1:3" ht="9.75" customHeight="1" x14ac:dyDescent="0.3">
      <c r="A11" s="92">
        <v>2.2999999999999998</v>
      </c>
      <c r="B11" s="93" t="s">
        <v>379</v>
      </c>
      <c r="C11" s="91">
        <v>62060</v>
      </c>
    </row>
    <row r="12" spans="1:3" ht="9.75" customHeight="1" x14ac:dyDescent="0.3">
      <c r="A12" s="92">
        <v>2.4</v>
      </c>
      <c r="B12" s="93" t="s">
        <v>380</v>
      </c>
      <c r="C12" s="91">
        <v>298.2100000000064</v>
      </c>
    </row>
    <row r="13" spans="1:3" ht="9.75" customHeight="1" x14ac:dyDescent="0.3">
      <c r="A13" s="92">
        <v>2.5</v>
      </c>
      <c r="B13" s="93" t="s">
        <v>381</v>
      </c>
      <c r="C13" s="91">
        <v>0</v>
      </c>
    </row>
    <row r="14" spans="1:3" ht="9.75" customHeight="1" x14ac:dyDescent="0.3">
      <c r="A14" s="92">
        <v>2.6</v>
      </c>
      <c r="B14" s="93" t="s">
        <v>382</v>
      </c>
      <c r="C14" s="91">
        <v>0</v>
      </c>
    </row>
    <row r="15" spans="1:3" ht="9.75" customHeight="1" x14ac:dyDescent="0.3">
      <c r="A15" s="92">
        <v>2.7</v>
      </c>
      <c r="B15" s="93" t="s">
        <v>384</v>
      </c>
      <c r="C15" s="91">
        <v>0</v>
      </c>
    </row>
    <row r="16" spans="1:3" ht="9.75" customHeight="1" x14ac:dyDescent="0.3">
      <c r="A16" s="92">
        <v>2.8</v>
      </c>
      <c r="B16" s="93" t="s">
        <v>385</v>
      </c>
      <c r="C16" s="91">
        <v>0</v>
      </c>
    </row>
    <row r="17" spans="1:3" ht="9.75" customHeight="1" x14ac:dyDescent="0.3">
      <c r="A17" s="92">
        <v>2.9</v>
      </c>
      <c r="B17" s="93" t="s">
        <v>387</v>
      </c>
      <c r="C17" s="91">
        <v>0</v>
      </c>
    </row>
    <row r="18" spans="1:3" ht="9.75" customHeight="1" x14ac:dyDescent="0.3">
      <c r="A18" s="92" t="s">
        <v>547</v>
      </c>
      <c r="B18" s="93" t="s">
        <v>548</v>
      </c>
      <c r="C18" s="91">
        <v>0</v>
      </c>
    </row>
    <row r="19" spans="1:3" ht="9.75" customHeight="1" x14ac:dyDescent="0.3">
      <c r="A19" s="92" t="s">
        <v>549</v>
      </c>
      <c r="B19" s="93" t="s">
        <v>393</v>
      </c>
      <c r="C19" s="91">
        <v>6496</v>
      </c>
    </row>
    <row r="20" spans="1:3" ht="9.75" customHeight="1" x14ac:dyDescent="0.3">
      <c r="A20" s="92" t="s">
        <v>550</v>
      </c>
      <c r="B20" s="93" t="s">
        <v>551</v>
      </c>
      <c r="C20" s="91">
        <v>0</v>
      </c>
    </row>
    <row r="21" spans="1:3" ht="9.75" customHeight="1" x14ac:dyDescent="0.3">
      <c r="A21" s="92" t="s">
        <v>552</v>
      </c>
      <c r="B21" s="93" t="s">
        <v>553</v>
      </c>
      <c r="C21" s="91">
        <v>0</v>
      </c>
    </row>
    <row r="22" spans="1:3" ht="9.75" customHeight="1" x14ac:dyDescent="0.3">
      <c r="A22" s="92" t="s">
        <v>554</v>
      </c>
      <c r="B22" s="93" t="s">
        <v>555</v>
      </c>
      <c r="C22" s="91">
        <v>0</v>
      </c>
    </row>
    <row r="23" spans="1:3" ht="9.75" customHeight="1" x14ac:dyDescent="0.3">
      <c r="A23" s="92" t="s">
        <v>556</v>
      </c>
      <c r="B23" s="93" t="s">
        <v>557</v>
      </c>
      <c r="C23" s="91">
        <v>0</v>
      </c>
    </row>
    <row r="24" spans="1:3" ht="9.75" customHeight="1" x14ac:dyDescent="0.3">
      <c r="A24" s="92" t="s">
        <v>558</v>
      </c>
      <c r="B24" s="93" t="s">
        <v>559</v>
      </c>
      <c r="C24" s="91">
        <v>0</v>
      </c>
    </row>
    <row r="25" spans="1:3" ht="9.75" customHeight="1" x14ac:dyDescent="0.3">
      <c r="A25" s="92" t="s">
        <v>560</v>
      </c>
      <c r="B25" s="93" t="s">
        <v>561</v>
      </c>
      <c r="C25" s="91">
        <v>0</v>
      </c>
    </row>
    <row r="26" spans="1:3" ht="9.75" customHeight="1" x14ac:dyDescent="0.3">
      <c r="A26" s="92" t="s">
        <v>562</v>
      </c>
      <c r="B26" s="93" t="s">
        <v>563</v>
      </c>
      <c r="C26" s="91">
        <v>0</v>
      </c>
    </row>
    <row r="27" spans="1:3" ht="9.75" customHeight="1" x14ac:dyDescent="0.3">
      <c r="A27" s="92" t="s">
        <v>564</v>
      </c>
      <c r="B27" s="93" t="s">
        <v>565</v>
      </c>
      <c r="C27" s="91">
        <v>0</v>
      </c>
    </row>
    <row r="28" spans="1:3" ht="9.75" customHeight="1" x14ac:dyDescent="0.3">
      <c r="A28" s="92" t="s">
        <v>566</v>
      </c>
      <c r="B28" s="93" t="s">
        <v>567</v>
      </c>
      <c r="C28" s="91">
        <v>0</v>
      </c>
    </row>
    <row r="29" spans="1:3" ht="9.75" customHeight="1" x14ac:dyDescent="0.3">
      <c r="A29" s="92" t="s">
        <v>568</v>
      </c>
      <c r="B29" s="90" t="s">
        <v>569</v>
      </c>
      <c r="C29" s="91">
        <v>0</v>
      </c>
    </row>
    <row r="30" spans="1:3" ht="7.5" customHeight="1" x14ac:dyDescent="0.3">
      <c r="A30" s="83"/>
      <c r="B30" s="94"/>
      <c r="C30" s="95"/>
    </row>
    <row r="31" spans="1:3" ht="9.75" customHeight="1" x14ac:dyDescent="0.3">
      <c r="A31" s="96" t="s">
        <v>570</v>
      </c>
      <c r="B31" s="97"/>
      <c r="C31" s="98">
        <f>SUM(C32:C38)</f>
        <v>0</v>
      </c>
    </row>
    <row r="32" spans="1:3" ht="9.75" customHeight="1" x14ac:dyDescent="0.3">
      <c r="A32" s="92" t="s">
        <v>571</v>
      </c>
      <c r="B32" s="93" t="s">
        <v>280</v>
      </c>
      <c r="C32" s="91">
        <v>0</v>
      </c>
    </row>
    <row r="33" spans="1:5" ht="9.75" customHeight="1" x14ac:dyDescent="0.3">
      <c r="A33" s="92" t="s">
        <v>572</v>
      </c>
      <c r="B33" s="93" t="s">
        <v>289</v>
      </c>
      <c r="C33" s="91">
        <v>0</v>
      </c>
    </row>
    <row r="34" spans="1:5" ht="9.75" customHeight="1" x14ac:dyDescent="0.3">
      <c r="A34" s="92" t="s">
        <v>573</v>
      </c>
      <c r="B34" s="93" t="s">
        <v>292</v>
      </c>
      <c r="C34" s="91">
        <v>0</v>
      </c>
    </row>
    <row r="35" spans="1:5" ht="9.75" customHeight="1" x14ac:dyDescent="0.3">
      <c r="A35" s="92" t="s">
        <v>574</v>
      </c>
      <c r="B35" s="93" t="s">
        <v>298</v>
      </c>
      <c r="C35" s="91">
        <v>0</v>
      </c>
    </row>
    <row r="36" spans="1:5" ht="9.75" customHeight="1" x14ac:dyDescent="0.3">
      <c r="A36" s="92" t="s">
        <v>575</v>
      </c>
      <c r="B36" s="93" t="s">
        <v>308</v>
      </c>
      <c r="C36" s="91">
        <v>0</v>
      </c>
    </row>
    <row r="37" spans="1:5" ht="9.75" customHeight="1" x14ac:dyDescent="0.3">
      <c r="A37" s="92" t="s">
        <v>576</v>
      </c>
      <c r="B37" s="93" t="s">
        <v>577</v>
      </c>
      <c r="C37" s="91">
        <v>0</v>
      </c>
    </row>
    <row r="38" spans="1:5" ht="9.75" customHeight="1" x14ac:dyDescent="0.3">
      <c r="A38" s="92" t="s">
        <v>578</v>
      </c>
      <c r="B38" s="90" t="s">
        <v>579</v>
      </c>
      <c r="C38" s="135">
        <v>0</v>
      </c>
    </row>
    <row r="39" spans="1:5" ht="7.5" customHeight="1" x14ac:dyDescent="0.3">
      <c r="A39" s="83"/>
      <c r="B39" s="99"/>
      <c r="C39" s="100"/>
    </row>
    <row r="40" spans="1:5" ht="9.75" customHeight="1" x14ac:dyDescent="0.3">
      <c r="A40" s="101" t="s">
        <v>580</v>
      </c>
      <c r="B40" s="102"/>
      <c r="C40" s="103">
        <f>C6-C8+C31</f>
        <v>5592578.0199999996</v>
      </c>
      <c r="E40" s="104"/>
    </row>
    <row r="41" spans="1:5" ht="9.75" customHeight="1" x14ac:dyDescent="0.3">
      <c r="A41" s="44"/>
      <c r="B41" s="44"/>
      <c r="C41" s="44"/>
    </row>
    <row r="42" spans="1:5" ht="9.75" customHeight="1" x14ac:dyDescent="0.3">
      <c r="A42" s="44"/>
      <c r="B42" s="34" t="s">
        <v>310</v>
      </c>
      <c r="C42" s="44"/>
    </row>
  </sheetData>
  <mergeCells count="5">
    <mergeCell ref="A1:C1"/>
    <mergeCell ref="A2:C2"/>
    <mergeCell ref="A3:C3"/>
    <mergeCell ref="A4:C4"/>
    <mergeCell ref="A5:B5"/>
  </mergeCells>
  <pageMargins left="0.7" right="0.7" top="0.75" bottom="0.75" header="0" footer="0"/>
  <pageSetup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L59"/>
  <sheetViews>
    <sheetView view="pageBreakPreview" zoomScale="60" zoomScaleNormal="100" workbookViewId="0">
      <selection activeCell="H1" sqref="H1"/>
    </sheetView>
  </sheetViews>
  <sheetFormatPr baseColWidth="10" defaultColWidth="14.44140625" defaultRowHeight="15" customHeight="1" x14ac:dyDescent="0.2"/>
  <cols>
    <col min="1" max="1" width="12.88671875" style="44" customWidth="1"/>
    <col min="2" max="2" width="72.109375" style="44" customWidth="1"/>
    <col min="3" max="7" width="15.88671875" style="44" customWidth="1"/>
    <col min="8" max="8" width="11.88671875" style="44" customWidth="1"/>
    <col min="9" max="9" width="13.44140625" style="44" customWidth="1"/>
    <col min="10" max="10" width="13.109375" style="44" customWidth="1"/>
    <col min="11" max="26" width="9.109375" style="44" customWidth="1"/>
    <col min="27" max="16384" width="14.44140625" style="44"/>
  </cols>
  <sheetData>
    <row r="1" spans="1:10" ht="11.25" customHeight="1" x14ac:dyDescent="0.2">
      <c r="A1" s="488" t="s">
        <v>17</v>
      </c>
      <c r="B1" s="489"/>
      <c r="C1" s="489"/>
      <c r="D1" s="489"/>
      <c r="E1" s="489"/>
      <c r="F1" s="489"/>
      <c r="G1" s="70" t="s">
        <v>99</v>
      </c>
      <c r="H1" s="71">
        <v>2025</v>
      </c>
      <c r="I1" s="34"/>
      <c r="J1" s="34"/>
    </row>
    <row r="2" spans="1:10" ht="11.25" customHeight="1" x14ac:dyDescent="0.2">
      <c r="A2" s="488" t="s">
        <v>597</v>
      </c>
      <c r="B2" s="489"/>
      <c r="C2" s="489"/>
      <c r="D2" s="489"/>
      <c r="E2" s="489"/>
      <c r="F2" s="489"/>
      <c r="G2" s="70" t="s">
        <v>101</v>
      </c>
      <c r="H2" s="71" t="s">
        <v>648</v>
      </c>
      <c r="I2" s="34"/>
      <c r="J2" s="34"/>
    </row>
    <row r="3" spans="1:10" ht="11.25" customHeight="1" x14ac:dyDescent="0.2">
      <c r="A3" s="488" t="s">
        <v>2112</v>
      </c>
      <c r="B3" s="489"/>
      <c r="C3" s="489"/>
      <c r="D3" s="489"/>
      <c r="E3" s="489"/>
      <c r="F3" s="489"/>
      <c r="G3" s="70" t="s">
        <v>102</v>
      </c>
      <c r="H3" s="71" t="s">
        <v>651</v>
      </c>
      <c r="I3" s="34"/>
      <c r="J3" s="34"/>
    </row>
    <row r="4" spans="1:10" ht="11.25" customHeight="1" x14ac:dyDescent="0.2">
      <c r="A4" s="488" t="s">
        <v>103</v>
      </c>
      <c r="B4" s="489"/>
      <c r="C4" s="489"/>
      <c r="D4" s="489"/>
      <c r="E4" s="489"/>
      <c r="F4" s="489"/>
      <c r="G4" s="70"/>
      <c r="H4" s="71"/>
      <c r="I4" s="34"/>
      <c r="J4" s="34"/>
    </row>
    <row r="5" spans="1:10" ht="9.75" customHeight="1" x14ac:dyDescent="0.2">
      <c r="A5" s="31" t="s">
        <v>104</v>
      </c>
      <c r="B5" s="32"/>
      <c r="C5" s="32"/>
      <c r="D5" s="32"/>
      <c r="E5" s="32"/>
      <c r="F5" s="32"/>
      <c r="G5" s="32"/>
      <c r="H5" s="32"/>
      <c r="I5" s="34"/>
      <c r="J5" s="34"/>
    </row>
    <row r="6" spans="1:10" ht="9.75" customHeight="1" x14ac:dyDescent="0.2">
      <c r="A6" s="34"/>
      <c r="B6" s="34"/>
      <c r="C6" s="34"/>
      <c r="D6" s="34"/>
      <c r="E6" s="34"/>
      <c r="F6" s="34"/>
      <c r="G6" s="34"/>
      <c r="H6" s="34"/>
      <c r="I6" s="34"/>
      <c r="J6" s="34"/>
    </row>
    <row r="7" spans="1:10" ht="9.75" customHeight="1" x14ac:dyDescent="0.2">
      <c r="A7" s="34"/>
      <c r="B7" s="34"/>
      <c r="C7" s="34"/>
      <c r="D7" s="34"/>
      <c r="E7" s="34"/>
      <c r="F7" s="34"/>
      <c r="G7" s="34"/>
      <c r="H7" s="34"/>
      <c r="I7" s="34"/>
      <c r="J7" s="34"/>
    </row>
    <row r="8" spans="1:10" ht="24.75" customHeight="1" x14ac:dyDescent="0.2">
      <c r="A8" s="122" t="s">
        <v>106</v>
      </c>
      <c r="B8" s="122" t="s">
        <v>544</v>
      </c>
      <c r="C8" s="123" t="s">
        <v>598</v>
      </c>
      <c r="D8" s="123" t="s">
        <v>599</v>
      </c>
      <c r="E8" s="123" t="s">
        <v>600</v>
      </c>
      <c r="F8" s="123" t="s">
        <v>601</v>
      </c>
      <c r="G8" s="123" t="s">
        <v>602</v>
      </c>
      <c r="H8" s="123" t="s">
        <v>603</v>
      </c>
      <c r="I8" s="123" t="s">
        <v>604</v>
      </c>
      <c r="J8" s="123" t="s">
        <v>605</v>
      </c>
    </row>
    <row r="9" spans="1:10" ht="9.75" customHeight="1" x14ac:dyDescent="0.2">
      <c r="A9" s="72">
        <v>7000</v>
      </c>
      <c r="B9" s="73" t="s">
        <v>606</v>
      </c>
      <c r="C9" s="75"/>
      <c r="D9" s="75"/>
      <c r="E9" s="75"/>
      <c r="F9" s="75"/>
      <c r="G9" s="75"/>
      <c r="H9" s="75"/>
      <c r="I9" s="75"/>
      <c r="J9" s="75"/>
    </row>
    <row r="10" spans="1:10" ht="9.75" customHeight="1" x14ac:dyDescent="0.2">
      <c r="A10" s="34">
        <v>7110</v>
      </c>
      <c r="B10" s="77" t="s">
        <v>602</v>
      </c>
      <c r="C10" s="58">
        <v>0</v>
      </c>
      <c r="D10" s="58">
        <v>0</v>
      </c>
      <c r="E10" s="58">
        <v>0</v>
      </c>
      <c r="F10" s="58">
        <v>0</v>
      </c>
      <c r="G10" s="34"/>
      <c r="H10" s="34"/>
      <c r="I10" s="34"/>
      <c r="J10" s="34"/>
    </row>
    <row r="11" spans="1:10" ht="9.75" customHeight="1" x14ac:dyDescent="0.2">
      <c r="A11" s="34">
        <v>7120</v>
      </c>
      <c r="B11" s="77" t="s">
        <v>607</v>
      </c>
      <c r="C11" s="58">
        <v>0</v>
      </c>
      <c r="D11" s="58">
        <v>0</v>
      </c>
      <c r="E11" s="58">
        <v>0</v>
      </c>
      <c r="F11" s="58">
        <v>0</v>
      </c>
      <c r="G11" s="34"/>
      <c r="H11" s="34"/>
      <c r="I11" s="34"/>
      <c r="J11" s="34"/>
    </row>
    <row r="12" spans="1:10" ht="9.75" customHeight="1" x14ac:dyDescent="0.2">
      <c r="A12" s="34">
        <v>7130</v>
      </c>
      <c r="B12" s="77" t="s">
        <v>608</v>
      </c>
      <c r="C12" s="58">
        <v>0</v>
      </c>
      <c r="D12" s="58">
        <v>0</v>
      </c>
      <c r="E12" s="58">
        <v>0</v>
      </c>
      <c r="F12" s="58">
        <v>0</v>
      </c>
      <c r="G12" s="34"/>
      <c r="H12" s="34"/>
      <c r="I12" s="34"/>
      <c r="J12" s="34"/>
    </row>
    <row r="13" spans="1:10" ht="9.75" customHeight="1" x14ac:dyDescent="0.2">
      <c r="A13" s="34">
        <v>7140</v>
      </c>
      <c r="B13" s="77" t="s">
        <v>609</v>
      </c>
      <c r="C13" s="58">
        <v>0</v>
      </c>
      <c r="D13" s="58">
        <v>0</v>
      </c>
      <c r="E13" s="58">
        <v>0</v>
      </c>
      <c r="F13" s="58">
        <v>0</v>
      </c>
      <c r="G13" s="34"/>
      <c r="H13" s="34"/>
      <c r="I13" s="34"/>
      <c r="J13" s="34"/>
    </row>
    <row r="14" spans="1:10" ht="9.75" customHeight="1" x14ac:dyDescent="0.2">
      <c r="A14" s="34">
        <v>7150</v>
      </c>
      <c r="B14" s="77" t="s">
        <v>610</v>
      </c>
      <c r="C14" s="58">
        <v>0</v>
      </c>
      <c r="D14" s="58">
        <v>0</v>
      </c>
      <c r="E14" s="58">
        <v>0</v>
      </c>
      <c r="F14" s="58">
        <v>0</v>
      </c>
      <c r="G14" s="34"/>
      <c r="H14" s="34"/>
      <c r="I14" s="34"/>
      <c r="J14" s="34"/>
    </row>
    <row r="15" spans="1:10" ht="9.75" customHeight="1" x14ac:dyDescent="0.2">
      <c r="A15" s="34">
        <v>7160</v>
      </c>
      <c r="B15" s="77" t="s">
        <v>611</v>
      </c>
      <c r="C15" s="58">
        <v>0</v>
      </c>
      <c r="D15" s="58">
        <v>0</v>
      </c>
      <c r="E15" s="58">
        <v>0</v>
      </c>
      <c r="F15" s="58">
        <v>0</v>
      </c>
      <c r="G15" s="34"/>
      <c r="H15" s="34"/>
      <c r="I15" s="34"/>
      <c r="J15" s="34"/>
    </row>
    <row r="16" spans="1:10" ht="9.75" customHeight="1" x14ac:dyDescent="0.2">
      <c r="A16" s="34">
        <v>7210</v>
      </c>
      <c r="B16" s="77" t="s">
        <v>612</v>
      </c>
      <c r="C16" s="58">
        <v>0</v>
      </c>
      <c r="D16" s="58">
        <v>0</v>
      </c>
      <c r="E16" s="58">
        <v>0</v>
      </c>
      <c r="F16" s="58">
        <v>0</v>
      </c>
      <c r="G16" s="34"/>
      <c r="H16" s="34"/>
      <c r="I16" s="34"/>
      <c r="J16" s="34"/>
    </row>
    <row r="17" spans="1:10" ht="9.75" customHeight="1" x14ac:dyDescent="0.2">
      <c r="A17" s="34">
        <v>7220</v>
      </c>
      <c r="B17" s="77" t="s">
        <v>613</v>
      </c>
      <c r="C17" s="58">
        <v>0</v>
      </c>
      <c r="D17" s="58">
        <v>0</v>
      </c>
      <c r="E17" s="58">
        <v>0</v>
      </c>
      <c r="F17" s="58">
        <v>0</v>
      </c>
      <c r="G17" s="34"/>
      <c r="H17" s="34"/>
      <c r="I17" s="34"/>
      <c r="J17" s="34"/>
    </row>
    <row r="18" spans="1:10" ht="9.75" customHeight="1" x14ac:dyDescent="0.2">
      <c r="A18" s="34">
        <v>7230</v>
      </c>
      <c r="B18" s="77" t="s">
        <v>614</v>
      </c>
      <c r="C18" s="58">
        <v>0</v>
      </c>
      <c r="D18" s="58">
        <v>0</v>
      </c>
      <c r="E18" s="58">
        <v>0</v>
      </c>
      <c r="F18" s="58">
        <v>0</v>
      </c>
      <c r="G18" s="34"/>
      <c r="H18" s="34"/>
      <c r="I18" s="34"/>
      <c r="J18" s="34"/>
    </row>
    <row r="19" spans="1:10" ht="9.75" customHeight="1" x14ac:dyDescent="0.2">
      <c r="A19" s="34">
        <v>7240</v>
      </c>
      <c r="B19" s="77" t="s">
        <v>615</v>
      </c>
      <c r="C19" s="58">
        <v>0</v>
      </c>
      <c r="D19" s="58">
        <v>0</v>
      </c>
      <c r="E19" s="58">
        <v>0</v>
      </c>
      <c r="F19" s="58">
        <v>0</v>
      </c>
      <c r="G19" s="34"/>
      <c r="H19" s="34"/>
      <c r="I19" s="34"/>
      <c r="J19" s="34"/>
    </row>
    <row r="20" spans="1:10" ht="9.75" customHeight="1" x14ac:dyDescent="0.2">
      <c r="A20" s="34">
        <v>7250</v>
      </c>
      <c r="B20" s="77" t="s">
        <v>616</v>
      </c>
      <c r="C20" s="58">
        <v>0</v>
      </c>
      <c r="D20" s="58">
        <v>0</v>
      </c>
      <c r="E20" s="58">
        <v>0</v>
      </c>
      <c r="F20" s="58">
        <v>0</v>
      </c>
      <c r="G20" s="34"/>
      <c r="H20" s="34"/>
      <c r="I20" s="34"/>
      <c r="J20" s="34"/>
    </row>
    <row r="21" spans="1:10" ht="9.75" customHeight="1" x14ac:dyDescent="0.2">
      <c r="A21" s="34">
        <v>7260</v>
      </c>
      <c r="B21" s="77" t="s">
        <v>617</v>
      </c>
      <c r="C21" s="58">
        <v>0</v>
      </c>
      <c r="D21" s="58">
        <v>0</v>
      </c>
      <c r="E21" s="58">
        <v>0</v>
      </c>
      <c r="F21" s="58">
        <v>0</v>
      </c>
      <c r="G21" s="34"/>
      <c r="H21" s="34"/>
      <c r="I21" s="34"/>
      <c r="J21" s="34"/>
    </row>
    <row r="22" spans="1:10" ht="9.75" customHeight="1" x14ac:dyDescent="0.2">
      <c r="A22" s="34">
        <v>7310</v>
      </c>
      <c r="B22" s="77" t="s">
        <v>618</v>
      </c>
      <c r="C22" s="58">
        <v>0</v>
      </c>
      <c r="D22" s="58">
        <v>0</v>
      </c>
      <c r="E22" s="58">
        <v>0</v>
      </c>
      <c r="F22" s="58">
        <v>0</v>
      </c>
      <c r="G22" s="34"/>
      <c r="H22" s="34"/>
      <c r="I22" s="34"/>
      <c r="J22" s="34"/>
    </row>
    <row r="23" spans="1:10" ht="9.75" customHeight="1" x14ac:dyDescent="0.2">
      <c r="A23" s="34">
        <v>7320</v>
      </c>
      <c r="B23" s="77" t="s">
        <v>619</v>
      </c>
      <c r="C23" s="58">
        <v>0</v>
      </c>
      <c r="D23" s="58">
        <v>0</v>
      </c>
      <c r="E23" s="58">
        <v>0</v>
      </c>
      <c r="F23" s="58">
        <v>0</v>
      </c>
      <c r="G23" s="34"/>
      <c r="H23" s="34"/>
      <c r="I23" s="34"/>
      <c r="J23" s="34"/>
    </row>
    <row r="24" spans="1:10" ht="9.75" customHeight="1" x14ac:dyDescent="0.2">
      <c r="A24" s="34">
        <v>7330</v>
      </c>
      <c r="B24" s="77" t="s">
        <v>620</v>
      </c>
      <c r="C24" s="58">
        <v>0</v>
      </c>
      <c r="D24" s="58">
        <v>0</v>
      </c>
      <c r="E24" s="58">
        <v>0</v>
      </c>
      <c r="F24" s="58">
        <v>0</v>
      </c>
      <c r="G24" s="34"/>
      <c r="H24" s="34"/>
      <c r="I24" s="34"/>
      <c r="J24" s="34"/>
    </row>
    <row r="25" spans="1:10" ht="9.75" customHeight="1" x14ac:dyDescent="0.2">
      <c r="A25" s="34">
        <v>7340</v>
      </c>
      <c r="B25" s="77" t="s">
        <v>621</v>
      </c>
      <c r="C25" s="58">
        <v>0</v>
      </c>
      <c r="D25" s="58">
        <v>0</v>
      </c>
      <c r="E25" s="58">
        <v>0</v>
      </c>
      <c r="F25" s="58">
        <v>0</v>
      </c>
      <c r="G25" s="34"/>
      <c r="H25" s="34"/>
      <c r="I25" s="34"/>
      <c r="J25" s="34"/>
    </row>
    <row r="26" spans="1:10" ht="9.75" customHeight="1" x14ac:dyDescent="0.2">
      <c r="A26" s="34">
        <v>7350</v>
      </c>
      <c r="B26" s="77" t="s">
        <v>622</v>
      </c>
      <c r="C26" s="58">
        <v>0</v>
      </c>
      <c r="D26" s="58">
        <v>0</v>
      </c>
      <c r="E26" s="58">
        <v>0</v>
      </c>
      <c r="F26" s="58">
        <v>0</v>
      </c>
      <c r="G26" s="34"/>
      <c r="H26" s="34"/>
      <c r="I26" s="34"/>
      <c r="J26" s="34"/>
    </row>
    <row r="27" spans="1:10" ht="9.75" customHeight="1" x14ac:dyDescent="0.2">
      <c r="A27" s="34">
        <v>7360</v>
      </c>
      <c r="B27" s="77" t="s">
        <v>623</v>
      </c>
      <c r="C27" s="58">
        <v>0</v>
      </c>
      <c r="D27" s="58">
        <v>0</v>
      </c>
      <c r="E27" s="58">
        <v>0</v>
      </c>
      <c r="F27" s="58">
        <v>0</v>
      </c>
      <c r="G27" s="34"/>
      <c r="H27" s="34"/>
      <c r="I27" s="34"/>
      <c r="J27" s="34"/>
    </row>
    <row r="28" spans="1:10" ht="9.75" customHeight="1" x14ac:dyDescent="0.2">
      <c r="A28" s="34">
        <v>7410</v>
      </c>
      <c r="B28" s="77" t="s">
        <v>624</v>
      </c>
      <c r="C28" s="58">
        <v>0</v>
      </c>
      <c r="D28" s="58">
        <v>0</v>
      </c>
      <c r="E28" s="58">
        <v>0</v>
      </c>
      <c r="F28" s="58">
        <v>0</v>
      </c>
      <c r="G28" s="34"/>
      <c r="H28" s="34"/>
      <c r="I28" s="34"/>
      <c r="J28" s="34"/>
    </row>
    <row r="29" spans="1:10" ht="9.75" customHeight="1" x14ac:dyDescent="0.2">
      <c r="A29" s="34">
        <v>7420</v>
      </c>
      <c r="B29" s="77" t="s">
        <v>625</v>
      </c>
      <c r="C29" s="58">
        <v>0</v>
      </c>
      <c r="D29" s="58">
        <v>0</v>
      </c>
      <c r="E29" s="58">
        <v>0</v>
      </c>
      <c r="F29" s="58">
        <v>0</v>
      </c>
      <c r="G29" s="34"/>
      <c r="H29" s="34"/>
      <c r="I29" s="34"/>
      <c r="J29" s="34"/>
    </row>
    <row r="30" spans="1:10" ht="9.75" customHeight="1" x14ac:dyDescent="0.2">
      <c r="A30" s="34">
        <v>7510</v>
      </c>
      <c r="B30" s="77" t="s">
        <v>626</v>
      </c>
      <c r="C30" s="58">
        <v>0</v>
      </c>
      <c r="D30" s="58">
        <v>0</v>
      </c>
      <c r="E30" s="58">
        <v>0</v>
      </c>
      <c r="F30" s="58">
        <v>0</v>
      </c>
      <c r="G30" s="34"/>
      <c r="H30" s="34"/>
      <c r="I30" s="34"/>
      <c r="J30" s="34"/>
    </row>
    <row r="31" spans="1:10" ht="9.75" customHeight="1" x14ac:dyDescent="0.2">
      <c r="A31" s="34">
        <v>7520</v>
      </c>
      <c r="B31" s="77" t="s">
        <v>627</v>
      </c>
      <c r="C31" s="58">
        <v>0</v>
      </c>
      <c r="D31" s="58">
        <v>0</v>
      </c>
      <c r="E31" s="58">
        <v>0</v>
      </c>
      <c r="F31" s="58">
        <v>0</v>
      </c>
      <c r="G31" s="34"/>
      <c r="H31" s="34"/>
      <c r="I31" s="34"/>
      <c r="J31" s="34"/>
    </row>
    <row r="32" spans="1:10" ht="9.75" customHeight="1" x14ac:dyDescent="0.2">
      <c r="A32" s="34">
        <v>7610</v>
      </c>
      <c r="B32" s="77" t="s">
        <v>628</v>
      </c>
      <c r="C32" s="58">
        <v>0</v>
      </c>
      <c r="D32" s="58">
        <v>0</v>
      </c>
      <c r="E32" s="58">
        <v>0</v>
      </c>
      <c r="F32" s="58">
        <v>0</v>
      </c>
      <c r="G32" s="34"/>
      <c r="H32" s="34"/>
      <c r="I32" s="34"/>
      <c r="J32" s="34"/>
    </row>
    <row r="33" spans="1:12" ht="9.75" customHeight="1" x14ac:dyDescent="0.2">
      <c r="A33" s="34">
        <v>7620</v>
      </c>
      <c r="B33" s="77" t="s">
        <v>629</v>
      </c>
      <c r="C33" s="58">
        <v>0</v>
      </c>
      <c r="D33" s="58">
        <v>0</v>
      </c>
      <c r="E33" s="58">
        <v>0</v>
      </c>
      <c r="F33" s="58">
        <v>0</v>
      </c>
      <c r="G33" s="34"/>
      <c r="H33" s="34"/>
      <c r="I33" s="34"/>
      <c r="J33" s="34"/>
    </row>
    <row r="34" spans="1:12" ht="9.75" customHeight="1" x14ac:dyDescent="0.2">
      <c r="A34" s="34">
        <v>7630</v>
      </c>
      <c r="B34" s="77" t="s">
        <v>630</v>
      </c>
      <c r="C34" s="58">
        <v>0</v>
      </c>
      <c r="D34" s="58">
        <v>0</v>
      </c>
      <c r="E34" s="58">
        <v>0</v>
      </c>
      <c r="F34" s="58">
        <v>0</v>
      </c>
      <c r="G34" s="34"/>
      <c r="H34" s="34"/>
      <c r="I34" s="34"/>
      <c r="J34" s="34"/>
    </row>
    <row r="35" spans="1:12" ht="9.75" customHeight="1" x14ac:dyDescent="0.2">
      <c r="A35" s="34">
        <v>7640</v>
      </c>
      <c r="B35" s="77" t="s">
        <v>631</v>
      </c>
      <c r="C35" s="58">
        <v>0</v>
      </c>
      <c r="D35" s="58">
        <v>0</v>
      </c>
      <c r="E35" s="58">
        <v>0</v>
      </c>
      <c r="F35" s="58">
        <v>0</v>
      </c>
      <c r="G35" s="34"/>
      <c r="H35" s="34"/>
      <c r="I35" s="34"/>
      <c r="J35" s="34"/>
    </row>
    <row r="36" spans="1:12" ht="9.75" customHeight="1" x14ac:dyDescent="0.2">
      <c r="A36" s="34"/>
      <c r="B36" s="34"/>
      <c r="C36" s="58"/>
      <c r="D36" s="58"/>
      <c r="E36" s="58"/>
      <c r="F36" s="58"/>
      <c r="G36" s="34"/>
      <c r="H36" s="34"/>
      <c r="I36" s="34"/>
      <c r="J36" s="34"/>
    </row>
    <row r="37" spans="1:12" ht="9.75" customHeight="1" x14ac:dyDescent="0.2">
      <c r="A37" s="72">
        <v>8000</v>
      </c>
      <c r="B37" s="73" t="s">
        <v>632</v>
      </c>
      <c r="C37" s="75"/>
      <c r="D37" s="75"/>
      <c r="E37" s="75"/>
      <c r="F37" s="75"/>
      <c r="G37" s="75"/>
      <c r="H37" s="75"/>
      <c r="I37" s="75"/>
      <c r="J37" s="75"/>
    </row>
    <row r="38" spans="1:12" ht="9.75" customHeight="1" thickBot="1" x14ac:dyDescent="0.25">
      <c r="A38" s="34"/>
      <c r="B38" s="34"/>
      <c r="C38" s="34"/>
      <c r="D38" s="34"/>
      <c r="E38" s="34"/>
      <c r="F38" s="34"/>
      <c r="G38" s="34"/>
      <c r="H38" s="34"/>
      <c r="I38" s="34"/>
      <c r="J38" s="34"/>
    </row>
    <row r="39" spans="1:12" ht="9.75" customHeight="1" x14ac:dyDescent="0.2">
      <c r="A39" s="34"/>
      <c r="B39" s="490" t="s">
        <v>633</v>
      </c>
      <c r="C39" s="491"/>
      <c r="D39" s="34"/>
      <c r="F39" s="271"/>
      <c r="G39" s="271"/>
      <c r="I39" s="34"/>
      <c r="J39" s="34"/>
      <c r="K39" s="271"/>
      <c r="L39" s="271"/>
    </row>
    <row r="40" spans="1:12" ht="9.75" customHeight="1" x14ac:dyDescent="0.25">
      <c r="A40" s="34"/>
      <c r="B40" s="124" t="s">
        <v>544</v>
      </c>
      <c r="C40" s="125">
        <v>2025</v>
      </c>
      <c r="D40" s="34"/>
      <c r="F40" s="271"/>
      <c r="G40" s="272"/>
      <c r="H40" s="55"/>
      <c r="I40" s="57"/>
      <c r="J40" s="57"/>
      <c r="K40" s="271"/>
      <c r="L40" s="271"/>
    </row>
    <row r="41" spans="1:12" ht="9.75" customHeight="1" x14ac:dyDescent="0.2">
      <c r="A41" s="34">
        <v>8110</v>
      </c>
      <c r="B41" s="126" t="s">
        <v>634</v>
      </c>
      <c r="C41" s="127">
        <v>3970381</v>
      </c>
      <c r="D41" s="58"/>
      <c r="F41" s="273"/>
      <c r="G41" s="274"/>
      <c r="I41" s="34"/>
      <c r="J41" s="34"/>
      <c r="K41" s="273"/>
      <c r="L41" s="274"/>
    </row>
    <row r="42" spans="1:12" ht="9.75" customHeight="1" x14ac:dyDescent="0.2">
      <c r="A42" s="34">
        <v>8120</v>
      </c>
      <c r="B42" s="126" t="s">
        <v>635</v>
      </c>
      <c r="C42" s="127">
        <v>2267917.0499999998</v>
      </c>
      <c r="D42" s="34"/>
      <c r="F42" s="273"/>
      <c r="G42" s="274"/>
      <c r="I42" s="34"/>
      <c r="J42" s="34"/>
      <c r="K42" s="273"/>
      <c r="L42" s="274"/>
    </row>
    <row r="43" spans="1:12" ht="9.75" customHeight="1" x14ac:dyDescent="0.2">
      <c r="A43" s="34">
        <v>8130</v>
      </c>
      <c r="B43" s="126" t="s">
        <v>636</v>
      </c>
      <c r="C43" s="127">
        <v>-2034482.82</v>
      </c>
      <c r="D43" s="34"/>
      <c r="F43" s="273"/>
      <c r="G43" s="274"/>
      <c r="I43" s="34"/>
      <c r="J43" s="34"/>
      <c r="K43" s="273"/>
      <c r="L43" s="274"/>
    </row>
    <row r="44" spans="1:12" ht="9.75" customHeight="1" x14ac:dyDescent="0.2">
      <c r="A44" s="34">
        <v>8140</v>
      </c>
      <c r="B44" s="126" t="s">
        <v>637</v>
      </c>
      <c r="C44" s="127">
        <v>3736946.77</v>
      </c>
      <c r="D44" s="34"/>
      <c r="F44" s="273"/>
      <c r="G44" s="274"/>
      <c r="I44" s="34"/>
      <c r="J44" s="34"/>
      <c r="K44" s="273"/>
      <c r="L44" s="274"/>
    </row>
    <row r="45" spans="1:12" ht="9.75" customHeight="1" thickBot="1" x14ac:dyDescent="0.25">
      <c r="A45" s="34">
        <v>8150</v>
      </c>
      <c r="B45" s="128" t="s">
        <v>638</v>
      </c>
      <c r="C45" s="129">
        <v>3736946.77</v>
      </c>
      <c r="D45" s="34"/>
      <c r="F45" s="273"/>
      <c r="G45" s="274"/>
      <c r="I45" s="34"/>
      <c r="J45" s="34"/>
      <c r="K45" s="273"/>
      <c r="L45" s="274"/>
    </row>
    <row r="46" spans="1:12" ht="9.75" customHeight="1" x14ac:dyDescent="0.2">
      <c r="A46" s="34"/>
      <c r="B46" s="34"/>
      <c r="C46" s="34"/>
      <c r="D46" s="34"/>
      <c r="K46" s="148"/>
    </row>
    <row r="47" spans="1:12" ht="9.75" customHeight="1" thickBot="1" x14ac:dyDescent="0.25">
      <c r="A47" s="34"/>
      <c r="B47" s="34"/>
      <c r="C47" s="34"/>
      <c r="D47" s="34"/>
      <c r="K47" s="148"/>
    </row>
    <row r="48" spans="1:12" ht="9.75" customHeight="1" x14ac:dyDescent="0.2">
      <c r="A48" s="34"/>
      <c r="B48" s="490" t="s">
        <v>639</v>
      </c>
      <c r="C48" s="491"/>
      <c r="D48" s="34"/>
      <c r="K48" s="271"/>
      <c r="L48" s="271"/>
    </row>
    <row r="49" spans="1:12" ht="9.75" customHeight="1" x14ac:dyDescent="0.2">
      <c r="A49" s="34"/>
      <c r="B49" s="124" t="s">
        <v>544</v>
      </c>
      <c r="C49" s="125">
        <v>2025</v>
      </c>
      <c r="K49" s="271"/>
      <c r="L49" s="271"/>
    </row>
    <row r="50" spans="1:12" ht="9.75" customHeight="1" x14ac:dyDescent="0.2">
      <c r="A50" s="34">
        <v>8210</v>
      </c>
      <c r="B50" s="126" t="s">
        <v>640</v>
      </c>
      <c r="C50" s="127">
        <v>3970381</v>
      </c>
      <c r="D50" s="45"/>
      <c r="E50" s="148"/>
      <c r="F50" s="148"/>
      <c r="I50" s="34"/>
      <c r="J50" s="34"/>
      <c r="K50" s="273"/>
      <c r="L50" s="275"/>
    </row>
    <row r="51" spans="1:12" ht="9.75" customHeight="1" x14ac:dyDescent="0.2">
      <c r="A51" s="34">
        <v>8220</v>
      </c>
      <c r="B51" s="126" t="s">
        <v>641</v>
      </c>
      <c r="C51" s="127">
        <v>343431.59</v>
      </c>
      <c r="F51" s="148"/>
      <c r="I51" s="34"/>
      <c r="J51" s="34"/>
      <c r="K51" s="273"/>
      <c r="L51" s="275"/>
    </row>
    <row r="52" spans="1:12" ht="9.75" customHeight="1" x14ac:dyDescent="0.2">
      <c r="A52" s="34">
        <v>8230</v>
      </c>
      <c r="B52" s="126" t="s">
        <v>642</v>
      </c>
      <c r="C52" s="127">
        <v>2034482.82</v>
      </c>
      <c r="E52" s="148"/>
      <c r="F52" s="148"/>
      <c r="I52" s="34"/>
      <c r="J52" s="34"/>
      <c r="K52" s="273"/>
      <c r="L52" s="275"/>
    </row>
    <row r="53" spans="1:12" ht="9.75" customHeight="1" x14ac:dyDescent="0.2">
      <c r="A53" s="34">
        <v>8240</v>
      </c>
      <c r="B53" s="126" t="s">
        <v>643</v>
      </c>
      <c r="C53" s="127">
        <v>5661432.2300000004</v>
      </c>
      <c r="F53" s="271"/>
      <c r="G53" s="271"/>
      <c r="K53" s="273"/>
      <c r="L53" s="275"/>
    </row>
    <row r="54" spans="1:12" ht="9.75" customHeight="1" x14ac:dyDescent="0.2">
      <c r="A54" s="34">
        <v>8250</v>
      </c>
      <c r="B54" s="126" t="s">
        <v>644</v>
      </c>
      <c r="C54" s="127">
        <v>5661432.2300000004</v>
      </c>
      <c r="F54" s="271"/>
      <c r="G54" s="271"/>
      <c r="K54" s="273"/>
      <c r="L54" s="275"/>
    </row>
    <row r="55" spans="1:12" ht="9.75" customHeight="1" x14ac:dyDescent="0.2">
      <c r="A55" s="34">
        <v>8260</v>
      </c>
      <c r="B55" s="126" t="s">
        <v>645</v>
      </c>
      <c r="C55" s="127">
        <v>5661432.2300000004</v>
      </c>
      <c r="F55" s="273"/>
      <c r="G55" s="275"/>
      <c r="K55" s="273"/>
      <c r="L55" s="275"/>
    </row>
    <row r="56" spans="1:12" ht="9.75" customHeight="1" thickBot="1" x14ac:dyDescent="0.25">
      <c r="A56" s="34">
        <v>8270</v>
      </c>
      <c r="B56" s="128" t="s">
        <v>646</v>
      </c>
      <c r="C56" s="129">
        <v>5661432.2300000004</v>
      </c>
      <c r="F56" s="273"/>
      <c r="G56" s="275"/>
      <c r="K56" s="273"/>
      <c r="L56" s="275"/>
    </row>
    <row r="57" spans="1:12" ht="9.75" customHeight="1" x14ac:dyDescent="0.2">
      <c r="A57" s="34"/>
      <c r="B57" s="34"/>
      <c r="C57" s="34"/>
      <c r="F57" s="273"/>
      <c r="G57" s="275"/>
    </row>
    <row r="58" spans="1:12" ht="9.75" customHeight="1" x14ac:dyDescent="0.2">
      <c r="A58" s="34"/>
      <c r="B58" s="34"/>
      <c r="C58" s="34"/>
      <c r="E58" s="148"/>
      <c r="F58" s="148"/>
    </row>
    <row r="59" spans="1:12" ht="9.75" customHeight="1" x14ac:dyDescent="0.2">
      <c r="A59" s="34"/>
      <c r="B59" s="34" t="s">
        <v>310</v>
      </c>
      <c r="C59" s="34"/>
      <c r="F59" s="148"/>
    </row>
  </sheetData>
  <mergeCells count="6">
    <mergeCell ref="B48:C48"/>
    <mergeCell ref="A1:F1"/>
    <mergeCell ref="A2:F2"/>
    <mergeCell ref="A3:F3"/>
    <mergeCell ref="A4:F4"/>
    <mergeCell ref="B39:C39"/>
  </mergeCells>
  <pageMargins left="0.7" right="0.7" top="0.75" bottom="0.75" header="0" footer="0"/>
  <pageSetup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E214"/>
  <sheetViews>
    <sheetView view="pageBreakPreview" topLeftCell="A78" zoomScale="60" zoomScaleNormal="85" workbookViewId="0">
      <selection activeCell="E97" sqref="E97"/>
    </sheetView>
  </sheetViews>
  <sheetFormatPr baseColWidth="10" defaultColWidth="14.44140625" defaultRowHeight="15" customHeight="1" x14ac:dyDescent="0.3"/>
  <cols>
    <col min="1" max="1" width="10" style="29" customWidth="1"/>
    <col min="2" max="2" width="73.33203125" style="29" customWidth="1"/>
    <col min="3" max="3" width="15.88671875" style="29" customWidth="1"/>
    <col min="4" max="4" width="11.109375" style="29" customWidth="1"/>
    <col min="5" max="5" width="53.109375" style="29" customWidth="1"/>
    <col min="6" max="26" width="9.109375" style="29" customWidth="1"/>
    <col min="27" max="16384" width="14.44140625" style="29"/>
  </cols>
  <sheetData>
    <row r="1" spans="1:5" ht="11.25" customHeight="1" x14ac:dyDescent="0.3">
      <c r="A1" s="488" t="s">
        <v>2113</v>
      </c>
      <c r="B1" s="501"/>
      <c r="C1" s="501"/>
      <c r="D1" s="130" t="s">
        <v>99</v>
      </c>
      <c r="E1" s="71">
        <v>2025</v>
      </c>
    </row>
    <row r="2" spans="1:5" ht="11.25" customHeight="1" x14ac:dyDescent="0.3">
      <c r="A2" s="488" t="s">
        <v>100</v>
      </c>
      <c r="B2" s="501"/>
      <c r="C2" s="501"/>
      <c r="D2" s="130" t="s">
        <v>101</v>
      </c>
      <c r="E2" s="71" t="s">
        <v>648</v>
      </c>
    </row>
    <row r="3" spans="1:5" ht="11.25" customHeight="1" x14ac:dyDescent="0.3">
      <c r="A3" s="488" t="s">
        <v>2114</v>
      </c>
      <c r="B3" s="501"/>
      <c r="C3" s="501"/>
      <c r="D3" s="130" t="s">
        <v>102</v>
      </c>
      <c r="E3" s="71" t="s">
        <v>651</v>
      </c>
    </row>
    <row r="4" spans="1:5" ht="11.25" customHeight="1" x14ac:dyDescent="0.3">
      <c r="A4" s="488" t="s">
        <v>103</v>
      </c>
      <c r="B4" s="501"/>
      <c r="C4" s="501"/>
      <c r="D4" s="131"/>
      <c r="E4" s="131"/>
    </row>
    <row r="5" spans="1:5" ht="9.75" customHeight="1" x14ac:dyDescent="0.3">
      <c r="A5" s="31" t="s">
        <v>104</v>
      </c>
      <c r="B5" s="32"/>
      <c r="C5" s="32"/>
      <c r="D5" s="33"/>
      <c r="E5" s="32"/>
    </row>
    <row r="6" spans="1:5" ht="14.4" x14ac:dyDescent="0.3">
      <c r="A6" s="34"/>
      <c r="B6" s="34"/>
      <c r="C6" s="34"/>
      <c r="D6" s="35"/>
      <c r="E6" s="34"/>
    </row>
    <row r="7" spans="1:5" ht="14.4" x14ac:dyDescent="0.3">
      <c r="A7" s="32" t="s">
        <v>105</v>
      </c>
      <c r="B7" s="32"/>
      <c r="C7" s="32"/>
      <c r="D7" s="33"/>
      <c r="E7" s="32"/>
    </row>
    <row r="8" spans="1:5" ht="14.4" x14ac:dyDescent="0.3">
      <c r="A8" s="36" t="s">
        <v>106</v>
      </c>
      <c r="B8" s="36" t="s">
        <v>107</v>
      </c>
      <c r="C8" s="37" t="s">
        <v>108</v>
      </c>
      <c r="D8" s="38" t="s">
        <v>109</v>
      </c>
      <c r="E8" s="37" t="s">
        <v>110</v>
      </c>
    </row>
    <row r="9" spans="1:5" ht="14.4" x14ac:dyDescent="0.3">
      <c r="A9" s="39">
        <v>4000</v>
      </c>
      <c r="B9" s="40" t="s">
        <v>111</v>
      </c>
      <c r="C9" s="276">
        <f>+C10+C57+C69</f>
        <v>434889779.63999999</v>
      </c>
      <c r="D9" s="42"/>
      <c r="E9" s="34"/>
    </row>
    <row r="10" spans="1:5" ht="40.799999999999997" x14ac:dyDescent="0.3">
      <c r="A10" s="39">
        <v>4100</v>
      </c>
      <c r="B10" s="40" t="s">
        <v>74</v>
      </c>
      <c r="C10" s="276">
        <f>+C11+C21+C27+C30+C36+C39+C48</f>
        <v>293528139.63999999</v>
      </c>
      <c r="D10" s="42"/>
      <c r="E10" s="277" t="s">
        <v>1611</v>
      </c>
    </row>
    <row r="11" spans="1:5" ht="14.4" x14ac:dyDescent="0.3">
      <c r="A11" s="39">
        <v>4110</v>
      </c>
      <c r="B11" s="40" t="s">
        <v>112</v>
      </c>
      <c r="C11" s="276">
        <f>SUM(C12:C20)</f>
        <v>0</v>
      </c>
      <c r="D11" s="42" t="str">
        <f t="shared" ref="D11:D20" si="0">IFERROR(C11/$C$12,"")</f>
        <v/>
      </c>
      <c r="E11" s="34"/>
    </row>
    <row r="12" spans="1:5" ht="14.4" x14ac:dyDescent="0.3">
      <c r="A12" s="43">
        <v>4111</v>
      </c>
      <c r="B12" s="44" t="s">
        <v>113</v>
      </c>
      <c r="C12" s="45">
        <v>0</v>
      </c>
      <c r="D12" s="42" t="str">
        <f t="shared" si="0"/>
        <v/>
      </c>
      <c r="E12" s="34"/>
    </row>
    <row r="13" spans="1:5" ht="14.4" x14ac:dyDescent="0.3">
      <c r="A13" s="43">
        <v>4112</v>
      </c>
      <c r="B13" s="44" t="s">
        <v>114</v>
      </c>
      <c r="C13" s="45">
        <v>0</v>
      </c>
      <c r="D13" s="42" t="str">
        <f t="shared" si="0"/>
        <v/>
      </c>
      <c r="E13" s="34"/>
    </row>
    <row r="14" spans="1:5" ht="14.4" x14ac:dyDescent="0.3">
      <c r="A14" s="43">
        <v>4113</v>
      </c>
      <c r="B14" s="44" t="s">
        <v>115</v>
      </c>
      <c r="C14" s="45">
        <v>0</v>
      </c>
      <c r="D14" s="42" t="str">
        <f t="shared" si="0"/>
        <v/>
      </c>
      <c r="E14" s="34"/>
    </row>
    <row r="15" spans="1:5" ht="14.4" x14ac:dyDescent="0.3">
      <c r="A15" s="43">
        <v>4114</v>
      </c>
      <c r="B15" s="44" t="s">
        <v>116</v>
      </c>
      <c r="C15" s="45">
        <v>0</v>
      </c>
      <c r="D15" s="42" t="str">
        <f t="shared" si="0"/>
        <v/>
      </c>
      <c r="E15" s="34"/>
    </row>
    <row r="16" spans="1:5" ht="14.4" x14ac:dyDescent="0.3">
      <c r="A16" s="43">
        <v>4115</v>
      </c>
      <c r="B16" s="44" t="s">
        <v>117</v>
      </c>
      <c r="C16" s="45">
        <v>0</v>
      </c>
      <c r="D16" s="42" t="str">
        <f t="shared" si="0"/>
        <v/>
      </c>
      <c r="E16" s="34"/>
    </row>
    <row r="17" spans="1:5" ht="14.4" x14ac:dyDescent="0.3">
      <c r="A17" s="43">
        <v>4116</v>
      </c>
      <c r="B17" s="44" t="s">
        <v>118</v>
      </c>
      <c r="C17" s="45">
        <v>0</v>
      </c>
      <c r="D17" s="42" t="str">
        <f t="shared" si="0"/>
        <v/>
      </c>
      <c r="E17" s="34"/>
    </row>
    <row r="18" spans="1:5" ht="14.4" x14ac:dyDescent="0.3">
      <c r="A18" s="43">
        <v>4117</v>
      </c>
      <c r="B18" s="44" t="s">
        <v>119</v>
      </c>
      <c r="C18" s="45">
        <v>0</v>
      </c>
      <c r="D18" s="42" t="str">
        <f t="shared" si="0"/>
        <v/>
      </c>
      <c r="E18" s="34"/>
    </row>
    <row r="19" spans="1:5" ht="21.6" x14ac:dyDescent="0.3">
      <c r="A19" s="43">
        <v>4118</v>
      </c>
      <c r="B19" s="46" t="s">
        <v>120</v>
      </c>
      <c r="C19" s="45">
        <v>0</v>
      </c>
      <c r="D19" s="42" t="str">
        <f t="shared" si="0"/>
        <v/>
      </c>
      <c r="E19" s="34"/>
    </row>
    <row r="20" spans="1:5" ht="14.4" x14ac:dyDescent="0.3">
      <c r="A20" s="43">
        <v>4119</v>
      </c>
      <c r="B20" s="44" t="s">
        <v>121</v>
      </c>
      <c r="C20" s="45">
        <v>0</v>
      </c>
      <c r="D20" s="42" t="str">
        <f t="shared" si="0"/>
        <v/>
      </c>
      <c r="E20" s="34"/>
    </row>
    <row r="21" spans="1:5" ht="14.4" x14ac:dyDescent="0.3">
      <c r="A21" s="39">
        <v>4120</v>
      </c>
      <c r="B21" s="40" t="s">
        <v>122</v>
      </c>
      <c r="C21" s="276">
        <f>SUM(C22:C26)</f>
        <v>0</v>
      </c>
      <c r="D21" s="42" t="str">
        <f t="shared" ref="D21:D26" si="1">IFERROR(C21/$C$21,"")</f>
        <v/>
      </c>
      <c r="E21" s="34"/>
    </row>
    <row r="22" spans="1:5" ht="14.4" x14ac:dyDescent="0.3">
      <c r="A22" s="43">
        <v>4121</v>
      </c>
      <c r="B22" s="44" t="s">
        <v>123</v>
      </c>
      <c r="C22" s="45">
        <v>0</v>
      </c>
      <c r="D22" s="42" t="str">
        <f t="shared" si="1"/>
        <v/>
      </c>
      <c r="E22" s="34"/>
    </row>
    <row r="23" spans="1:5" ht="14.4" x14ac:dyDescent="0.3">
      <c r="A23" s="43">
        <v>4122</v>
      </c>
      <c r="B23" s="44" t="s">
        <v>124</v>
      </c>
      <c r="C23" s="45">
        <v>0</v>
      </c>
      <c r="D23" s="42" t="str">
        <f t="shared" si="1"/>
        <v/>
      </c>
      <c r="E23" s="34"/>
    </row>
    <row r="24" spans="1:5" ht="14.4" x14ac:dyDescent="0.3">
      <c r="A24" s="43">
        <v>4123</v>
      </c>
      <c r="B24" s="44" t="s">
        <v>125</v>
      </c>
      <c r="C24" s="45">
        <v>0</v>
      </c>
      <c r="D24" s="42" t="str">
        <f t="shared" si="1"/>
        <v/>
      </c>
      <c r="E24" s="34"/>
    </row>
    <row r="25" spans="1:5" ht="14.4" x14ac:dyDescent="0.3">
      <c r="A25" s="43">
        <v>4124</v>
      </c>
      <c r="B25" s="44" t="s">
        <v>126</v>
      </c>
      <c r="C25" s="45">
        <v>0</v>
      </c>
      <c r="D25" s="42" t="str">
        <f t="shared" si="1"/>
        <v/>
      </c>
      <c r="E25" s="34"/>
    </row>
    <row r="26" spans="1:5" ht="14.4" x14ac:dyDescent="0.3">
      <c r="A26" s="43">
        <v>4129</v>
      </c>
      <c r="B26" s="44" t="s">
        <v>127</v>
      </c>
      <c r="C26" s="45">
        <v>0</v>
      </c>
      <c r="D26" s="42" t="str">
        <f t="shared" si="1"/>
        <v/>
      </c>
      <c r="E26" s="34"/>
    </row>
    <row r="27" spans="1:5" ht="14.4" x14ac:dyDescent="0.3">
      <c r="A27" s="39">
        <v>4130</v>
      </c>
      <c r="B27" s="40" t="s">
        <v>128</v>
      </c>
      <c r="C27" s="276">
        <f>+C28+C29</f>
        <v>0</v>
      </c>
      <c r="D27" s="42" t="str">
        <f t="shared" ref="D27:D29" si="2">IFERROR(C27/$C$27,"")</f>
        <v/>
      </c>
      <c r="E27" s="34"/>
    </row>
    <row r="28" spans="1:5" ht="14.4" x14ac:dyDescent="0.3">
      <c r="A28" s="43">
        <v>4131</v>
      </c>
      <c r="B28" s="44" t="s">
        <v>129</v>
      </c>
      <c r="C28" s="45">
        <v>0</v>
      </c>
      <c r="D28" s="42" t="str">
        <f t="shared" si="2"/>
        <v/>
      </c>
      <c r="E28" s="34"/>
    </row>
    <row r="29" spans="1:5" ht="21.6" x14ac:dyDescent="0.3">
      <c r="A29" s="43">
        <v>4132</v>
      </c>
      <c r="B29" s="46" t="s">
        <v>130</v>
      </c>
      <c r="C29" s="45">
        <v>0</v>
      </c>
      <c r="D29" s="42" t="str">
        <f t="shared" si="2"/>
        <v/>
      </c>
      <c r="E29" s="34"/>
    </row>
    <row r="30" spans="1:5" ht="14.4" x14ac:dyDescent="0.3">
      <c r="A30" s="39">
        <v>4140</v>
      </c>
      <c r="B30" s="40" t="s">
        <v>131</v>
      </c>
      <c r="C30" s="276">
        <f>SUM(C31:C35)</f>
        <v>0</v>
      </c>
      <c r="D30" s="42" t="str">
        <f t="shared" ref="D30:D35" si="3">IFERROR(C30/$C$30,"")</f>
        <v/>
      </c>
      <c r="E30" s="34"/>
    </row>
    <row r="31" spans="1:5" ht="14.4" x14ac:dyDescent="0.3">
      <c r="A31" s="43">
        <v>4141</v>
      </c>
      <c r="B31" s="44" t="s">
        <v>132</v>
      </c>
      <c r="C31" s="45">
        <v>0</v>
      </c>
      <c r="D31" s="42" t="str">
        <f t="shared" si="3"/>
        <v/>
      </c>
      <c r="E31" s="34"/>
    </row>
    <row r="32" spans="1:5" ht="14.4" x14ac:dyDescent="0.3">
      <c r="A32" s="43">
        <v>4143</v>
      </c>
      <c r="B32" s="44" t="s">
        <v>133</v>
      </c>
      <c r="C32" s="45">
        <v>0</v>
      </c>
      <c r="D32" s="42" t="str">
        <f t="shared" si="3"/>
        <v/>
      </c>
      <c r="E32" s="34"/>
    </row>
    <row r="33" spans="1:5" ht="14.4" x14ac:dyDescent="0.3">
      <c r="A33" s="43">
        <v>4144</v>
      </c>
      <c r="B33" s="44" t="s">
        <v>134</v>
      </c>
      <c r="C33" s="45">
        <v>0</v>
      </c>
      <c r="D33" s="42" t="str">
        <f t="shared" si="3"/>
        <v/>
      </c>
      <c r="E33" s="34"/>
    </row>
    <row r="34" spans="1:5" ht="21.6" x14ac:dyDescent="0.3">
      <c r="A34" s="43">
        <v>4145</v>
      </c>
      <c r="B34" s="46" t="s">
        <v>135</v>
      </c>
      <c r="C34" s="45">
        <v>0</v>
      </c>
      <c r="D34" s="42" t="str">
        <f t="shared" si="3"/>
        <v/>
      </c>
      <c r="E34" s="34"/>
    </row>
    <row r="35" spans="1:5" ht="14.4" x14ac:dyDescent="0.3">
      <c r="A35" s="43">
        <v>4149</v>
      </c>
      <c r="B35" s="44" t="s">
        <v>136</v>
      </c>
      <c r="C35" s="45">
        <v>0</v>
      </c>
      <c r="D35" s="42" t="str">
        <f t="shared" si="3"/>
        <v/>
      </c>
      <c r="E35" s="34"/>
    </row>
    <row r="36" spans="1:5" ht="20.399999999999999" x14ac:dyDescent="0.3">
      <c r="A36" s="39">
        <v>4150</v>
      </c>
      <c r="B36" s="40" t="s">
        <v>137</v>
      </c>
      <c r="C36" s="276">
        <f>SUM(C37:C38)</f>
        <v>3737550.95</v>
      </c>
      <c r="D36" s="42">
        <f t="shared" ref="D36:D38" si="4">IFERROR(C36/$C$36,"")</f>
        <v>1</v>
      </c>
      <c r="E36" s="277" t="s">
        <v>1612</v>
      </c>
    </row>
    <row r="37" spans="1:5" ht="20.399999999999999" x14ac:dyDescent="0.3">
      <c r="A37" s="43">
        <v>4151</v>
      </c>
      <c r="B37" s="44" t="s">
        <v>137</v>
      </c>
      <c r="C37" s="45">
        <v>3737550.95</v>
      </c>
      <c r="D37" s="42">
        <f t="shared" si="4"/>
        <v>1</v>
      </c>
      <c r="E37" s="277" t="str">
        <f>+E36</f>
        <v>Se refiere al registro de los ingresos  financieros   generados en las cuentas de inversión acumuladas al mes de diciembre de 2025</v>
      </c>
    </row>
    <row r="38" spans="1:5" ht="21.6" x14ac:dyDescent="0.3">
      <c r="A38" s="43">
        <v>4154</v>
      </c>
      <c r="B38" s="46" t="s">
        <v>138</v>
      </c>
      <c r="C38" s="45">
        <v>0</v>
      </c>
      <c r="D38" s="42">
        <f t="shared" si="4"/>
        <v>0</v>
      </c>
      <c r="E38" s="34"/>
    </row>
    <row r="39" spans="1:5" ht="14.4" x14ac:dyDescent="0.3">
      <c r="A39" s="39">
        <v>4160</v>
      </c>
      <c r="B39" s="40" t="s">
        <v>139</v>
      </c>
      <c r="C39" s="276">
        <f>SUM(C40:C47)</f>
        <v>0</v>
      </c>
      <c r="D39" s="42" t="str">
        <f t="shared" ref="D39:D47" si="5">IFERROR(C39/$C$39,"")</f>
        <v/>
      </c>
      <c r="E39" s="34"/>
    </row>
    <row r="40" spans="1:5" ht="14.4" x14ac:dyDescent="0.3">
      <c r="A40" s="43">
        <v>4161</v>
      </c>
      <c r="B40" s="44" t="s">
        <v>140</v>
      </c>
      <c r="C40" s="45">
        <v>0</v>
      </c>
      <c r="D40" s="42" t="str">
        <f t="shared" si="5"/>
        <v/>
      </c>
      <c r="E40" s="34"/>
    </row>
    <row r="41" spans="1:5" ht="14.4" x14ac:dyDescent="0.3">
      <c r="A41" s="43">
        <v>4162</v>
      </c>
      <c r="B41" s="44" t="s">
        <v>141</v>
      </c>
      <c r="C41" s="45">
        <v>0</v>
      </c>
      <c r="D41" s="42" t="str">
        <f t="shared" si="5"/>
        <v/>
      </c>
      <c r="E41" s="34"/>
    </row>
    <row r="42" spans="1:5" ht="14.4" x14ac:dyDescent="0.3">
      <c r="A42" s="43">
        <v>4163</v>
      </c>
      <c r="B42" s="44" t="s">
        <v>142</v>
      </c>
      <c r="C42" s="45">
        <v>0</v>
      </c>
      <c r="D42" s="42" t="str">
        <f t="shared" si="5"/>
        <v/>
      </c>
      <c r="E42" s="34"/>
    </row>
    <row r="43" spans="1:5" ht="14.4" x14ac:dyDescent="0.3">
      <c r="A43" s="43">
        <v>4164</v>
      </c>
      <c r="B43" s="44" t="s">
        <v>143</v>
      </c>
      <c r="C43" s="45">
        <v>0</v>
      </c>
      <c r="D43" s="42" t="str">
        <f t="shared" si="5"/>
        <v/>
      </c>
      <c r="E43" s="34"/>
    </row>
    <row r="44" spans="1:5" ht="14.4" x14ac:dyDescent="0.3">
      <c r="A44" s="43">
        <v>4165</v>
      </c>
      <c r="B44" s="44" t="s">
        <v>144</v>
      </c>
      <c r="C44" s="45">
        <v>0</v>
      </c>
      <c r="D44" s="42" t="str">
        <f t="shared" si="5"/>
        <v/>
      </c>
      <c r="E44" s="34"/>
    </row>
    <row r="45" spans="1:5" ht="21.6" x14ac:dyDescent="0.3">
      <c r="A45" s="43">
        <v>4166</v>
      </c>
      <c r="B45" s="46" t="s">
        <v>145</v>
      </c>
      <c r="C45" s="45">
        <v>0</v>
      </c>
      <c r="D45" s="42" t="str">
        <f t="shared" si="5"/>
        <v/>
      </c>
      <c r="E45" s="34"/>
    </row>
    <row r="46" spans="1:5" ht="14.4" x14ac:dyDescent="0.3">
      <c r="A46" s="43">
        <v>4168</v>
      </c>
      <c r="B46" s="44" t="s">
        <v>146</v>
      </c>
      <c r="C46" s="45">
        <v>0</v>
      </c>
      <c r="D46" s="42" t="str">
        <f t="shared" si="5"/>
        <v/>
      </c>
      <c r="E46" s="34"/>
    </row>
    <row r="47" spans="1:5" ht="14.4" x14ac:dyDescent="0.3">
      <c r="A47" s="43">
        <v>4169</v>
      </c>
      <c r="B47" s="44" t="s">
        <v>147</v>
      </c>
      <c r="C47" s="45">
        <v>0</v>
      </c>
      <c r="D47" s="42" t="str">
        <f t="shared" si="5"/>
        <v/>
      </c>
      <c r="E47" s="34"/>
    </row>
    <row r="48" spans="1:5" ht="52.5" customHeight="1" x14ac:dyDescent="0.3">
      <c r="A48" s="39">
        <v>4170</v>
      </c>
      <c r="B48" s="40" t="s">
        <v>148</v>
      </c>
      <c r="C48" s="276">
        <f>SUM(C49:C56)</f>
        <v>289790588.69</v>
      </c>
      <c r="D48" s="42">
        <f t="shared" ref="D48:D56" si="6">IFERROR(C48/$C$48,"")</f>
        <v>1</v>
      </c>
      <c r="E48" s="278" t="s">
        <v>1613</v>
      </c>
    </row>
    <row r="49" spans="1:5" ht="14.4" x14ac:dyDescent="0.3">
      <c r="A49" s="43">
        <v>4171</v>
      </c>
      <c r="B49" s="44" t="s">
        <v>149</v>
      </c>
      <c r="C49" s="45">
        <v>0</v>
      </c>
      <c r="D49" s="42">
        <f t="shared" si="6"/>
        <v>0</v>
      </c>
      <c r="E49" s="34"/>
    </row>
    <row r="50" spans="1:5" ht="14.4" x14ac:dyDescent="0.3">
      <c r="A50" s="43">
        <v>4172</v>
      </c>
      <c r="B50" s="44" t="s">
        <v>150</v>
      </c>
      <c r="C50" s="45">
        <v>0</v>
      </c>
      <c r="D50" s="42">
        <f t="shared" si="6"/>
        <v>0</v>
      </c>
      <c r="E50" s="34"/>
    </row>
    <row r="51" spans="1:5" ht="55.5" customHeight="1" x14ac:dyDescent="0.3">
      <c r="A51" s="43">
        <v>4173</v>
      </c>
      <c r="B51" s="46" t="s">
        <v>151</v>
      </c>
      <c r="C51" s="45">
        <v>289790588.69</v>
      </c>
      <c r="D51" s="42">
        <f t="shared" si="6"/>
        <v>1</v>
      </c>
      <c r="E51" s="278" t="s">
        <v>1613</v>
      </c>
    </row>
    <row r="52" spans="1:5" ht="21.6" x14ac:dyDescent="0.3">
      <c r="A52" s="43">
        <v>4174</v>
      </c>
      <c r="B52" s="46" t="s">
        <v>153</v>
      </c>
      <c r="C52" s="45">
        <v>0</v>
      </c>
      <c r="D52" s="42">
        <f t="shared" si="6"/>
        <v>0</v>
      </c>
      <c r="E52" s="34"/>
    </row>
    <row r="53" spans="1:5" ht="21.6" x14ac:dyDescent="0.3">
      <c r="A53" s="43">
        <v>4175</v>
      </c>
      <c r="B53" s="46" t="s">
        <v>154</v>
      </c>
      <c r="C53" s="45">
        <v>0</v>
      </c>
      <c r="D53" s="42">
        <f t="shared" si="6"/>
        <v>0</v>
      </c>
      <c r="E53" s="34"/>
    </row>
    <row r="54" spans="1:5" ht="21.6" x14ac:dyDescent="0.3">
      <c r="A54" s="43">
        <v>4176</v>
      </c>
      <c r="B54" s="46" t="s">
        <v>155</v>
      </c>
      <c r="C54" s="45">
        <v>0</v>
      </c>
      <c r="D54" s="42">
        <f t="shared" si="6"/>
        <v>0</v>
      </c>
      <c r="E54" s="34"/>
    </row>
    <row r="55" spans="1:5" ht="21.6" x14ac:dyDescent="0.3">
      <c r="A55" s="43">
        <v>4177</v>
      </c>
      <c r="B55" s="46" t="s">
        <v>156</v>
      </c>
      <c r="C55" s="45">
        <v>0</v>
      </c>
      <c r="D55" s="42">
        <f t="shared" si="6"/>
        <v>0</v>
      </c>
      <c r="E55" s="34"/>
    </row>
    <row r="56" spans="1:5" ht="21.6" x14ac:dyDescent="0.3">
      <c r="A56" s="43">
        <v>4178</v>
      </c>
      <c r="B56" s="46" t="s">
        <v>157</v>
      </c>
      <c r="C56" s="45">
        <v>0</v>
      </c>
      <c r="D56" s="42">
        <f t="shared" si="6"/>
        <v>0</v>
      </c>
      <c r="E56" s="34"/>
    </row>
    <row r="57" spans="1:5" ht="60.75" customHeight="1" x14ac:dyDescent="0.3">
      <c r="A57" s="39">
        <v>4200</v>
      </c>
      <c r="B57" s="52" t="s">
        <v>160</v>
      </c>
      <c r="C57" s="276">
        <f>+C58+C64</f>
        <v>141361640</v>
      </c>
      <c r="D57" s="42"/>
      <c r="E57" s="64" t="s">
        <v>1614</v>
      </c>
    </row>
    <row r="58" spans="1:5" ht="21.6" x14ac:dyDescent="0.3">
      <c r="A58" s="39">
        <v>4210</v>
      </c>
      <c r="B58" s="52" t="s">
        <v>161</v>
      </c>
      <c r="C58" s="276">
        <f>SUM(C59:C63)</f>
        <v>0</v>
      </c>
      <c r="D58" s="42" t="str">
        <f t="shared" ref="D58:D63" si="7">IFERROR(C58/$C$58,"")</f>
        <v/>
      </c>
      <c r="E58" s="34"/>
    </row>
    <row r="59" spans="1:5" ht="14.4" x14ac:dyDescent="0.3">
      <c r="A59" s="43">
        <v>4211</v>
      </c>
      <c r="B59" s="44" t="s">
        <v>162</v>
      </c>
      <c r="C59" s="45">
        <v>0</v>
      </c>
      <c r="D59" s="42" t="str">
        <f t="shared" si="7"/>
        <v/>
      </c>
      <c r="E59" s="34"/>
    </row>
    <row r="60" spans="1:5" ht="14.4" x14ac:dyDescent="0.3">
      <c r="A60" s="43">
        <v>4212</v>
      </c>
      <c r="B60" s="44" t="s">
        <v>163</v>
      </c>
      <c r="C60" s="45">
        <v>0</v>
      </c>
      <c r="D60" s="42" t="str">
        <f t="shared" si="7"/>
        <v/>
      </c>
      <c r="E60" s="34"/>
    </row>
    <row r="61" spans="1:5" ht="14.4" x14ac:dyDescent="0.3">
      <c r="A61" s="43">
        <v>4213</v>
      </c>
      <c r="B61" s="44" t="s">
        <v>164</v>
      </c>
      <c r="C61" s="45">
        <v>0</v>
      </c>
      <c r="D61" s="42" t="str">
        <f t="shared" si="7"/>
        <v/>
      </c>
      <c r="E61" s="34"/>
    </row>
    <row r="62" spans="1:5" ht="14.4" x14ac:dyDescent="0.3">
      <c r="A62" s="43">
        <v>4214</v>
      </c>
      <c r="B62" s="44" t="s">
        <v>165</v>
      </c>
      <c r="C62" s="45">
        <v>0</v>
      </c>
      <c r="D62" s="42" t="str">
        <f t="shared" si="7"/>
        <v/>
      </c>
      <c r="E62" s="34"/>
    </row>
    <row r="63" spans="1:5" ht="14.4" x14ac:dyDescent="0.3">
      <c r="A63" s="43">
        <v>4215</v>
      </c>
      <c r="B63" s="44" t="s">
        <v>166</v>
      </c>
      <c r="C63" s="45">
        <v>0</v>
      </c>
      <c r="D63" s="42" t="str">
        <f t="shared" si="7"/>
        <v/>
      </c>
      <c r="E63" s="34"/>
    </row>
    <row r="64" spans="1:5" ht="58.5" customHeight="1" x14ac:dyDescent="0.3">
      <c r="A64" s="39">
        <v>4220</v>
      </c>
      <c r="B64" s="40" t="s">
        <v>167</v>
      </c>
      <c r="C64" s="276">
        <f>SUM(C65:C68)</f>
        <v>141361640</v>
      </c>
      <c r="D64" s="42">
        <f t="shared" ref="D64:D68" si="8">IFERROR(C64/$C$64,"")</f>
        <v>1</v>
      </c>
      <c r="E64" s="64" t="s">
        <v>1614</v>
      </c>
    </row>
    <row r="65" spans="1:5" ht="58.5" customHeight="1" x14ac:dyDescent="0.3">
      <c r="A65" s="43">
        <v>4221</v>
      </c>
      <c r="B65" s="44" t="s">
        <v>168</v>
      </c>
      <c r="C65" s="45">
        <v>141361640</v>
      </c>
      <c r="D65" s="42">
        <f t="shared" si="8"/>
        <v>1</v>
      </c>
      <c r="E65" s="64" t="s">
        <v>1614</v>
      </c>
    </row>
    <row r="66" spans="1:5" ht="14.4" x14ac:dyDescent="0.3">
      <c r="A66" s="43">
        <v>4223</v>
      </c>
      <c r="B66" s="44" t="s">
        <v>170</v>
      </c>
      <c r="C66" s="45">
        <v>0</v>
      </c>
      <c r="D66" s="42">
        <f t="shared" si="8"/>
        <v>0</v>
      </c>
      <c r="E66" s="34"/>
    </row>
    <row r="67" spans="1:5" ht="14.4" x14ac:dyDescent="0.3">
      <c r="A67" s="43">
        <v>4225</v>
      </c>
      <c r="B67" s="44" t="s">
        <v>171</v>
      </c>
      <c r="C67" s="45">
        <v>0</v>
      </c>
      <c r="D67" s="42">
        <f t="shared" si="8"/>
        <v>0</v>
      </c>
      <c r="E67" s="34"/>
    </row>
    <row r="68" spans="1:5" ht="14.4" x14ac:dyDescent="0.3">
      <c r="A68" s="43">
        <v>4227</v>
      </c>
      <c r="B68" s="44" t="s">
        <v>172</v>
      </c>
      <c r="C68" s="45">
        <v>0</v>
      </c>
      <c r="D68" s="42">
        <f t="shared" si="8"/>
        <v>0</v>
      </c>
      <c r="E68" s="34"/>
    </row>
    <row r="69" spans="1:5" ht="14.4" x14ac:dyDescent="0.3">
      <c r="A69" s="54">
        <v>4300</v>
      </c>
      <c r="B69" s="40" t="s">
        <v>78</v>
      </c>
      <c r="C69" s="276">
        <f>+C73+C79+C81+C83</f>
        <v>0</v>
      </c>
      <c r="D69" s="42"/>
      <c r="E69" s="44"/>
    </row>
    <row r="70" spans="1:5" ht="14.4" x14ac:dyDescent="0.3">
      <c r="A70" s="54">
        <v>4310</v>
      </c>
      <c r="B70" s="40" t="s">
        <v>173</v>
      </c>
      <c r="C70" s="276">
        <f>SUM(C71:C72)</f>
        <v>0</v>
      </c>
      <c r="D70" s="42" t="str">
        <f t="shared" ref="D70:D72" si="9">IFERROR(C70/$C$70,"")</f>
        <v/>
      </c>
      <c r="E70" s="44"/>
    </row>
    <row r="71" spans="1:5" ht="14.4" x14ac:dyDescent="0.3">
      <c r="A71" s="55">
        <v>4311</v>
      </c>
      <c r="B71" s="44" t="s">
        <v>174</v>
      </c>
      <c r="C71" s="45">
        <v>0</v>
      </c>
      <c r="D71" s="42" t="str">
        <f t="shared" si="9"/>
        <v/>
      </c>
      <c r="E71" s="44"/>
    </row>
    <row r="72" spans="1:5" ht="14.4" x14ac:dyDescent="0.3">
      <c r="A72" s="55">
        <v>4319</v>
      </c>
      <c r="B72" s="44" t="s">
        <v>175</v>
      </c>
      <c r="C72" s="45">
        <v>0</v>
      </c>
      <c r="D72" s="42" t="str">
        <f t="shared" si="9"/>
        <v/>
      </c>
      <c r="E72" s="44"/>
    </row>
    <row r="73" spans="1:5" ht="14.4" x14ac:dyDescent="0.3">
      <c r="A73" s="54">
        <v>4320</v>
      </c>
      <c r="B73" s="40" t="s">
        <v>176</v>
      </c>
      <c r="C73" s="276">
        <f>SUM(C74:C78)</f>
        <v>0</v>
      </c>
      <c r="D73" s="42" t="str">
        <f t="shared" ref="D73:D78" si="10">IFERROR(C73/$C$73,"")</f>
        <v/>
      </c>
      <c r="E73" s="44"/>
    </row>
    <row r="74" spans="1:5" ht="14.4" x14ac:dyDescent="0.3">
      <c r="A74" s="55">
        <v>4321</v>
      </c>
      <c r="B74" s="44" t="s">
        <v>177</v>
      </c>
      <c r="C74" s="45">
        <v>0</v>
      </c>
      <c r="D74" s="42" t="str">
        <f t="shared" si="10"/>
        <v/>
      </c>
      <c r="E74" s="44"/>
    </row>
    <row r="75" spans="1:5" ht="14.4" x14ac:dyDescent="0.3">
      <c r="A75" s="55">
        <v>4322</v>
      </c>
      <c r="B75" s="44" t="s">
        <v>178</v>
      </c>
      <c r="C75" s="45">
        <v>0</v>
      </c>
      <c r="D75" s="42" t="str">
        <f t="shared" si="10"/>
        <v/>
      </c>
      <c r="E75" s="44"/>
    </row>
    <row r="76" spans="1:5" ht="14.4" x14ac:dyDescent="0.3">
      <c r="A76" s="55">
        <v>4323</v>
      </c>
      <c r="B76" s="44" t="s">
        <v>179</v>
      </c>
      <c r="C76" s="45">
        <v>0</v>
      </c>
      <c r="D76" s="42" t="str">
        <f t="shared" si="10"/>
        <v/>
      </c>
      <c r="E76" s="44"/>
    </row>
    <row r="77" spans="1:5" ht="14.4" x14ac:dyDescent="0.3">
      <c r="A77" s="55">
        <v>4324</v>
      </c>
      <c r="B77" s="44" t="s">
        <v>180</v>
      </c>
      <c r="C77" s="45">
        <v>0</v>
      </c>
      <c r="D77" s="42" t="str">
        <f t="shared" si="10"/>
        <v/>
      </c>
      <c r="E77" s="44"/>
    </row>
    <row r="78" spans="1:5" ht="14.4" x14ac:dyDescent="0.3">
      <c r="A78" s="55">
        <v>4325</v>
      </c>
      <c r="B78" s="44" t="s">
        <v>181</v>
      </c>
      <c r="C78" s="45">
        <v>0</v>
      </c>
      <c r="D78" s="42" t="str">
        <f t="shared" si="10"/>
        <v/>
      </c>
      <c r="E78" s="44"/>
    </row>
    <row r="79" spans="1:5" ht="14.4" x14ac:dyDescent="0.3">
      <c r="A79" s="54">
        <v>4330</v>
      </c>
      <c r="B79" s="40" t="s">
        <v>182</v>
      </c>
      <c r="C79" s="276">
        <f>+C80</f>
        <v>0</v>
      </c>
      <c r="D79" s="42" t="str">
        <f t="shared" ref="D79:D80" si="11">IFERROR(C79/$C$79,"")</f>
        <v/>
      </c>
      <c r="E79" s="44"/>
    </row>
    <row r="80" spans="1:5" ht="14.4" x14ac:dyDescent="0.3">
      <c r="A80" s="55">
        <v>4331</v>
      </c>
      <c r="B80" s="44" t="s">
        <v>182</v>
      </c>
      <c r="C80" s="45">
        <v>0</v>
      </c>
      <c r="D80" s="42" t="str">
        <f t="shared" si="11"/>
        <v/>
      </c>
      <c r="E80" s="44"/>
    </row>
    <row r="81" spans="1:5" ht="14.4" x14ac:dyDescent="0.3">
      <c r="A81" s="54">
        <v>4340</v>
      </c>
      <c r="B81" s="40" t="s">
        <v>183</v>
      </c>
      <c r="C81" s="276">
        <f>+C82</f>
        <v>0</v>
      </c>
      <c r="D81" s="42" t="str">
        <f t="shared" ref="D81:D82" si="12">IFERROR(C81/$C$81,"")</f>
        <v/>
      </c>
      <c r="E81" s="44"/>
    </row>
    <row r="82" spans="1:5" ht="14.4" x14ac:dyDescent="0.3">
      <c r="A82" s="55">
        <v>4341</v>
      </c>
      <c r="B82" s="44" t="s">
        <v>183</v>
      </c>
      <c r="C82" s="45">
        <v>0</v>
      </c>
      <c r="D82" s="42" t="str">
        <f t="shared" si="12"/>
        <v/>
      </c>
      <c r="E82" s="44"/>
    </row>
    <row r="83" spans="1:5" ht="14.4" x14ac:dyDescent="0.3">
      <c r="A83" s="54">
        <v>4390</v>
      </c>
      <c r="B83" s="40" t="s">
        <v>184</v>
      </c>
      <c r="C83" s="276">
        <f>SUM(C84:C90)</f>
        <v>0</v>
      </c>
      <c r="D83" s="42" t="str">
        <f t="shared" ref="D83:D90" si="13">IFERROR(C83/$C$83,"")</f>
        <v/>
      </c>
      <c r="E83" s="44"/>
    </row>
    <row r="84" spans="1:5" ht="14.4" x14ac:dyDescent="0.3">
      <c r="A84" s="55">
        <v>4392</v>
      </c>
      <c r="B84" s="44" t="s">
        <v>185</v>
      </c>
      <c r="C84" s="45">
        <v>0</v>
      </c>
      <c r="D84" s="42" t="str">
        <f t="shared" si="13"/>
        <v/>
      </c>
      <c r="E84" s="44"/>
    </row>
    <row r="85" spans="1:5" ht="14.4" x14ac:dyDescent="0.3">
      <c r="A85" s="55">
        <v>4393</v>
      </c>
      <c r="B85" s="44" t="s">
        <v>186</v>
      </c>
      <c r="C85" s="45">
        <v>0</v>
      </c>
      <c r="D85" s="42" t="str">
        <f t="shared" si="13"/>
        <v/>
      </c>
      <c r="E85" s="44"/>
    </row>
    <row r="86" spans="1:5" ht="14.4" x14ac:dyDescent="0.3">
      <c r="A86" s="55">
        <v>4394</v>
      </c>
      <c r="B86" s="44" t="s">
        <v>187</v>
      </c>
      <c r="C86" s="45">
        <v>0</v>
      </c>
      <c r="D86" s="42" t="str">
        <f t="shared" si="13"/>
        <v/>
      </c>
      <c r="E86" s="44"/>
    </row>
    <row r="87" spans="1:5" ht="14.4" x14ac:dyDescent="0.3">
      <c r="A87" s="55">
        <v>4395</v>
      </c>
      <c r="B87" s="44" t="s">
        <v>188</v>
      </c>
      <c r="C87" s="45">
        <v>0</v>
      </c>
      <c r="D87" s="42" t="str">
        <f t="shared" si="13"/>
        <v/>
      </c>
      <c r="E87" s="44"/>
    </row>
    <row r="88" spans="1:5" ht="14.4" x14ac:dyDescent="0.3">
      <c r="A88" s="55">
        <v>4396</v>
      </c>
      <c r="B88" s="44" t="s">
        <v>189</v>
      </c>
      <c r="C88" s="45">
        <v>0</v>
      </c>
      <c r="D88" s="42" t="str">
        <f t="shared" si="13"/>
        <v/>
      </c>
      <c r="E88" s="44"/>
    </row>
    <row r="89" spans="1:5" ht="14.4" x14ac:dyDescent="0.3">
      <c r="A89" s="55">
        <v>4397</v>
      </c>
      <c r="B89" s="44" t="s">
        <v>190</v>
      </c>
      <c r="C89" s="45">
        <v>0</v>
      </c>
      <c r="D89" s="42" t="str">
        <f t="shared" si="13"/>
        <v/>
      </c>
      <c r="E89" s="44"/>
    </row>
    <row r="90" spans="1:5" ht="14.4" x14ac:dyDescent="0.3">
      <c r="A90" s="55">
        <v>4399</v>
      </c>
      <c r="B90" s="44" t="s">
        <v>184</v>
      </c>
      <c r="C90" s="45">
        <v>0</v>
      </c>
      <c r="D90" s="42" t="str">
        <f t="shared" si="13"/>
        <v/>
      </c>
      <c r="E90" s="44"/>
    </row>
    <row r="91" spans="1:5" ht="14.4" x14ac:dyDescent="0.3">
      <c r="A91" s="34"/>
      <c r="B91" s="34"/>
      <c r="C91" s="34"/>
      <c r="D91" s="35"/>
      <c r="E91" s="34"/>
    </row>
    <row r="92" spans="1:5" ht="14.4" x14ac:dyDescent="0.3">
      <c r="A92" s="32" t="s">
        <v>191</v>
      </c>
      <c r="B92" s="32"/>
      <c r="C92" s="32"/>
      <c r="D92" s="33"/>
      <c r="E92" s="32"/>
    </row>
    <row r="93" spans="1:5" ht="14.4" x14ac:dyDescent="0.3">
      <c r="A93" s="36" t="s">
        <v>106</v>
      </c>
      <c r="B93" s="36" t="s">
        <v>107</v>
      </c>
      <c r="C93" s="37" t="s">
        <v>108</v>
      </c>
      <c r="D93" s="38" t="s">
        <v>109</v>
      </c>
      <c r="E93" s="37" t="s">
        <v>110</v>
      </c>
    </row>
    <row r="94" spans="1:5" ht="14.4" x14ac:dyDescent="0.3">
      <c r="A94" s="54">
        <v>5000</v>
      </c>
      <c r="B94" s="40" t="s">
        <v>80</v>
      </c>
      <c r="C94" s="276">
        <f>+C95+C123+C156+C166+C181</f>
        <v>634085467.53000009</v>
      </c>
      <c r="D94" s="42"/>
      <c r="E94" s="44"/>
    </row>
    <row r="95" spans="1:5" ht="14.4" x14ac:dyDescent="0.3">
      <c r="A95" s="54">
        <v>5100</v>
      </c>
      <c r="B95" s="40" t="s">
        <v>192</v>
      </c>
      <c r="C95" s="276">
        <f>+C96+C103+C113</f>
        <v>595232254.48000002</v>
      </c>
      <c r="D95" s="42"/>
      <c r="E95" s="44"/>
    </row>
    <row r="96" spans="1:5" ht="14.4" x14ac:dyDescent="0.3">
      <c r="A96" s="54">
        <v>5110</v>
      </c>
      <c r="B96" s="40" t="s">
        <v>193</v>
      </c>
      <c r="C96" s="276">
        <f>SUM(C97:C102)</f>
        <v>58931654.890000008</v>
      </c>
      <c r="D96" s="42">
        <f>IFERROR(C96/$C$96,"")</f>
        <v>1</v>
      </c>
      <c r="E96" s="44"/>
    </row>
    <row r="97" spans="1:5" ht="49.5" customHeight="1" x14ac:dyDescent="0.3">
      <c r="A97" s="55">
        <v>5111</v>
      </c>
      <c r="B97" s="44" t="s">
        <v>194</v>
      </c>
      <c r="C97" s="45">
        <v>30497001.09</v>
      </c>
      <c r="D97" s="42" t="s">
        <v>1615</v>
      </c>
      <c r="E97" s="46" t="s">
        <v>1616</v>
      </c>
    </row>
    <row r="98" spans="1:5" ht="43.5" customHeight="1" x14ac:dyDescent="0.3">
      <c r="A98" s="55">
        <v>5112</v>
      </c>
      <c r="B98" s="44" t="s">
        <v>196</v>
      </c>
      <c r="C98" s="45">
        <v>8444371.9499999993</v>
      </c>
      <c r="D98" s="42" t="s">
        <v>1617</v>
      </c>
      <c r="E98" s="46" t="s">
        <v>1618</v>
      </c>
    </row>
    <row r="99" spans="1:5" ht="14.4" x14ac:dyDescent="0.3">
      <c r="A99" s="55">
        <v>5113</v>
      </c>
      <c r="B99" s="44" t="s">
        <v>197</v>
      </c>
      <c r="C99" s="45">
        <v>7139881.7400000002</v>
      </c>
      <c r="D99" s="42" t="s">
        <v>1619</v>
      </c>
      <c r="E99" s="44"/>
    </row>
    <row r="100" spans="1:5" ht="43.5" customHeight="1" x14ac:dyDescent="0.3">
      <c r="A100" s="55">
        <v>5114</v>
      </c>
      <c r="B100" s="44" t="s">
        <v>199</v>
      </c>
      <c r="C100" s="45">
        <v>9779765.4800000004</v>
      </c>
      <c r="D100" s="42" t="s">
        <v>1620</v>
      </c>
      <c r="E100" s="46" t="s">
        <v>1621</v>
      </c>
    </row>
    <row r="101" spans="1:5" ht="14.4" x14ac:dyDescent="0.3">
      <c r="A101" s="55">
        <v>5115</v>
      </c>
      <c r="B101" s="44" t="s">
        <v>201</v>
      </c>
      <c r="C101" s="45">
        <v>3070634.63</v>
      </c>
      <c r="D101" s="42" t="s">
        <v>1622</v>
      </c>
      <c r="E101" s="44"/>
    </row>
    <row r="102" spans="1:5" ht="14.4" x14ac:dyDescent="0.3">
      <c r="A102" s="55">
        <v>5116</v>
      </c>
      <c r="B102" s="44" t="s">
        <v>202</v>
      </c>
      <c r="C102" s="45">
        <v>0</v>
      </c>
      <c r="D102" s="42" t="s">
        <v>1623</v>
      </c>
      <c r="E102" s="44"/>
    </row>
    <row r="103" spans="1:5" ht="14.4" x14ac:dyDescent="0.3">
      <c r="A103" s="54">
        <v>5120</v>
      </c>
      <c r="B103" s="40" t="s">
        <v>203</v>
      </c>
      <c r="C103" s="276">
        <f>SUM(C104:C112)</f>
        <v>8331920.1699999999</v>
      </c>
      <c r="D103" s="42">
        <f t="shared" ref="D103" si="14">IFERROR(C103/$C$103,"")</f>
        <v>1</v>
      </c>
      <c r="E103" s="44"/>
    </row>
    <row r="104" spans="1:5" ht="39" customHeight="1" x14ac:dyDescent="0.3">
      <c r="A104" s="55">
        <v>5121</v>
      </c>
      <c r="B104" s="44" t="s">
        <v>204</v>
      </c>
      <c r="C104" s="45">
        <v>2569820.7000000002</v>
      </c>
      <c r="D104" s="42" t="s">
        <v>1624</v>
      </c>
      <c r="E104" s="46" t="s">
        <v>1625</v>
      </c>
    </row>
    <row r="105" spans="1:5" ht="39" customHeight="1" x14ac:dyDescent="0.3">
      <c r="A105" s="55">
        <v>5122</v>
      </c>
      <c r="B105" s="44" t="s">
        <v>205</v>
      </c>
      <c r="C105" s="45">
        <v>1987062.33</v>
      </c>
      <c r="D105" s="42" t="s">
        <v>1626</v>
      </c>
      <c r="E105" s="46" t="s">
        <v>1627</v>
      </c>
    </row>
    <row r="106" spans="1:5" ht="14.4" x14ac:dyDescent="0.3">
      <c r="A106" s="55">
        <v>5123</v>
      </c>
      <c r="B106" s="44" t="s">
        <v>206</v>
      </c>
      <c r="C106" s="45">
        <v>0</v>
      </c>
      <c r="D106" s="42" t="s">
        <v>1623</v>
      </c>
      <c r="E106" s="44"/>
    </row>
    <row r="107" spans="1:5" ht="39.75" customHeight="1" x14ac:dyDescent="0.3">
      <c r="A107" s="55">
        <v>5124</v>
      </c>
      <c r="B107" s="44" t="s">
        <v>207</v>
      </c>
      <c r="C107" s="45">
        <v>1963901.23</v>
      </c>
      <c r="D107" s="42" t="s">
        <v>1628</v>
      </c>
      <c r="E107" s="46" t="s">
        <v>1629</v>
      </c>
    </row>
    <row r="108" spans="1:5" ht="14.4" x14ac:dyDescent="0.3">
      <c r="A108" s="55">
        <v>5125</v>
      </c>
      <c r="B108" s="44" t="s">
        <v>208</v>
      </c>
      <c r="C108" s="45">
        <v>75837.8</v>
      </c>
      <c r="D108" s="42" t="s">
        <v>1630</v>
      </c>
      <c r="E108" s="44"/>
    </row>
    <row r="109" spans="1:5" ht="14.4" x14ac:dyDescent="0.3">
      <c r="A109" s="55">
        <v>5126</v>
      </c>
      <c r="B109" s="44" t="s">
        <v>209</v>
      </c>
      <c r="C109" s="45">
        <v>296902.49</v>
      </c>
      <c r="D109" s="42" t="s">
        <v>1631</v>
      </c>
      <c r="E109" s="44"/>
    </row>
    <row r="110" spans="1:5" ht="14.4" x14ac:dyDescent="0.3">
      <c r="A110" s="55">
        <v>5127</v>
      </c>
      <c r="B110" s="44" t="s">
        <v>210</v>
      </c>
      <c r="C110" s="45">
        <v>650934.93000000005</v>
      </c>
      <c r="D110" s="42" t="s">
        <v>1632</v>
      </c>
      <c r="E110" s="44"/>
    </row>
    <row r="111" spans="1:5" ht="14.4" x14ac:dyDescent="0.3">
      <c r="A111" s="55">
        <v>5128</v>
      </c>
      <c r="B111" s="44" t="s">
        <v>211</v>
      </c>
      <c r="C111" s="45">
        <v>0</v>
      </c>
      <c r="D111" s="42" t="s">
        <v>1623</v>
      </c>
      <c r="E111" s="44"/>
    </row>
    <row r="112" spans="1:5" ht="14.4" x14ac:dyDescent="0.3">
      <c r="A112" s="55">
        <v>5129</v>
      </c>
      <c r="B112" s="44" t="s">
        <v>212</v>
      </c>
      <c r="C112" s="45">
        <v>787460.69</v>
      </c>
      <c r="D112" s="42" t="s">
        <v>1633</v>
      </c>
      <c r="E112" s="44"/>
    </row>
    <row r="113" spans="1:5" ht="14.4" x14ac:dyDescent="0.3">
      <c r="A113" s="54">
        <v>5130</v>
      </c>
      <c r="B113" s="40" t="s">
        <v>213</v>
      </c>
      <c r="C113" s="276">
        <f>SUM(C114:C122)</f>
        <v>527968679.42000002</v>
      </c>
      <c r="D113" s="42">
        <f t="shared" ref="D113" si="15">IFERROR(C113/$C$113,"")</f>
        <v>1</v>
      </c>
      <c r="E113" s="44"/>
    </row>
    <row r="114" spans="1:5" ht="14.4" x14ac:dyDescent="0.3">
      <c r="A114" s="55">
        <v>5131</v>
      </c>
      <c r="B114" s="44" t="s">
        <v>214</v>
      </c>
      <c r="C114" s="45">
        <v>12611551.609999999</v>
      </c>
      <c r="D114" s="42" t="s">
        <v>1634</v>
      </c>
      <c r="E114" s="44"/>
    </row>
    <row r="115" spans="1:5" ht="14.4" x14ac:dyDescent="0.3">
      <c r="A115" s="55">
        <v>5132</v>
      </c>
      <c r="B115" s="44" t="s">
        <v>215</v>
      </c>
      <c r="C115" s="45">
        <v>10586861.93</v>
      </c>
      <c r="D115" s="42" t="s">
        <v>1635</v>
      </c>
      <c r="E115" s="44"/>
    </row>
    <row r="116" spans="1:5" ht="14.4" x14ac:dyDescent="0.3">
      <c r="A116" s="55">
        <v>5133</v>
      </c>
      <c r="B116" s="44" t="s">
        <v>216</v>
      </c>
      <c r="C116" s="45">
        <v>19163303.359999999</v>
      </c>
      <c r="D116" s="42" t="s">
        <v>1636</v>
      </c>
      <c r="E116" s="44"/>
    </row>
    <row r="117" spans="1:5" ht="14.4" x14ac:dyDescent="0.3">
      <c r="A117" s="55">
        <v>5134</v>
      </c>
      <c r="B117" s="44" t="s">
        <v>218</v>
      </c>
      <c r="C117" s="45">
        <v>4220118.3499999996</v>
      </c>
      <c r="D117" s="42" t="s">
        <v>1637</v>
      </c>
      <c r="E117" s="44"/>
    </row>
    <row r="118" spans="1:5" ht="14.4" x14ac:dyDescent="0.3">
      <c r="A118" s="55">
        <v>5135</v>
      </c>
      <c r="B118" s="44" t="s">
        <v>219</v>
      </c>
      <c r="C118" s="45">
        <v>12616941.76</v>
      </c>
      <c r="D118" s="42" t="s">
        <v>1638</v>
      </c>
      <c r="E118" s="44"/>
    </row>
    <row r="119" spans="1:5" ht="14.4" x14ac:dyDescent="0.3">
      <c r="A119" s="55">
        <v>5136</v>
      </c>
      <c r="B119" s="44" t="s">
        <v>221</v>
      </c>
      <c r="C119" s="45">
        <v>6520781.7599999998</v>
      </c>
      <c r="D119" s="42" t="s">
        <v>1639</v>
      </c>
      <c r="E119" s="44"/>
    </row>
    <row r="120" spans="1:5" ht="14.4" x14ac:dyDescent="0.3">
      <c r="A120" s="55">
        <v>5137</v>
      </c>
      <c r="B120" s="44" t="s">
        <v>222</v>
      </c>
      <c r="C120" s="45">
        <v>728879.74</v>
      </c>
      <c r="D120" s="42" t="s">
        <v>1640</v>
      </c>
      <c r="E120" s="44"/>
    </row>
    <row r="121" spans="1:5" ht="117.75" customHeight="1" x14ac:dyDescent="0.3">
      <c r="A121" s="55">
        <v>5138</v>
      </c>
      <c r="B121" s="44" t="s">
        <v>223</v>
      </c>
      <c r="C121" s="45">
        <v>447853464.35000002</v>
      </c>
      <c r="D121" s="42" t="s">
        <v>1641</v>
      </c>
      <c r="E121" s="279" t="s">
        <v>1642</v>
      </c>
    </row>
    <row r="122" spans="1:5" ht="14.4" x14ac:dyDescent="0.3">
      <c r="A122" s="55">
        <v>5139</v>
      </c>
      <c r="B122" s="44" t="s">
        <v>224</v>
      </c>
      <c r="C122" s="45">
        <v>13666776.560000001</v>
      </c>
      <c r="D122" s="42" t="s">
        <v>1643</v>
      </c>
      <c r="E122" s="44"/>
    </row>
    <row r="123" spans="1:5" ht="14.4" x14ac:dyDescent="0.3">
      <c r="A123" s="54">
        <v>5200</v>
      </c>
      <c r="B123" s="40" t="s">
        <v>225</v>
      </c>
      <c r="C123" s="276">
        <f>+C124+C127+C130+C133+C138+C142+C145+C147</f>
        <v>10507081.08</v>
      </c>
      <c r="D123" s="42"/>
      <c r="E123" s="44"/>
    </row>
    <row r="124" spans="1:5" ht="14.4" x14ac:dyDescent="0.3">
      <c r="A124" s="54">
        <v>5210</v>
      </c>
      <c r="B124" s="40" t="s">
        <v>226</v>
      </c>
      <c r="C124" s="276">
        <f>SUM(C125:C126)</f>
        <v>0</v>
      </c>
      <c r="D124" s="42" t="str">
        <f t="shared" ref="D124:D126" si="16">IFERROR(C124/$C$124,"")</f>
        <v/>
      </c>
      <c r="E124" s="44"/>
    </row>
    <row r="125" spans="1:5" ht="14.4" x14ac:dyDescent="0.3">
      <c r="A125" s="55">
        <v>5211</v>
      </c>
      <c r="B125" s="44" t="s">
        <v>228</v>
      </c>
      <c r="C125" s="45">
        <v>0</v>
      </c>
      <c r="D125" s="42" t="str">
        <f t="shared" si="16"/>
        <v/>
      </c>
      <c r="E125" s="44"/>
    </row>
    <row r="126" spans="1:5" ht="14.4" x14ac:dyDescent="0.3">
      <c r="A126" s="55">
        <v>5212</v>
      </c>
      <c r="B126" s="44" t="s">
        <v>229</v>
      </c>
      <c r="C126" s="45">
        <v>0</v>
      </c>
      <c r="D126" s="42" t="str">
        <f t="shared" si="16"/>
        <v/>
      </c>
      <c r="E126" s="44"/>
    </row>
    <row r="127" spans="1:5" ht="14.4" x14ac:dyDescent="0.3">
      <c r="A127" s="54">
        <v>5220</v>
      </c>
      <c r="B127" s="40" t="s">
        <v>230</v>
      </c>
      <c r="C127" s="276">
        <f>SUM(C128:C129)</f>
        <v>10507081.08</v>
      </c>
      <c r="D127" s="42">
        <f t="shared" ref="D127:D129" si="17">IFERROR(C127/$C$127,"")</f>
        <v>1</v>
      </c>
      <c r="E127" s="44"/>
    </row>
    <row r="128" spans="1:5" ht="27" customHeight="1" x14ac:dyDescent="0.3">
      <c r="A128" s="55">
        <v>5221</v>
      </c>
      <c r="B128" s="44" t="s">
        <v>231</v>
      </c>
      <c r="C128" s="45">
        <v>10507081.08</v>
      </c>
      <c r="D128" s="42">
        <f t="shared" si="17"/>
        <v>1</v>
      </c>
      <c r="E128" s="46" t="s">
        <v>1644</v>
      </c>
    </row>
    <row r="129" spans="1:5" ht="14.4" x14ac:dyDescent="0.3">
      <c r="A129" s="55">
        <v>5222</v>
      </c>
      <c r="B129" s="44" t="s">
        <v>232</v>
      </c>
      <c r="C129" s="45">
        <v>0</v>
      </c>
      <c r="D129" s="42">
        <f t="shared" si="17"/>
        <v>0</v>
      </c>
      <c r="E129" s="44"/>
    </row>
    <row r="130" spans="1:5" ht="14.4" x14ac:dyDescent="0.3">
      <c r="A130" s="54">
        <v>5230</v>
      </c>
      <c r="B130" s="40" t="s">
        <v>170</v>
      </c>
      <c r="C130" s="276">
        <f>SUM(C131:C132)</f>
        <v>0</v>
      </c>
      <c r="D130" s="42" t="str">
        <f t="shared" ref="D130:D132" si="18">IFERROR(C130/$C$130,"")</f>
        <v/>
      </c>
      <c r="E130" s="44"/>
    </row>
    <row r="131" spans="1:5" ht="14.4" x14ac:dyDescent="0.3">
      <c r="A131" s="55">
        <v>5231</v>
      </c>
      <c r="B131" s="44" t="s">
        <v>233</v>
      </c>
      <c r="C131" s="45">
        <v>0</v>
      </c>
      <c r="D131" s="42" t="str">
        <f t="shared" si="18"/>
        <v/>
      </c>
      <c r="E131" s="44"/>
    </row>
    <row r="132" spans="1:5" ht="14.4" x14ac:dyDescent="0.3">
      <c r="A132" s="55">
        <v>5232</v>
      </c>
      <c r="B132" s="44" t="s">
        <v>234</v>
      </c>
      <c r="C132" s="45">
        <v>0</v>
      </c>
      <c r="D132" s="42" t="str">
        <f t="shared" si="18"/>
        <v/>
      </c>
      <c r="E132" s="44"/>
    </row>
    <row r="133" spans="1:5" ht="14.4" x14ac:dyDescent="0.3">
      <c r="A133" s="54">
        <v>5240</v>
      </c>
      <c r="B133" s="40" t="s">
        <v>235</v>
      </c>
      <c r="C133" s="276">
        <f>SUM(C134:C137)</f>
        <v>0</v>
      </c>
      <c r="D133" s="42" t="str">
        <f t="shared" ref="D133:D137" si="19">IFERROR(C133/$C$133,"")</f>
        <v/>
      </c>
      <c r="E133" s="44"/>
    </row>
    <row r="134" spans="1:5" ht="14.4" x14ac:dyDescent="0.3">
      <c r="A134" s="55">
        <v>5241</v>
      </c>
      <c r="B134" s="44" t="s">
        <v>236</v>
      </c>
      <c r="C134" s="45">
        <v>0</v>
      </c>
      <c r="D134" s="42" t="str">
        <f t="shared" si="19"/>
        <v/>
      </c>
      <c r="E134" s="44"/>
    </row>
    <row r="135" spans="1:5" ht="14.4" x14ac:dyDescent="0.3">
      <c r="A135" s="55">
        <v>5242</v>
      </c>
      <c r="B135" s="44" t="s">
        <v>238</v>
      </c>
      <c r="C135" s="45">
        <v>0</v>
      </c>
      <c r="D135" s="42" t="str">
        <f t="shared" si="19"/>
        <v/>
      </c>
      <c r="E135" s="44"/>
    </row>
    <row r="136" spans="1:5" ht="14.4" x14ac:dyDescent="0.3">
      <c r="A136" s="55">
        <v>5243</v>
      </c>
      <c r="B136" s="44" t="s">
        <v>239</v>
      </c>
      <c r="C136" s="45">
        <v>0</v>
      </c>
      <c r="D136" s="42" t="str">
        <f t="shared" si="19"/>
        <v/>
      </c>
      <c r="E136" s="44"/>
    </row>
    <row r="137" spans="1:5" ht="14.4" x14ac:dyDescent="0.3">
      <c r="A137" s="55">
        <v>5244</v>
      </c>
      <c r="B137" s="44" t="s">
        <v>240</v>
      </c>
      <c r="C137" s="45">
        <v>0</v>
      </c>
      <c r="D137" s="42" t="str">
        <f t="shared" si="19"/>
        <v/>
      </c>
      <c r="E137" s="44"/>
    </row>
    <row r="138" spans="1:5" ht="14.4" x14ac:dyDescent="0.3">
      <c r="A138" s="54">
        <v>5250</v>
      </c>
      <c r="B138" s="40" t="s">
        <v>171</v>
      </c>
      <c r="C138" s="276">
        <f>SUM(C139:C141)</f>
        <v>0</v>
      </c>
      <c r="D138" s="42" t="str">
        <f t="shared" ref="D138:D141" si="20">IFERROR(C138/$C$138,"")</f>
        <v/>
      </c>
      <c r="E138" s="44"/>
    </row>
    <row r="139" spans="1:5" ht="14.4" x14ac:dyDescent="0.3">
      <c r="A139" s="55">
        <v>5251</v>
      </c>
      <c r="B139" s="44" t="s">
        <v>241</v>
      </c>
      <c r="C139" s="45">
        <v>0</v>
      </c>
      <c r="D139" s="42" t="str">
        <f t="shared" si="20"/>
        <v/>
      </c>
      <c r="E139" s="44"/>
    </row>
    <row r="140" spans="1:5" ht="14.4" x14ac:dyDescent="0.3">
      <c r="A140" s="55">
        <v>5252</v>
      </c>
      <c r="B140" s="44" t="s">
        <v>242</v>
      </c>
      <c r="C140" s="45">
        <v>0</v>
      </c>
      <c r="D140" s="42" t="str">
        <f t="shared" si="20"/>
        <v/>
      </c>
      <c r="E140" s="44"/>
    </row>
    <row r="141" spans="1:5" ht="14.4" x14ac:dyDescent="0.3">
      <c r="A141" s="55">
        <v>5259</v>
      </c>
      <c r="B141" s="44" t="s">
        <v>243</v>
      </c>
      <c r="C141" s="45">
        <v>0</v>
      </c>
      <c r="D141" s="42" t="str">
        <f t="shared" si="20"/>
        <v/>
      </c>
      <c r="E141" s="44"/>
    </row>
    <row r="142" spans="1:5" ht="14.4" x14ac:dyDescent="0.3">
      <c r="A142" s="54">
        <v>5260</v>
      </c>
      <c r="B142" s="40" t="s">
        <v>244</v>
      </c>
      <c r="C142" s="276">
        <f>+C143+C144</f>
        <v>0</v>
      </c>
      <c r="D142" s="42" t="str">
        <f t="shared" ref="D142:D144" si="21">IFERROR(C142/$C$142,"")</f>
        <v/>
      </c>
      <c r="E142" s="44"/>
    </row>
    <row r="143" spans="1:5" ht="14.4" x14ac:dyDescent="0.3">
      <c r="A143" s="55">
        <v>5261</v>
      </c>
      <c r="B143" s="44" t="s">
        <v>245</v>
      </c>
      <c r="C143" s="45">
        <v>0</v>
      </c>
      <c r="D143" s="42" t="str">
        <f t="shared" si="21"/>
        <v/>
      </c>
      <c r="E143" s="44"/>
    </row>
    <row r="144" spans="1:5" ht="14.4" x14ac:dyDescent="0.3">
      <c r="A144" s="55">
        <v>5262</v>
      </c>
      <c r="B144" s="44" t="s">
        <v>246</v>
      </c>
      <c r="C144" s="45">
        <v>0</v>
      </c>
      <c r="D144" s="42" t="str">
        <f t="shared" si="21"/>
        <v/>
      </c>
      <c r="E144" s="44"/>
    </row>
    <row r="145" spans="1:5" ht="14.4" x14ac:dyDescent="0.3">
      <c r="A145" s="54">
        <v>5270</v>
      </c>
      <c r="B145" s="40" t="s">
        <v>247</v>
      </c>
      <c r="C145" s="276">
        <f>+C146</f>
        <v>0</v>
      </c>
      <c r="D145" s="42" t="str">
        <f t="shared" ref="D145:D146" si="22">IFERROR(C145/$C$145,"")</f>
        <v/>
      </c>
      <c r="E145" s="44"/>
    </row>
    <row r="146" spans="1:5" ht="14.4" x14ac:dyDescent="0.3">
      <c r="A146" s="55">
        <v>5271</v>
      </c>
      <c r="B146" s="44" t="s">
        <v>248</v>
      </c>
      <c r="C146" s="45">
        <v>0</v>
      </c>
      <c r="D146" s="42" t="str">
        <f t="shared" si="22"/>
        <v/>
      </c>
      <c r="E146" s="44"/>
    </row>
    <row r="147" spans="1:5" ht="14.4" x14ac:dyDescent="0.3">
      <c r="A147" s="54">
        <v>5280</v>
      </c>
      <c r="B147" s="40" t="s">
        <v>249</v>
      </c>
      <c r="C147" s="276">
        <f>SUM(C148:C152)</f>
        <v>0</v>
      </c>
      <c r="D147" s="42" t="str">
        <f t="shared" ref="D147:D152" si="23">IFERROR(C147/$C$147,"")</f>
        <v/>
      </c>
      <c r="E147" s="44"/>
    </row>
    <row r="148" spans="1:5" ht="14.4" x14ac:dyDescent="0.3">
      <c r="A148" s="55">
        <v>5281</v>
      </c>
      <c r="B148" s="44" t="s">
        <v>250</v>
      </c>
      <c r="C148" s="45">
        <v>0</v>
      </c>
      <c r="D148" s="42" t="str">
        <f t="shared" si="23"/>
        <v/>
      </c>
      <c r="E148" s="44"/>
    </row>
    <row r="149" spans="1:5" ht="14.4" x14ac:dyDescent="0.3">
      <c r="A149" s="55">
        <v>5282</v>
      </c>
      <c r="B149" s="44" t="s">
        <v>251</v>
      </c>
      <c r="C149" s="45">
        <v>0</v>
      </c>
      <c r="D149" s="42" t="str">
        <f t="shared" si="23"/>
        <v/>
      </c>
      <c r="E149" s="44"/>
    </row>
    <row r="150" spans="1:5" ht="14.4" x14ac:dyDescent="0.3">
      <c r="A150" s="55">
        <v>5283</v>
      </c>
      <c r="B150" s="44" t="s">
        <v>252</v>
      </c>
      <c r="C150" s="45">
        <v>0</v>
      </c>
      <c r="D150" s="42" t="str">
        <f t="shared" si="23"/>
        <v/>
      </c>
      <c r="E150" s="44"/>
    </row>
    <row r="151" spans="1:5" ht="14.4" x14ac:dyDescent="0.3">
      <c r="A151" s="55">
        <v>5284</v>
      </c>
      <c r="B151" s="44" t="s">
        <v>253</v>
      </c>
      <c r="C151" s="45">
        <v>0</v>
      </c>
      <c r="D151" s="42" t="str">
        <f t="shared" si="23"/>
        <v/>
      </c>
      <c r="E151" s="44"/>
    </row>
    <row r="152" spans="1:5" ht="14.4" x14ac:dyDescent="0.3">
      <c r="A152" s="55">
        <v>5285</v>
      </c>
      <c r="B152" s="44" t="s">
        <v>254</v>
      </c>
      <c r="C152" s="45">
        <v>0</v>
      </c>
      <c r="D152" s="42" t="str">
        <f t="shared" si="23"/>
        <v/>
      </c>
      <c r="E152" s="44"/>
    </row>
    <row r="153" spans="1:5" ht="14.4" x14ac:dyDescent="0.3">
      <c r="A153" s="54">
        <v>5290</v>
      </c>
      <c r="B153" s="40" t="s">
        <v>255</v>
      </c>
      <c r="C153" s="276">
        <f>+C154+C155</f>
        <v>0</v>
      </c>
      <c r="D153" s="42" t="str">
        <f t="shared" ref="D153:D155" si="24">IFERROR(C153/$C$153,"")</f>
        <v/>
      </c>
      <c r="E153" s="44"/>
    </row>
    <row r="154" spans="1:5" ht="14.4" x14ac:dyDescent="0.3">
      <c r="A154" s="55">
        <v>5291</v>
      </c>
      <c r="B154" s="44" t="s">
        <v>256</v>
      </c>
      <c r="C154" s="45">
        <v>0</v>
      </c>
      <c r="D154" s="42" t="str">
        <f t="shared" si="24"/>
        <v/>
      </c>
      <c r="E154" s="44"/>
    </row>
    <row r="155" spans="1:5" ht="14.4" x14ac:dyDescent="0.3">
      <c r="A155" s="55">
        <v>5292</v>
      </c>
      <c r="B155" s="44" t="s">
        <v>257</v>
      </c>
      <c r="C155" s="45">
        <v>0</v>
      </c>
      <c r="D155" s="42" t="str">
        <f t="shared" si="24"/>
        <v/>
      </c>
      <c r="E155" s="44"/>
    </row>
    <row r="156" spans="1:5" ht="14.4" x14ac:dyDescent="0.3">
      <c r="A156" s="54">
        <v>5300</v>
      </c>
      <c r="B156" s="40" t="s">
        <v>258</v>
      </c>
      <c r="C156" s="276">
        <f>+C157+C160+C163</f>
        <v>0</v>
      </c>
      <c r="D156" s="42"/>
      <c r="E156" s="44"/>
    </row>
    <row r="157" spans="1:5" ht="14.4" x14ac:dyDescent="0.3">
      <c r="A157" s="54">
        <v>5310</v>
      </c>
      <c r="B157" s="40" t="s">
        <v>162</v>
      </c>
      <c r="C157" s="276">
        <f>+C158+C159</f>
        <v>0</v>
      </c>
      <c r="D157" s="42" t="str">
        <f t="shared" ref="D157:D159" si="25">IFERROR(C157/$C$157,"")</f>
        <v/>
      </c>
      <c r="E157" s="44"/>
    </row>
    <row r="158" spans="1:5" ht="14.4" x14ac:dyDescent="0.3">
      <c r="A158" s="55">
        <v>5311</v>
      </c>
      <c r="B158" s="44" t="s">
        <v>259</v>
      </c>
      <c r="C158" s="45">
        <v>0</v>
      </c>
      <c r="D158" s="42" t="str">
        <f t="shared" si="25"/>
        <v/>
      </c>
      <c r="E158" s="44"/>
    </row>
    <row r="159" spans="1:5" ht="14.4" x14ac:dyDescent="0.3">
      <c r="A159" s="55">
        <v>5312</v>
      </c>
      <c r="B159" s="44" t="s">
        <v>260</v>
      </c>
      <c r="C159" s="45">
        <v>0</v>
      </c>
      <c r="D159" s="42" t="str">
        <f t="shared" si="25"/>
        <v/>
      </c>
      <c r="E159" s="44"/>
    </row>
    <row r="160" spans="1:5" ht="14.4" x14ac:dyDescent="0.3">
      <c r="A160" s="54">
        <v>5320</v>
      </c>
      <c r="B160" s="40" t="s">
        <v>163</v>
      </c>
      <c r="C160" s="276">
        <f>+C161+C162</f>
        <v>0</v>
      </c>
      <c r="D160" s="42" t="str">
        <f t="shared" ref="D160:D162" si="26">IFERROR(C160/$C$160,"")</f>
        <v/>
      </c>
      <c r="E160" s="44"/>
    </row>
    <row r="161" spans="1:5" ht="14.4" x14ac:dyDescent="0.3">
      <c r="A161" s="55">
        <v>5321</v>
      </c>
      <c r="B161" s="44" t="s">
        <v>261</v>
      </c>
      <c r="C161" s="45">
        <v>0</v>
      </c>
      <c r="D161" s="42" t="str">
        <f t="shared" si="26"/>
        <v/>
      </c>
      <c r="E161" s="44"/>
    </row>
    <row r="162" spans="1:5" ht="14.4" x14ac:dyDescent="0.3">
      <c r="A162" s="55">
        <v>5322</v>
      </c>
      <c r="B162" s="44" t="s">
        <v>262</v>
      </c>
      <c r="C162" s="45">
        <v>0</v>
      </c>
      <c r="D162" s="42" t="str">
        <f t="shared" si="26"/>
        <v/>
      </c>
      <c r="E162" s="44"/>
    </row>
    <row r="163" spans="1:5" ht="14.4" x14ac:dyDescent="0.3">
      <c r="A163" s="54">
        <v>5330</v>
      </c>
      <c r="B163" s="40" t="s">
        <v>164</v>
      </c>
      <c r="C163" s="276">
        <f>+C164+C165</f>
        <v>0</v>
      </c>
      <c r="D163" s="42" t="str">
        <f t="shared" ref="D163:D165" si="27">IFERROR(C163/$C$163,"")</f>
        <v/>
      </c>
      <c r="E163" s="44"/>
    </row>
    <row r="164" spans="1:5" ht="14.4" x14ac:dyDescent="0.3">
      <c r="A164" s="55">
        <v>5331</v>
      </c>
      <c r="B164" s="44" t="s">
        <v>263</v>
      </c>
      <c r="C164" s="45">
        <v>0</v>
      </c>
      <c r="D164" s="42" t="str">
        <f t="shared" si="27"/>
        <v/>
      </c>
      <c r="E164" s="44"/>
    </row>
    <row r="165" spans="1:5" ht="14.4" x14ac:dyDescent="0.3">
      <c r="A165" s="55">
        <v>5332</v>
      </c>
      <c r="B165" s="44" t="s">
        <v>264</v>
      </c>
      <c r="C165" s="45">
        <v>0</v>
      </c>
      <c r="D165" s="42" t="str">
        <f t="shared" si="27"/>
        <v/>
      </c>
      <c r="E165" s="44"/>
    </row>
    <row r="166" spans="1:5" ht="14.4" x14ac:dyDescent="0.3">
      <c r="A166" s="54">
        <v>5400</v>
      </c>
      <c r="B166" s="40" t="s">
        <v>265</v>
      </c>
      <c r="C166" s="276">
        <f>+C167+C170+C173+C176+C178</f>
        <v>0</v>
      </c>
      <c r="D166" s="42"/>
      <c r="E166" s="44"/>
    </row>
    <row r="167" spans="1:5" ht="14.4" x14ac:dyDescent="0.3">
      <c r="A167" s="54">
        <v>5410</v>
      </c>
      <c r="B167" s="40" t="s">
        <v>266</v>
      </c>
      <c r="C167" s="276">
        <f>+C168+C169</f>
        <v>0</v>
      </c>
      <c r="D167" s="42" t="str">
        <f t="shared" ref="D167:D169" si="28">IFERROR(C167/$C$167,"")</f>
        <v/>
      </c>
      <c r="E167" s="44"/>
    </row>
    <row r="168" spans="1:5" ht="14.4" x14ac:dyDescent="0.3">
      <c r="A168" s="55">
        <v>5411</v>
      </c>
      <c r="B168" s="44" t="s">
        <v>267</v>
      </c>
      <c r="C168" s="45">
        <v>0</v>
      </c>
      <c r="D168" s="42" t="str">
        <f t="shared" si="28"/>
        <v/>
      </c>
      <c r="E168" s="44"/>
    </row>
    <row r="169" spans="1:5" ht="14.4" x14ac:dyDescent="0.3">
      <c r="A169" s="55">
        <v>5412</v>
      </c>
      <c r="B169" s="44" t="s">
        <v>268</v>
      </c>
      <c r="C169" s="45">
        <v>0</v>
      </c>
      <c r="D169" s="42" t="str">
        <f t="shared" si="28"/>
        <v/>
      </c>
      <c r="E169" s="44"/>
    </row>
    <row r="170" spans="1:5" ht="14.4" x14ac:dyDescent="0.3">
      <c r="A170" s="54">
        <v>5420</v>
      </c>
      <c r="B170" s="40" t="s">
        <v>269</v>
      </c>
      <c r="C170" s="276">
        <f>+C171+C172</f>
        <v>0</v>
      </c>
      <c r="D170" s="42" t="str">
        <f t="shared" ref="D170:D172" si="29">IFERROR(C170/$C$170,"")</f>
        <v/>
      </c>
      <c r="E170" s="44"/>
    </row>
    <row r="171" spans="1:5" ht="14.4" x14ac:dyDescent="0.3">
      <c r="A171" s="55">
        <v>5421</v>
      </c>
      <c r="B171" s="44" t="s">
        <v>270</v>
      </c>
      <c r="C171" s="45">
        <v>0</v>
      </c>
      <c r="D171" s="42" t="str">
        <f t="shared" si="29"/>
        <v/>
      </c>
      <c r="E171" s="44"/>
    </row>
    <row r="172" spans="1:5" ht="14.4" x14ac:dyDescent="0.3">
      <c r="A172" s="55">
        <v>5422</v>
      </c>
      <c r="B172" s="44" t="s">
        <v>271</v>
      </c>
      <c r="C172" s="45">
        <v>0</v>
      </c>
      <c r="D172" s="42" t="str">
        <f t="shared" si="29"/>
        <v/>
      </c>
      <c r="E172" s="44"/>
    </row>
    <row r="173" spans="1:5" ht="14.4" x14ac:dyDescent="0.3">
      <c r="A173" s="54">
        <v>5430</v>
      </c>
      <c r="B173" s="40" t="s">
        <v>272</v>
      </c>
      <c r="C173" s="276">
        <f>+C174+C175</f>
        <v>0</v>
      </c>
      <c r="D173" s="42" t="str">
        <f t="shared" ref="D173:D175" si="30">IFERROR(C173/$C$173,"")</f>
        <v/>
      </c>
      <c r="E173" s="44"/>
    </row>
    <row r="174" spans="1:5" ht="14.4" x14ac:dyDescent="0.3">
      <c r="A174" s="55">
        <v>5431</v>
      </c>
      <c r="B174" s="44" t="s">
        <v>273</v>
      </c>
      <c r="C174" s="45">
        <v>0</v>
      </c>
      <c r="D174" s="42" t="str">
        <f t="shared" si="30"/>
        <v/>
      </c>
      <c r="E174" s="44"/>
    </row>
    <row r="175" spans="1:5" ht="14.4" x14ac:dyDescent="0.3">
      <c r="A175" s="55">
        <v>5432</v>
      </c>
      <c r="B175" s="44" t="s">
        <v>274</v>
      </c>
      <c r="C175" s="45">
        <v>0</v>
      </c>
      <c r="D175" s="42" t="str">
        <f t="shared" si="30"/>
        <v/>
      </c>
      <c r="E175" s="44"/>
    </row>
    <row r="176" spans="1:5" ht="14.4" x14ac:dyDescent="0.3">
      <c r="A176" s="54">
        <v>5440</v>
      </c>
      <c r="B176" s="40" t="s">
        <v>275</v>
      </c>
      <c r="C176" s="276">
        <f>+C177</f>
        <v>0</v>
      </c>
      <c r="D176" s="42" t="str">
        <f t="shared" ref="D176:D177" si="31">IFERROR(C176/$C$176,"")</f>
        <v/>
      </c>
      <c r="E176" s="44"/>
    </row>
    <row r="177" spans="1:5" ht="14.4" x14ac:dyDescent="0.3">
      <c r="A177" s="55">
        <v>5441</v>
      </c>
      <c r="B177" s="44" t="s">
        <v>275</v>
      </c>
      <c r="C177" s="45">
        <v>0</v>
      </c>
      <c r="D177" s="42" t="str">
        <f t="shared" si="31"/>
        <v/>
      </c>
      <c r="E177" s="44"/>
    </row>
    <row r="178" spans="1:5" ht="14.4" x14ac:dyDescent="0.3">
      <c r="A178" s="54">
        <v>5450</v>
      </c>
      <c r="B178" s="40" t="s">
        <v>276</v>
      </c>
      <c r="C178" s="276">
        <f>+C179+C180</f>
        <v>0</v>
      </c>
      <c r="D178" s="42" t="str">
        <f t="shared" ref="D178:D180" si="32">IFERROR(C178/$C$178,"")</f>
        <v/>
      </c>
      <c r="E178" s="44"/>
    </row>
    <row r="179" spans="1:5" ht="14.4" x14ac:dyDescent="0.3">
      <c r="A179" s="55">
        <v>5451</v>
      </c>
      <c r="B179" s="44" t="s">
        <v>277</v>
      </c>
      <c r="C179" s="45">
        <v>0</v>
      </c>
      <c r="D179" s="42" t="str">
        <f t="shared" si="32"/>
        <v/>
      </c>
      <c r="E179" s="44"/>
    </row>
    <row r="180" spans="1:5" ht="14.4" x14ac:dyDescent="0.3">
      <c r="A180" s="55">
        <v>5452</v>
      </c>
      <c r="B180" s="44" t="s">
        <v>278</v>
      </c>
      <c r="C180" s="45">
        <v>0</v>
      </c>
      <c r="D180" s="42" t="str">
        <f t="shared" si="32"/>
        <v/>
      </c>
      <c r="E180" s="44"/>
    </row>
    <row r="181" spans="1:5" ht="14.4" x14ac:dyDescent="0.3">
      <c r="A181" s="54">
        <v>5500</v>
      </c>
      <c r="B181" s="40" t="s">
        <v>279</v>
      </c>
      <c r="C181" s="276">
        <f>+C182+C191+C194+C200</f>
        <v>28346131.969999999</v>
      </c>
      <c r="D181" s="42"/>
      <c r="E181" s="44"/>
    </row>
    <row r="182" spans="1:5" ht="14.4" x14ac:dyDescent="0.3">
      <c r="A182" s="54">
        <v>5510</v>
      </c>
      <c r="B182" s="40" t="s">
        <v>280</v>
      </c>
      <c r="C182" s="276">
        <f>SUM(C183:C190)</f>
        <v>28346131.969999999</v>
      </c>
      <c r="D182" s="42">
        <f t="shared" ref="D182:D190" si="33">IFERROR(C182/$C$182,"")</f>
        <v>1</v>
      </c>
      <c r="E182" s="44"/>
    </row>
    <row r="183" spans="1:5" ht="14.4" x14ac:dyDescent="0.3">
      <c r="A183" s="55">
        <v>5511</v>
      </c>
      <c r="B183" s="44" t="s">
        <v>281</v>
      </c>
      <c r="C183" s="45">
        <v>0</v>
      </c>
      <c r="D183" s="42">
        <f t="shared" si="33"/>
        <v>0</v>
      </c>
      <c r="E183" s="44"/>
    </row>
    <row r="184" spans="1:5" ht="14.4" x14ac:dyDescent="0.3">
      <c r="A184" s="55">
        <v>5512</v>
      </c>
      <c r="B184" s="44" t="s">
        <v>282</v>
      </c>
      <c r="C184" s="45">
        <v>0</v>
      </c>
      <c r="D184" s="42">
        <f t="shared" si="33"/>
        <v>0</v>
      </c>
      <c r="E184" s="44"/>
    </row>
    <row r="185" spans="1:5" ht="28.5" customHeight="1" x14ac:dyDescent="0.3">
      <c r="A185" s="55">
        <v>5513</v>
      </c>
      <c r="B185" s="44" t="s">
        <v>283</v>
      </c>
      <c r="C185" s="45">
        <v>23609191.489999998</v>
      </c>
      <c r="D185" s="42" t="s">
        <v>1645</v>
      </c>
      <c r="E185" s="46" t="s">
        <v>1646</v>
      </c>
    </row>
    <row r="186" spans="1:5" ht="14.4" x14ac:dyDescent="0.3">
      <c r="A186" s="55">
        <v>5514</v>
      </c>
      <c r="B186" s="44" t="s">
        <v>284</v>
      </c>
      <c r="C186" s="45">
        <v>0</v>
      </c>
      <c r="D186" s="42" t="s">
        <v>1623</v>
      </c>
      <c r="E186" s="44"/>
    </row>
    <row r="187" spans="1:5" ht="31.5" customHeight="1" x14ac:dyDescent="0.3">
      <c r="A187" s="55">
        <v>5515</v>
      </c>
      <c r="B187" s="44" t="s">
        <v>285</v>
      </c>
      <c r="C187" s="45">
        <v>4736940.4800000004</v>
      </c>
      <c r="D187" s="42" t="s">
        <v>1647</v>
      </c>
      <c r="E187" s="46" t="s">
        <v>1648</v>
      </c>
    </row>
    <row r="188" spans="1:5" ht="14.4" x14ac:dyDescent="0.3">
      <c r="A188" s="55">
        <v>5516</v>
      </c>
      <c r="B188" s="44" t="s">
        <v>286</v>
      </c>
      <c r="C188" s="45">
        <v>0</v>
      </c>
      <c r="D188" s="42">
        <f t="shared" si="33"/>
        <v>0</v>
      </c>
      <c r="E188" s="44"/>
    </row>
    <row r="189" spans="1:5" ht="14.4" x14ac:dyDescent="0.3">
      <c r="A189" s="55">
        <v>5517</v>
      </c>
      <c r="B189" s="44" t="s">
        <v>287</v>
      </c>
      <c r="C189" s="45">
        <v>0</v>
      </c>
      <c r="D189" s="42">
        <f t="shared" si="33"/>
        <v>0</v>
      </c>
      <c r="E189" s="44"/>
    </row>
    <row r="190" spans="1:5" ht="14.4" x14ac:dyDescent="0.3">
      <c r="A190" s="55">
        <v>5518</v>
      </c>
      <c r="B190" s="44" t="s">
        <v>288</v>
      </c>
      <c r="C190" s="45">
        <v>0</v>
      </c>
      <c r="D190" s="42">
        <f t="shared" si="33"/>
        <v>0</v>
      </c>
      <c r="E190" s="44"/>
    </row>
    <row r="191" spans="1:5" ht="14.4" x14ac:dyDescent="0.3">
      <c r="A191" s="54">
        <v>5520</v>
      </c>
      <c r="B191" s="40" t="s">
        <v>289</v>
      </c>
      <c r="C191" s="276">
        <f>+C192+C193</f>
        <v>0</v>
      </c>
      <c r="D191" s="42" t="str">
        <f t="shared" ref="D191:D193" si="34">IFERROR(C191/$C$191,"")</f>
        <v/>
      </c>
      <c r="E191" s="44"/>
    </row>
    <row r="192" spans="1:5" ht="14.4" x14ac:dyDescent="0.3">
      <c r="A192" s="55">
        <v>5521</v>
      </c>
      <c r="B192" s="44" t="s">
        <v>290</v>
      </c>
      <c r="C192" s="45">
        <v>0</v>
      </c>
      <c r="D192" s="42" t="str">
        <f t="shared" si="34"/>
        <v/>
      </c>
      <c r="E192" s="44"/>
    </row>
    <row r="193" spans="1:5" ht="14.4" x14ac:dyDescent="0.3">
      <c r="A193" s="55">
        <v>5522</v>
      </c>
      <c r="B193" s="44" t="s">
        <v>291</v>
      </c>
      <c r="C193" s="45">
        <v>0</v>
      </c>
      <c r="D193" s="42" t="str">
        <f t="shared" si="34"/>
        <v/>
      </c>
      <c r="E193" s="44"/>
    </row>
    <row r="194" spans="1:5" ht="14.4" x14ac:dyDescent="0.3">
      <c r="A194" s="54">
        <v>5530</v>
      </c>
      <c r="B194" s="40" t="s">
        <v>292</v>
      </c>
      <c r="C194" s="276">
        <f>SUM(C195:C199)</f>
        <v>0</v>
      </c>
      <c r="D194" s="42" t="str">
        <f t="shared" ref="D194:D199" si="35">IFERROR(C194/$C$194,"")</f>
        <v/>
      </c>
      <c r="E194" s="44"/>
    </row>
    <row r="195" spans="1:5" ht="14.4" x14ac:dyDescent="0.3">
      <c r="A195" s="55">
        <v>5531</v>
      </c>
      <c r="B195" s="44" t="s">
        <v>293</v>
      </c>
      <c r="C195" s="45">
        <v>0</v>
      </c>
      <c r="D195" s="42" t="str">
        <f t="shared" si="35"/>
        <v/>
      </c>
      <c r="E195" s="44"/>
    </row>
    <row r="196" spans="1:5" ht="14.4" x14ac:dyDescent="0.3">
      <c r="A196" s="55">
        <v>5532</v>
      </c>
      <c r="B196" s="44" t="s">
        <v>294</v>
      </c>
      <c r="C196" s="45">
        <v>0</v>
      </c>
      <c r="D196" s="42" t="str">
        <f t="shared" si="35"/>
        <v/>
      </c>
      <c r="E196" s="44"/>
    </row>
    <row r="197" spans="1:5" ht="14.4" x14ac:dyDescent="0.3">
      <c r="A197" s="55">
        <v>5533</v>
      </c>
      <c r="B197" s="44" t="s">
        <v>295</v>
      </c>
      <c r="C197" s="45">
        <v>0</v>
      </c>
      <c r="D197" s="42" t="str">
        <f t="shared" si="35"/>
        <v/>
      </c>
      <c r="E197" s="44"/>
    </row>
    <row r="198" spans="1:5" ht="14.4" x14ac:dyDescent="0.3">
      <c r="A198" s="55">
        <v>5534</v>
      </c>
      <c r="B198" s="44" t="s">
        <v>296</v>
      </c>
      <c r="C198" s="45">
        <v>0</v>
      </c>
      <c r="D198" s="42" t="str">
        <f t="shared" si="35"/>
        <v/>
      </c>
      <c r="E198" s="44"/>
    </row>
    <row r="199" spans="1:5" ht="14.4" x14ac:dyDescent="0.3">
      <c r="A199" s="55">
        <v>5535</v>
      </c>
      <c r="B199" s="44" t="s">
        <v>297</v>
      </c>
      <c r="C199" s="45">
        <v>0</v>
      </c>
      <c r="D199" s="42" t="str">
        <f t="shared" si="35"/>
        <v/>
      </c>
      <c r="E199" s="44"/>
    </row>
    <row r="200" spans="1:5" ht="14.4" x14ac:dyDescent="0.3">
      <c r="A200" s="54">
        <v>5590</v>
      </c>
      <c r="B200" s="40" t="s">
        <v>298</v>
      </c>
      <c r="C200" s="276">
        <f>SUM(C201:C209)</f>
        <v>0</v>
      </c>
      <c r="D200" s="42" t="str">
        <f t="shared" ref="D200:D209" si="36">IFERROR(C200/$C$200,"")</f>
        <v/>
      </c>
      <c r="E200" s="44"/>
    </row>
    <row r="201" spans="1:5" ht="14.4" x14ac:dyDescent="0.3">
      <c r="A201" s="55">
        <v>5591</v>
      </c>
      <c r="B201" s="44" t="s">
        <v>299</v>
      </c>
      <c r="C201" s="45">
        <v>0</v>
      </c>
      <c r="D201" s="42" t="str">
        <f t="shared" si="36"/>
        <v/>
      </c>
      <c r="E201" s="44"/>
    </row>
    <row r="202" spans="1:5" ht="14.4" x14ac:dyDescent="0.3">
      <c r="A202" s="55">
        <v>5592</v>
      </c>
      <c r="B202" s="44" t="s">
        <v>300</v>
      </c>
      <c r="C202" s="45">
        <v>0</v>
      </c>
      <c r="D202" s="42" t="str">
        <f t="shared" si="36"/>
        <v/>
      </c>
      <c r="E202" s="44"/>
    </row>
    <row r="203" spans="1:5" ht="14.4" x14ac:dyDescent="0.3">
      <c r="A203" s="55">
        <v>5593</v>
      </c>
      <c r="B203" s="44" t="s">
        <v>301</v>
      </c>
      <c r="C203" s="45">
        <v>0</v>
      </c>
      <c r="D203" s="42" t="str">
        <f t="shared" si="36"/>
        <v/>
      </c>
      <c r="E203" s="44"/>
    </row>
    <row r="204" spans="1:5" ht="14.4" x14ac:dyDescent="0.3">
      <c r="A204" s="55">
        <v>5594</v>
      </c>
      <c r="B204" s="44" t="s">
        <v>302</v>
      </c>
      <c r="C204" s="45">
        <v>0</v>
      </c>
      <c r="D204" s="42" t="str">
        <f t="shared" si="36"/>
        <v/>
      </c>
      <c r="E204" s="44"/>
    </row>
    <row r="205" spans="1:5" ht="14.4" x14ac:dyDescent="0.3">
      <c r="A205" s="55">
        <v>5595</v>
      </c>
      <c r="B205" s="44" t="s">
        <v>303</v>
      </c>
      <c r="C205" s="45">
        <v>0</v>
      </c>
      <c r="D205" s="42" t="str">
        <f t="shared" si="36"/>
        <v/>
      </c>
      <c r="E205" s="44"/>
    </row>
    <row r="206" spans="1:5" ht="14.4" x14ac:dyDescent="0.3">
      <c r="A206" s="55">
        <v>5596</v>
      </c>
      <c r="B206" s="44" t="s">
        <v>188</v>
      </c>
      <c r="C206" s="45">
        <v>0</v>
      </c>
      <c r="D206" s="42" t="str">
        <f t="shared" si="36"/>
        <v/>
      </c>
      <c r="E206" s="44"/>
    </row>
    <row r="207" spans="1:5" ht="14.4" x14ac:dyDescent="0.3">
      <c r="A207" s="55">
        <v>5597</v>
      </c>
      <c r="B207" s="44" t="s">
        <v>304</v>
      </c>
      <c r="C207" s="45">
        <v>0</v>
      </c>
      <c r="D207" s="42" t="str">
        <f t="shared" si="36"/>
        <v/>
      </c>
      <c r="E207" s="44"/>
    </row>
    <row r="208" spans="1:5" ht="14.4" x14ac:dyDescent="0.3">
      <c r="A208" s="55">
        <v>5598</v>
      </c>
      <c r="B208" s="44" t="s">
        <v>305</v>
      </c>
      <c r="C208" s="45">
        <v>0</v>
      </c>
      <c r="D208" s="42" t="str">
        <f t="shared" si="36"/>
        <v/>
      </c>
      <c r="E208" s="44"/>
    </row>
    <row r="209" spans="1:5" ht="14.4" x14ac:dyDescent="0.3">
      <c r="A209" s="55">
        <v>5599</v>
      </c>
      <c r="B209" s="44" t="s">
        <v>306</v>
      </c>
      <c r="C209" s="45">
        <v>0</v>
      </c>
      <c r="D209" s="42" t="str">
        <f t="shared" si="36"/>
        <v/>
      </c>
      <c r="E209" s="44"/>
    </row>
    <row r="210" spans="1:5" ht="14.4" x14ac:dyDescent="0.3">
      <c r="A210" s="54">
        <v>5600</v>
      </c>
      <c r="B210" s="40" t="s">
        <v>307</v>
      </c>
      <c r="C210" s="276">
        <f>+C211</f>
        <v>0</v>
      </c>
      <c r="D210" s="42"/>
      <c r="E210" s="44"/>
    </row>
    <row r="211" spans="1:5" ht="14.4" x14ac:dyDescent="0.3">
      <c r="A211" s="54">
        <v>5610</v>
      </c>
      <c r="B211" s="40" t="s">
        <v>308</v>
      </c>
      <c r="C211" s="276">
        <f>+C212</f>
        <v>0</v>
      </c>
      <c r="D211" s="42" t="str">
        <f t="shared" ref="D211:D212" si="37">IFERROR(C211/$C$211,"")</f>
        <v/>
      </c>
      <c r="E211" s="44"/>
    </row>
    <row r="212" spans="1:5" ht="14.4" x14ac:dyDescent="0.3">
      <c r="A212" s="55">
        <v>5611</v>
      </c>
      <c r="B212" s="44" t="s">
        <v>309</v>
      </c>
      <c r="C212" s="45">
        <v>0</v>
      </c>
      <c r="D212" s="42" t="str">
        <f t="shared" si="37"/>
        <v/>
      </c>
      <c r="E212" s="44"/>
    </row>
    <row r="213" spans="1:5" ht="14.4" x14ac:dyDescent="0.3">
      <c r="A213" s="34"/>
      <c r="B213" s="34"/>
      <c r="C213" s="34"/>
      <c r="D213" s="35"/>
      <c r="E213" s="34"/>
    </row>
    <row r="214" spans="1:5" ht="14.4" x14ac:dyDescent="0.3">
      <c r="A214" s="34"/>
      <c r="B214" s="34" t="s">
        <v>310</v>
      </c>
      <c r="C214" s="34"/>
      <c r="D214" s="35"/>
      <c r="E214" s="34"/>
    </row>
  </sheetData>
  <autoFilter ref="A93:C212" xr:uid="{00000000-0009-0000-0000-000041000000}"/>
  <mergeCells count="4">
    <mergeCell ref="A1:C1"/>
    <mergeCell ref="A2:C2"/>
    <mergeCell ref="A3:C3"/>
    <mergeCell ref="A4:C4"/>
  </mergeCells>
  <pageMargins left="0.7" right="0.7" top="0.75" bottom="0.75" header="0" footer="0"/>
  <pageSetup scale="65"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pageSetUpPr fitToPage="1"/>
  </sheetPr>
  <dimension ref="A1:J173"/>
  <sheetViews>
    <sheetView view="pageBreakPreview" topLeftCell="A129" zoomScale="60" zoomScaleNormal="85" workbookViewId="0">
      <selection activeCell="B173" sqref="B173"/>
    </sheetView>
  </sheetViews>
  <sheetFormatPr baseColWidth="10" defaultColWidth="14.44140625" defaultRowHeight="15" customHeight="1" x14ac:dyDescent="0.3"/>
  <cols>
    <col min="1" max="1" width="10" style="29" customWidth="1"/>
    <col min="2" max="2" width="40.44140625" style="29" customWidth="1"/>
    <col min="3" max="3" width="16.44140625" style="29" customWidth="1"/>
    <col min="4" max="4" width="19.109375" style="29" customWidth="1"/>
    <col min="5" max="5" width="24.5546875" style="29" customWidth="1"/>
    <col min="6" max="6" width="22.88671875" style="29" customWidth="1"/>
    <col min="7" max="7" width="16.88671875" style="29" customWidth="1"/>
    <col min="8" max="8" width="24.33203125" style="29" customWidth="1"/>
    <col min="9" max="9" width="13.88671875" style="29" customWidth="1"/>
    <col min="10" max="10" width="35.33203125" style="29" customWidth="1"/>
    <col min="11" max="26" width="9.109375" style="29" customWidth="1"/>
    <col min="27" max="16384" width="14.44140625" style="29"/>
  </cols>
  <sheetData>
    <row r="1" spans="1:8" ht="11.25" customHeight="1" x14ac:dyDescent="0.3">
      <c r="A1" s="514" t="s">
        <v>2113</v>
      </c>
      <c r="B1" s="501"/>
      <c r="C1" s="501"/>
      <c r="D1" s="501"/>
      <c r="E1" s="501"/>
      <c r="F1" s="501"/>
      <c r="G1" s="70" t="s">
        <v>99</v>
      </c>
      <c r="H1" s="71">
        <v>2025</v>
      </c>
    </row>
    <row r="2" spans="1:8" ht="11.25" customHeight="1" x14ac:dyDescent="0.3">
      <c r="A2" s="514" t="s">
        <v>311</v>
      </c>
      <c r="B2" s="501"/>
      <c r="C2" s="501"/>
      <c r="D2" s="501"/>
      <c r="E2" s="501"/>
      <c r="F2" s="501"/>
      <c r="G2" s="70" t="s">
        <v>101</v>
      </c>
      <c r="H2" s="71" t="s">
        <v>648</v>
      </c>
    </row>
    <row r="3" spans="1:8" ht="11.25" customHeight="1" x14ac:dyDescent="0.3">
      <c r="A3" s="514" t="s">
        <v>2114</v>
      </c>
      <c r="B3" s="501"/>
      <c r="C3" s="501"/>
      <c r="D3" s="501"/>
      <c r="E3" s="501"/>
      <c r="F3" s="501"/>
      <c r="G3" s="70" t="s">
        <v>102</v>
      </c>
      <c r="H3" s="71" t="s">
        <v>651</v>
      </c>
    </row>
    <row r="4" spans="1:8" ht="11.25" customHeight="1" x14ac:dyDescent="0.3">
      <c r="A4" s="488" t="s">
        <v>103</v>
      </c>
      <c r="B4" s="501"/>
      <c r="C4" s="501"/>
      <c r="D4" s="501"/>
      <c r="E4" s="501"/>
      <c r="F4" s="501"/>
      <c r="G4" s="70"/>
      <c r="H4" s="71"/>
    </row>
    <row r="5" spans="1:8" ht="9.75" customHeight="1" x14ac:dyDescent="0.3">
      <c r="A5" s="31" t="s">
        <v>104</v>
      </c>
      <c r="B5" s="32"/>
      <c r="C5" s="32"/>
      <c r="D5" s="32"/>
      <c r="E5" s="32"/>
      <c r="F5" s="32"/>
      <c r="G5" s="32"/>
      <c r="H5" s="32"/>
    </row>
    <row r="6" spans="1:8" ht="9.75" customHeight="1" x14ac:dyDescent="0.3">
      <c r="A6" s="34"/>
      <c r="B6" s="34"/>
      <c r="C6" s="34"/>
      <c r="D6" s="34"/>
      <c r="E6" s="34"/>
      <c r="F6" s="34"/>
      <c r="G6" s="34"/>
      <c r="H6" s="34"/>
    </row>
    <row r="7" spans="1:8" ht="9.75" customHeight="1" x14ac:dyDescent="0.3">
      <c r="A7" s="32" t="s">
        <v>312</v>
      </c>
      <c r="B7" s="32"/>
      <c r="C7" s="32"/>
      <c r="D7" s="32"/>
      <c r="E7" s="32"/>
      <c r="F7" s="32"/>
      <c r="G7" s="32"/>
      <c r="H7" s="32"/>
    </row>
    <row r="8" spans="1:8" ht="14.4" x14ac:dyDescent="0.3">
      <c r="A8" s="36" t="s">
        <v>106</v>
      </c>
      <c r="B8" s="36" t="s">
        <v>107</v>
      </c>
      <c r="C8" s="36" t="s">
        <v>108</v>
      </c>
      <c r="D8" s="36" t="s">
        <v>313</v>
      </c>
      <c r="E8" s="36"/>
      <c r="F8" s="36"/>
      <c r="G8" s="36"/>
      <c r="H8" s="36"/>
    </row>
    <row r="9" spans="1:8" ht="31.8" x14ac:dyDescent="0.3">
      <c r="A9" s="57">
        <v>1114</v>
      </c>
      <c r="B9" s="34" t="s">
        <v>314</v>
      </c>
      <c r="C9" s="58">
        <v>70588131.480000004</v>
      </c>
      <c r="D9" s="280" t="s">
        <v>1649</v>
      </c>
      <c r="E9" s="34"/>
      <c r="F9" s="34"/>
      <c r="G9" s="34"/>
      <c r="H9" s="34"/>
    </row>
    <row r="10" spans="1:8" ht="14.4" x14ac:dyDescent="0.3">
      <c r="A10" s="57">
        <v>1115</v>
      </c>
      <c r="B10" s="34" t="s">
        <v>315</v>
      </c>
      <c r="C10" s="58">
        <v>0</v>
      </c>
      <c r="D10" s="34"/>
      <c r="E10" s="34"/>
      <c r="F10" s="34"/>
      <c r="G10" s="34"/>
      <c r="H10" s="34"/>
    </row>
    <row r="11" spans="1:8" ht="14.4" x14ac:dyDescent="0.3">
      <c r="A11" s="57">
        <v>1121</v>
      </c>
      <c r="B11" s="34" t="s">
        <v>316</v>
      </c>
      <c r="C11" s="58">
        <v>0</v>
      </c>
      <c r="D11" s="34"/>
      <c r="E11" s="34"/>
      <c r="F11" s="34"/>
      <c r="G11" s="34"/>
      <c r="H11" s="34"/>
    </row>
    <row r="12" spans="1:8" ht="14.4" x14ac:dyDescent="0.3">
      <c r="A12" s="34"/>
      <c r="B12" s="34"/>
      <c r="C12" s="34"/>
      <c r="D12" s="34"/>
      <c r="E12" s="34"/>
      <c r="F12" s="34"/>
      <c r="G12" s="34"/>
      <c r="H12" s="34"/>
    </row>
    <row r="13" spans="1:8" ht="14.4" x14ac:dyDescent="0.3">
      <c r="A13" s="32" t="s">
        <v>317</v>
      </c>
      <c r="B13" s="32"/>
      <c r="C13" s="32"/>
      <c r="D13" s="32"/>
      <c r="E13" s="32"/>
      <c r="F13" s="32"/>
      <c r="G13" s="32"/>
      <c r="H13" s="32"/>
    </row>
    <row r="14" spans="1:8" ht="14.4" x14ac:dyDescent="0.3">
      <c r="A14" s="36" t="s">
        <v>106</v>
      </c>
      <c r="B14" s="36" t="s">
        <v>107</v>
      </c>
      <c r="C14" s="36" t="s">
        <v>108</v>
      </c>
      <c r="D14" s="36">
        <f>H1-1</f>
        <v>2024</v>
      </c>
      <c r="E14" s="36">
        <f t="shared" ref="E14:G14" si="0">D14-1</f>
        <v>2023</v>
      </c>
      <c r="F14" s="36">
        <f t="shared" si="0"/>
        <v>2022</v>
      </c>
      <c r="G14" s="36">
        <f t="shared" si="0"/>
        <v>2021</v>
      </c>
      <c r="H14" s="36" t="s">
        <v>318</v>
      </c>
    </row>
    <row r="15" spans="1:8" ht="14.4" x14ac:dyDescent="0.3">
      <c r="A15" s="57">
        <v>1122</v>
      </c>
      <c r="B15" s="34" t="s">
        <v>319</v>
      </c>
      <c r="C15" s="58">
        <v>4054366.39</v>
      </c>
      <c r="D15" s="58">
        <v>1429500.88</v>
      </c>
      <c r="E15" s="58">
        <v>2289290.2599999998</v>
      </c>
      <c r="F15" s="58">
        <v>1785297.45</v>
      </c>
      <c r="G15" s="58">
        <v>1439487.5</v>
      </c>
      <c r="H15" s="58"/>
    </row>
    <row r="16" spans="1:8" ht="14.4" x14ac:dyDescent="0.3">
      <c r="A16" s="57">
        <v>1124</v>
      </c>
      <c r="B16" s="34" t="s">
        <v>320</v>
      </c>
      <c r="C16" s="58">
        <v>0</v>
      </c>
      <c r="D16" s="197">
        <v>2600</v>
      </c>
      <c r="E16" s="58">
        <v>2596.31</v>
      </c>
      <c r="F16" s="58">
        <v>2596.31</v>
      </c>
      <c r="G16" s="58">
        <v>2596.31</v>
      </c>
      <c r="H16" s="34"/>
    </row>
    <row r="18" spans="1:8" ht="14.4" x14ac:dyDescent="0.3">
      <c r="A18" s="32" t="s">
        <v>321</v>
      </c>
      <c r="B18" s="32"/>
      <c r="C18" s="32"/>
      <c r="D18" s="32"/>
      <c r="E18" s="32"/>
      <c r="F18" s="32"/>
      <c r="G18" s="32"/>
      <c r="H18" s="32"/>
    </row>
    <row r="19" spans="1:8" ht="14.4" x14ac:dyDescent="0.3">
      <c r="A19" s="36" t="s">
        <v>106</v>
      </c>
      <c r="B19" s="36" t="s">
        <v>107</v>
      </c>
      <c r="C19" s="36" t="s">
        <v>108</v>
      </c>
      <c r="D19" s="36" t="s">
        <v>322</v>
      </c>
      <c r="E19" s="36" t="s">
        <v>323</v>
      </c>
      <c r="F19" s="36" t="s">
        <v>324</v>
      </c>
      <c r="G19" s="36" t="s">
        <v>325</v>
      </c>
      <c r="H19" s="36" t="s">
        <v>326</v>
      </c>
    </row>
    <row r="20" spans="1:8" ht="71.400000000000006" x14ac:dyDescent="0.3">
      <c r="A20" s="57">
        <v>1123</v>
      </c>
      <c r="B20" s="64" t="s">
        <v>327</v>
      </c>
      <c r="C20" s="58">
        <v>194425.59</v>
      </c>
      <c r="D20" s="58">
        <f>+C20-F20</f>
        <v>178291.32</v>
      </c>
      <c r="E20" s="58">
        <v>0</v>
      </c>
      <c r="F20" s="58">
        <v>16134.27</v>
      </c>
      <c r="G20" s="58">
        <v>0</v>
      </c>
      <c r="H20" s="281" t="s">
        <v>1650</v>
      </c>
    </row>
    <row r="21" spans="1:8" ht="14.4" x14ac:dyDescent="0.3">
      <c r="A21" s="57">
        <v>1125</v>
      </c>
      <c r="B21" s="64" t="s">
        <v>329</v>
      </c>
      <c r="C21" s="58">
        <v>0</v>
      </c>
      <c r="D21" s="58">
        <v>0</v>
      </c>
      <c r="E21" s="58">
        <f>+C21</f>
        <v>0</v>
      </c>
      <c r="F21" s="58"/>
      <c r="G21" s="58">
        <v>0</v>
      </c>
      <c r="H21" s="281"/>
    </row>
    <row r="22" spans="1:8" ht="14.4" x14ac:dyDescent="0.3">
      <c r="A22" s="55">
        <v>1126</v>
      </c>
      <c r="B22" s="44" t="s">
        <v>330</v>
      </c>
      <c r="C22" s="58">
        <v>0</v>
      </c>
      <c r="D22" s="58">
        <v>0</v>
      </c>
      <c r="E22" s="58">
        <v>0</v>
      </c>
      <c r="F22" s="58">
        <v>0</v>
      </c>
      <c r="G22" s="58">
        <v>0</v>
      </c>
      <c r="H22" s="34"/>
    </row>
    <row r="23" spans="1:8" ht="21.6" x14ac:dyDescent="0.3">
      <c r="A23" s="55">
        <v>1129</v>
      </c>
      <c r="B23" s="46" t="s">
        <v>331</v>
      </c>
      <c r="C23" s="58">
        <v>2968769.56</v>
      </c>
      <c r="D23" s="58">
        <f>+C23</f>
        <v>2968769.56</v>
      </c>
      <c r="E23" s="58">
        <v>0</v>
      </c>
      <c r="F23" s="58"/>
      <c r="G23" s="58">
        <v>0</v>
      </c>
      <c r="H23" s="281" t="s">
        <v>1651</v>
      </c>
    </row>
    <row r="24" spans="1:8" ht="91.8" x14ac:dyDescent="0.3">
      <c r="A24" s="57">
        <v>1131</v>
      </c>
      <c r="B24" s="34" t="s">
        <v>332</v>
      </c>
      <c r="C24" s="58">
        <v>35073255.869999997</v>
      </c>
      <c r="D24" s="58">
        <f>+C24-G24</f>
        <v>34941646.969999999</v>
      </c>
      <c r="E24" s="58">
        <v>0</v>
      </c>
      <c r="F24" s="58">
        <v>0</v>
      </c>
      <c r="G24" s="58">
        <v>131608.9</v>
      </c>
      <c r="H24" s="281" t="s">
        <v>1652</v>
      </c>
    </row>
    <row r="25" spans="1:8" ht="14.4" x14ac:dyDescent="0.3">
      <c r="A25" s="57">
        <v>1132</v>
      </c>
      <c r="B25" s="34" t="s">
        <v>334</v>
      </c>
      <c r="C25" s="58">
        <v>0</v>
      </c>
      <c r="D25" s="58">
        <v>0</v>
      </c>
      <c r="E25" s="58">
        <v>0</v>
      </c>
      <c r="F25" s="58">
        <v>0</v>
      </c>
      <c r="G25" s="58">
        <v>0</v>
      </c>
      <c r="H25" s="34"/>
    </row>
    <row r="26" spans="1:8" ht="14.4" x14ac:dyDescent="0.3">
      <c r="A26" s="57">
        <v>1133</v>
      </c>
      <c r="B26" s="34" t="s">
        <v>335</v>
      </c>
      <c r="C26" s="58">
        <v>0</v>
      </c>
      <c r="D26" s="58">
        <v>0</v>
      </c>
      <c r="E26" s="58">
        <v>0</v>
      </c>
      <c r="F26" s="58">
        <v>0</v>
      </c>
      <c r="G26" s="58">
        <v>0</v>
      </c>
      <c r="H26" s="34"/>
    </row>
    <row r="27" spans="1:8" ht="14.4" x14ac:dyDescent="0.3">
      <c r="A27" s="57">
        <v>1134</v>
      </c>
      <c r="B27" s="34" t="s">
        <v>336</v>
      </c>
      <c r="C27" s="58">
        <v>0</v>
      </c>
      <c r="D27" s="58">
        <v>0</v>
      </c>
      <c r="E27" s="58">
        <v>0</v>
      </c>
      <c r="F27" s="58">
        <v>0</v>
      </c>
      <c r="G27" s="58">
        <v>0</v>
      </c>
      <c r="H27" s="34"/>
    </row>
    <row r="28" spans="1:8" ht="14.4" x14ac:dyDescent="0.3">
      <c r="A28" s="57">
        <v>1139</v>
      </c>
      <c r="B28" s="34" t="s">
        <v>337</v>
      </c>
      <c r="C28" s="58">
        <v>0</v>
      </c>
      <c r="D28" s="58">
        <v>0</v>
      </c>
      <c r="E28" s="58">
        <v>0</v>
      </c>
      <c r="F28" s="58">
        <v>0</v>
      </c>
      <c r="G28" s="58">
        <v>0</v>
      </c>
      <c r="H28" s="34"/>
    </row>
    <row r="29" spans="1:8" ht="14.4" x14ac:dyDescent="0.3">
      <c r="A29" s="34"/>
      <c r="B29" s="34"/>
      <c r="C29" s="34"/>
      <c r="D29" s="34"/>
      <c r="E29" s="34"/>
      <c r="F29" s="34"/>
      <c r="G29" s="34"/>
      <c r="H29" s="34"/>
    </row>
    <row r="30" spans="1:8" ht="14.4" x14ac:dyDescent="0.3">
      <c r="A30" s="32" t="s">
        <v>338</v>
      </c>
      <c r="B30" s="32"/>
      <c r="C30" s="32"/>
      <c r="D30" s="32"/>
      <c r="E30" s="32"/>
      <c r="F30" s="32"/>
      <c r="G30" s="32"/>
      <c r="H30" s="32"/>
    </row>
    <row r="31" spans="1:8" ht="14.4" x14ac:dyDescent="0.3">
      <c r="A31" s="36" t="s">
        <v>106</v>
      </c>
      <c r="B31" s="36" t="s">
        <v>107</v>
      </c>
      <c r="C31" s="36" t="s">
        <v>108</v>
      </c>
      <c r="D31" s="36" t="s">
        <v>339</v>
      </c>
      <c r="E31" s="36" t="s">
        <v>340</v>
      </c>
      <c r="F31" s="36" t="s">
        <v>341</v>
      </c>
      <c r="G31" s="36"/>
      <c r="H31" s="36"/>
    </row>
    <row r="32" spans="1:8" ht="14.4" x14ac:dyDescent="0.3">
      <c r="A32" s="57">
        <v>1140</v>
      </c>
      <c r="B32" s="34" t="s">
        <v>342</v>
      </c>
      <c r="C32" s="58">
        <v>0</v>
      </c>
      <c r="D32" s="34"/>
      <c r="E32" s="34"/>
      <c r="F32" s="34"/>
      <c r="G32" s="34"/>
      <c r="H32" s="34"/>
    </row>
    <row r="33" spans="1:6" ht="14.4" x14ac:dyDescent="0.3">
      <c r="A33" s="57">
        <v>1141</v>
      </c>
      <c r="B33" s="34" t="s">
        <v>343</v>
      </c>
      <c r="C33" s="58">
        <v>0</v>
      </c>
      <c r="D33" s="34"/>
      <c r="E33" s="34"/>
      <c r="F33" s="34"/>
    </row>
    <row r="34" spans="1:6" ht="14.4" x14ac:dyDescent="0.3">
      <c r="A34" s="57">
        <v>1142</v>
      </c>
      <c r="B34" s="34" t="s">
        <v>344</v>
      </c>
      <c r="C34" s="58">
        <v>0</v>
      </c>
      <c r="D34" s="34"/>
      <c r="E34" s="34"/>
      <c r="F34" s="34"/>
    </row>
    <row r="35" spans="1:6" ht="14.4" x14ac:dyDescent="0.3">
      <c r="A35" s="57">
        <v>1143</v>
      </c>
      <c r="B35" s="34" t="s">
        <v>345</v>
      </c>
      <c r="C35" s="58">
        <v>0</v>
      </c>
      <c r="D35" s="34"/>
      <c r="E35" s="34"/>
      <c r="F35" s="34"/>
    </row>
    <row r="36" spans="1:6" ht="14.4" x14ac:dyDescent="0.3">
      <c r="A36" s="57">
        <v>1144</v>
      </c>
      <c r="B36" s="34" t="s">
        <v>346</v>
      </c>
      <c r="C36" s="58">
        <v>0</v>
      </c>
      <c r="D36" s="34"/>
      <c r="E36" s="34"/>
      <c r="F36" s="34"/>
    </row>
    <row r="37" spans="1:6" ht="14.4" x14ac:dyDescent="0.3">
      <c r="A37" s="57">
        <v>1145</v>
      </c>
      <c r="B37" s="34" t="s">
        <v>347</v>
      </c>
      <c r="C37" s="58">
        <v>0</v>
      </c>
      <c r="D37" s="34"/>
      <c r="E37" s="34"/>
      <c r="F37" s="34"/>
    </row>
    <row r="38" spans="1:6" ht="14.4" x14ac:dyDescent="0.3">
      <c r="A38" s="34"/>
      <c r="B38" s="34"/>
      <c r="C38" s="34"/>
      <c r="D38" s="34"/>
      <c r="E38" s="34"/>
      <c r="F38" s="34"/>
    </row>
    <row r="39" spans="1:6" ht="14.4" x14ac:dyDescent="0.3">
      <c r="A39" s="32" t="s">
        <v>348</v>
      </c>
      <c r="B39" s="32"/>
      <c r="C39" s="32"/>
      <c r="D39" s="32"/>
      <c r="E39" s="32"/>
      <c r="F39" s="32"/>
    </row>
    <row r="40" spans="1:6" ht="14.4" x14ac:dyDescent="0.3">
      <c r="A40" s="36" t="s">
        <v>106</v>
      </c>
      <c r="B40" s="36" t="s">
        <v>107</v>
      </c>
      <c r="C40" s="36" t="s">
        <v>108</v>
      </c>
      <c r="D40" s="36" t="s">
        <v>340</v>
      </c>
      <c r="E40" s="36" t="s">
        <v>349</v>
      </c>
      <c r="F40" s="36" t="s">
        <v>341</v>
      </c>
    </row>
    <row r="41" spans="1:6" ht="14.4" x14ac:dyDescent="0.3">
      <c r="A41" s="57">
        <v>1150</v>
      </c>
      <c r="B41" s="34" t="s">
        <v>350</v>
      </c>
      <c r="C41" s="58">
        <v>0</v>
      </c>
      <c r="D41" s="34"/>
      <c r="E41" s="34"/>
      <c r="F41" s="34"/>
    </row>
    <row r="42" spans="1:6" ht="14.4" x14ac:dyDescent="0.3">
      <c r="A42" s="57">
        <v>1151</v>
      </c>
      <c r="B42" s="34" t="s">
        <v>351</v>
      </c>
      <c r="C42" s="58">
        <v>0</v>
      </c>
      <c r="D42" s="34"/>
      <c r="E42" s="34"/>
      <c r="F42" s="34"/>
    </row>
    <row r="43" spans="1:6" ht="14.4" x14ac:dyDescent="0.3">
      <c r="A43" s="34"/>
      <c r="B43" s="34"/>
      <c r="C43" s="34"/>
      <c r="D43" s="34"/>
      <c r="E43" s="34"/>
      <c r="F43" s="34"/>
    </row>
    <row r="44" spans="1:6" ht="14.4" x14ac:dyDescent="0.3">
      <c r="A44" s="32" t="s">
        <v>354</v>
      </c>
      <c r="B44" s="32"/>
      <c r="C44" s="32"/>
      <c r="D44" s="32"/>
      <c r="E44" s="32"/>
      <c r="F44" s="32"/>
    </row>
    <row r="45" spans="1:6" ht="14.4" x14ac:dyDescent="0.3">
      <c r="A45" s="36" t="s">
        <v>106</v>
      </c>
      <c r="B45" s="36" t="s">
        <v>107</v>
      </c>
      <c r="C45" s="36" t="s">
        <v>108</v>
      </c>
      <c r="D45" s="36" t="s">
        <v>313</v>
      </c>
      <c r="E45" s="36" t="s">
        <v>326</v>
      </c>
      <c r="F45" s="36"/>
    </row>
    <row r="46" spans="1:6" ht="14.4" x14ac:dyDescent="0.3">
      <c r="A46" s="57">
        <v>1213</v>
      </c>
      <c r="B46" s="34" t="s">
        <v>355</v>
      </c>
      <c r="C46" s="58">
        <v>0</v>
      </c>
      <c r="D46" s="34"/>
      <c r="E46" s="34"/>
      <c r="F46" s="34"/>
    </row>
    <row r="47" spans="1:6" ht="14.4" x14ac:dyDescent="0.3">
      <c r="A47" s="34"/>
      <c r="B47" s="34"/>
      <c r="C47" s="34"/>
      <c r="D47" s="34"/>
      <c r="E47" s="34"/>
      <c r="F47" s="34"/>
    </row>
    <row r="48" spans="1:6" ht="14.4" x14ac:dyDescent="0.3">
      <c r="A48" s="32" t="s">
        <v>356</v>
      </c>
      <c r="B48" s="32"/>
      <c r="C48" s="32"/>
      <c r="D48" s="32"/>
      <c r="E48" s="32"/>
      <c r="F48" s="32"/>
    </row>
    <row r="49" spans="1:10" ht="14.4" x14ac:dyDescent="0.3">
      <c r="A49" s="36" t="s">
        <v>106</v>
      </c>
      <c r="B49" s="36" t="s">
        <v>107</v>
      </c>
      <c r="C49" s="36" t="s">
        <v>108</v>
      </c>
      <c r="D49" s="36"/>
      <c r="E49" s="36"/>
      <c r="F49" s="36"/>
      <c r="G49" s="36"/>
      <c r="H49" s="36"/>
      <c r="I49" s="34"/>
      <c r="J49" s="34"/>
    </row>
    <row r="50" spans="1:10" ht="14.4" x14ac:dyDescent="0.3">
      <c r="A50" s="57">
        <v>1211</v>
      </c>
      <c r="B50" s="34" t="s">
        <v>357</v>
      </c>
      <c r="C50" s="58">
        <v>0</v>
      </c>
      <c r="D50" s="34"/>
      <c r="E50" s="34"/>
      <c r="F50" s="34"/>
      <c r="G50" s="34"/>
      <c r="H50" s="34"/>
      <c r="I50" s="34"/>
      <c r="J50" s="34"/>
    </row>
    <row r="51" spans="1:10" ht="14.4" x14ac:dyDescent="0.3">
      <c r="A51" s="57">
        <v>1212</v>
      </c>
      <c r="B51" s="34" t="s">
        <v>358</v>
      </c>
      <c r="C51" s="58">
        <v>0</v>
      </c>
      <c r="D51" s="34"/>
      <c r="E51" s="34"/>
      <c r="F51" s="34"/>
      <c r="G51" s="34"/>
      <c r="H51" s="34"/>
      <c r="I51" s="34"/>
      <c r="J51" s="34"/>
    </row>
    <row r="52" spans="1:10" ht="14.4" x14ac:dyDescent="0.3">
      <c r="A52" s="57">
        <v>1214</v>
      </c>
      <c r="B52" s="34" t="s">
        <v>359</v>
      </c>
      <c r="C52" s="58">
        <v>2514077.21</v>
      </c>
      <c r="D52" s="34"/>
      <c r="E52" s="34"/>
      <c r="F52" s="34"/>
      <c r="G52" s="34"/>
      <c r="H52" s="34"/>
      <c r="I52" s="34"/>
      <c r="J52" s="34"/>
    </row>
    <row r="53" spans="1:10" ht="14.4" x14ac:dyDescent="0.3">
      <c r="A53" s="34"/>
      <c r="B53" s="34"/>
      <c r="C53" s="34"/>
      <c r="D53" s="34"/>
      <c r="E53" s="34"/>
      <c r="F53" s="34"/>
      <c r="G53" s="34"/>
      <c r="H53" s="34"/>
      <c r="I53" s="34"/>
      <c r="J53" s="34"/>
    </row>
    <row r="54" spans="1:10" ht="14.4" x14ac:dyDescent="0.3">
      <c r="A54" s="32" t="s">
        <v>360</v>
      </c>
      <c r="B54" s="32"/>
      <c r="C54" s="32"/>
      <c r="D54" s="32"/>
      <c r="E54" s="32"/>
      <c r="F54" s="32"/>
      <c r="G54" s="32"/>
      <c r="H54" s="32"/>
      <c r="I54" s="32"/>
      <c r="J54" s="32"/>
    </row>
    <row r="55" spans="1:10" ht="14.4" x14ac:dyDescent="0.3">
      <c r="A55" s="36" t="s">
        <v>106</v>
      </c>
      <c r="B55" s="36" t="s">
        <v>107</v>
      </c>
      <c r="C55" s="36" t="s">
        <v>108</v>
      </c>
      <c r="D55" s="36" t="s">
        <v>361</v>
      </c>
      <c r="E55" s="36" t="s">
        <v>362</v>
      </c>
      <c r="F55" s="36" t="s">
        <v>363</v>
      </c>
      <c r="G55" s="36" t="s">
        <v>364</v>
      </c>
      <c r="H55" s="36" t="s">
        <v>365</v>
      </c>
      <c r="I55" s="36" t="s">
        <v>366</v>
      </c>
      <c r="J55" s="36" t="s">
        <v>367</v>
      </c>
    </row>
    <row r="56" spans="1:10" ht="40.799999999999997" x14ac:dyDescent="0.3">
      <c r="A56" s="57">
        <v>1230</v>
      </c>
      <c r="B56" s="34" t="s">
        <v>368</v>
      </c>
      <c r="C56" s="58">
        <f>+C57+C59+C62</f>
        <v>567019309.88999999</v>
      </c>
      <c r="D56" s="58">
        <f t="shared" ref="D56:E56" si="1">+D57+D59+D62</f>
        <v>23609191.489999998</v>
      </c>
      <c r="E56" s="58">
        <f t="shared" si="1"/>
        <v>225883335.34</v>
      </c>
      <c r="F56" s="251" t="s">
        <v>1653</v>
      </c>
      <c r="G56" s="281" t="s">
        <v>1654</v>
      </c>
      <c r="H56" s="281" t="s">
        <v>1654</v>
      </c>
      <c r="I56" s="282" t="s">
        <v>1655</v>
      </c>
      <c r="J56" s="255"/>
    </row>
    <row r="57" spans="1:10" ht="14.4" x14ac:dyDescent="0.3">
      <c r="A57" s="57">
        <v>1231</v>
      </c>
      <c r="B57" s="34" t="s">
        <v>369</v>
      </c>
      <c r="C57" s="58">
        <v>55846389.600000001</v>
      </c>
      <c r="D57" s="68"/>
      <c r="E57" s="68"/>
      <c r="F57" s="251"/>
      <c r="G57" s="281"/>
      <c r="H57" s="281"/>
      <c r="I57" s="282"/>
      <c r="J57" s="255"/>
    </row>
    <row r="58" spans="1:10" ht="14.4" x14ac:dyDescent="0.3">
      <c r="A58" s="57">
        <v>1232</v>
      </c>
      <c r="B58" s="34" t="s">
        <v>370</v>
      </c>
      <c r="C58" s="58">
        <v>0</v>
      </c>
      <c r="D58" s="58">
        <v>0</v>
      </c>
      <c r="E58" s="58">
        <v>0</v>
      </c>
      <c r="F58" s="251"/>
      <c r="G58" s="281"/>
      <c r="H58" s="281"/>
      <c r="I58" s="34"/>
      <c r="J58" s="34"/>
    </row>
    <row r="59" spans="1:10" ht="71.400000000000006" x14ac:dyDescent="0.3">
      <c r="A59" s="57">
        <v>1233</v>
      </c>
      <c r="B59" s="34" t="s">
        <v>371</v>
      </c>
      <c r="C59" s="58">
        <v>509579486.18000001</v>
      </c>
      <c r="D59" s="58">
        <v>23609191.489999998</v>
      </c>
      <c r="E59" s="58">
        <v>225883335.34</v>
      </c>
      <c r="F59" s="251" t="s">
        <v>1653</v>
      </c>
      <c r="G59" s="281" t="s">
        <v>1654</v>
      </c>
      <c r="H59" s="281" t="s">
        <v>1654</v>
      </c>
      <c r="I59" s="282" t="s">
        <v>1655</v>
      </c>
      <c r="J59" s="255" t="s">
        <v>1656</v>
      </c>
    </row>
    <row r="60" spans="1:10" ht="14.4" x14ac:dyDescent="0.3">
      <c r="A60" s="57">
        <v>1234</v>
      </c>
      <c r="B60" s="34" t="s">
        <v>374</v>
      </c>
      <c r="C60" s="58">
        <v>0</v>
      </c>
      <c r="D60" s="58">
        <v>0</v>
      </c>
      <c r="E60" s="58">
        <v>0</v>
      </c>
      <c r="F60" s="251"/>
      <c r="G60" s="281"/>
      <c r="H60" s="281"/>
      <c r="I60" s="34"/>
      <c r="J60" s="34"/>
    </row>
    <row r="61" spans="1:10" ht="14.4" x14ac:dyDescent="0.3">
      <c r="A61" s="57">
        <v>1235</v>
      </c>
      <c r="B61" s="34" t="s">
        <v>375</v>
      </c>
      <c r="C61" s="58">
        <v>0</v>
      </c>
      <c r="D61" s="58">
        <v>0</v>
      </c>
      <c r="E61" s="58">
        <v>0</v>
      </c>
      <c r="F61" s="251"/>
      <c r="G61" s="281"/>
      <c r="H61" s="281"/>
      <c r="I61" s="34"/>
      <c r="J61" s="34"/>
    </row>
    <row r="62" spans="1:10" ht="14.4" x14ac:dyDescent="0.3">
      <c r="A62" s="57">
        <v>1236</v>
      </c>
      <c r="B62" s="34" t="s">
        <v>376</v>
      </c>
      <c r="C62" s="58">
        <v>1593434.11</v>
      </c>
      <c r="D62" s="58">
        <v>0</v>
      </c>
      <c r="E62" s="58">
        <v>0</v>
      </c>
      <c r="F62" s="251"/>
      <c r="G62" s="281"/>
      <c r="H62" s="281"/>
      <c r="I62" s="34"/>
      <c r="J62" s="34"/>
    </row>
    <row r="63" spans="1:10" ht="14.4" x14ac:dyDescent="0.3">
      <c r="A63" s="57">
        <v>1239</v>
      </c>
      <c r="B63" s="34" t="s">
        <v>377</v>
      </c>
      <c r="C63" s="58">
        <v>0</v>
      </c>
      <c r="D63" s="58">
        <v>0</v>
      </c>
      <c r="E63" s="58">
        <v>0</v>
      </c>
      <c r="F63" s="251"/>
      <c r="G63" s="281"/>
      <c r="H63" s="281"/>
      <c r="I63" s="34"/>
      <c r="J63" s="34"/>
    </row>
    <row r="64" spans="1:10" ht="40.799999999999997" x14ac:dyDescent="0.3">
      <c r="A64" s="57">
        <v>1240</v>
      </c>
      <c r="B64" s="34" t="s">
        <v>378</v>
      </c>
      <c r="C64" s="58">
        <f>+C65+C66+C67+C68+C69+C70</f>
        <v>40819393.399999999</v>
      </c>
      <c r="D64" s="58">
        <f>+D65+D66+D67+D68+D69+D70</f>
        <v>4736940.4800000004</v>
      </c>
      <c r="E64" s="58">
        <f>SUM(E65:E70)</f>
        <v>24285948.300000001</v>
      </c>
      <c r="F64" s="251" t="s">
        <v>1653</v>
      </c>
      <c r="G64" s="281" t="s">
        <v>1654</v>
      </c>
      <c r="H64" s="281" t="s">
        <v>1654</v>
      </c>
      <c r="I64" s="34"/>
      <c r="J64" s="34"/>
    </row>
    <row r="65" spans="1:10" ht="102" x14ac:dyDescent="0.3">
      <c r="A65" s="57">
        <v>1241</v>
      </c>
      <c r="B65" s="34" t="s">
        <v>379</v>
      </c>
      <c r="C65" s="58">
        <v>8463533.4100000001</v>
      </c>
      <c r="D65" s="58">
        <v>1014435.1</v>
      </c>
      <c r="E65" s="58">
        <v>7256976.3899999997</v>
      </c>
      <c r="F65" s="251" t="s">
        <v>1653</v>
      </c>
      <c r="G65" s="281" t="s">
        <v>1654</v>
      </c>
      <c r="H65" s="281" t="s">
        <v>1654</v>
      </c>
      <c r="I65" s="282" t="s">
        <v>1657</v>
      </c>
      <c r="J65" s="255" t="s">
        <v>1658</v>
      </c>
    </row>
    <row r="66" spans="1:10" ht="40.799999999999997" x14ac:dyDescent="0.3">
      <c r="A66" s="57">
        <v>1242</v>
      </c>
      <c r="B66" s="34" t="s">
        <v>380</v>
      </c>
      <c r="C66" s="58">
        <v>13144045.560000001</v>
      </c>
      <c r="D66" s="58">
        <v>2550677.66</v>
      </c>
      <c r="E66" s="58">
        <v>4993660.84</v>
      </c>
      <c r="F66" s="251" t="s">
        <v>1653</v>
      </c>
      <c r="G66" s="281" t="s">
        <v>1654</v>
      </c>
      <c r="H66" s="281" t="s">
        <v>1654</v>
      </c>
      <c r="I66" s="282" t="s">
        <v>1657</v>
      </c>
      <c r="J66" s="255" t="s">
        <v>1659</v>
      </c>
    </row>
    <row r="67" spans="1:10" ht="40.799999999999997" x14ac:dyDescent="0.3">
      <c r="A67" s="57">
        <v>1243</v>
      </c>
      <c r="B67" s="34" t="s">
        <v>381</v>
      </c>
      <c r="C67" s="58">
        <v>359880</v>
      </c>
      <c r="D67" s="58">
        <v>0</v>
      </c>
      <c r="E67" s="58">
        <v>359230</v>
      </c>
      <c r="F67" s="251" t="s">
        <v>1653</v>
      </c>
      <c r="G67" s="281" t="s">
        <v>1654</v>
      </c>
      <c r="H67" s="281" t="s">
        <v>1654</v>
      </c>
      <c r="I67" s="282" t="s">
        <v>1657</v>
      </c>
      <c r="J67" s="255" t="s">
        <v>1660</v>
      </c>
    </row>
    <row r="68" spans="1:10" ht="40.799999999999997" x14ac:dyDescent="0.3">
      <c r="A68" s="57">
        <v>1244</v>
      </c>
      <c r="B68" s="34" t="s">
        <v>382</v>
      </c>
      <c r="C68" s="58">
        <v>1943775.66</v>
      </c>
      <c r="D68" s="58">
        <v>2721.95</v>
      </c>
      <c r="E68" s="58">
        <v>1945775.66</v>
      </c>
      <c r="F68" s="251" t="s">
        <v>1653</v>
      </c>
      <c r="G68" s="281" t="s">
        <v>1654</v>
      </c>
      <c r="H68" s="281" t="s">
        <v>1654</v>
      </c>
      <c r="I68" s="282" t="s">
        <v>1657</v>
      </c>
      <c r="J68" s="255" t="s">
        <v>1661</v>
      </c>
    </row>
    <row r="69" spans="1:10" ht="40.799999999999997" x14ac:dyDescent="0.3">
      <c r="A69" s="57">
        <v>1245</v>
      </c>
      <c r="B69" s="34" t="s">
        <v>384</v>
      </c>
      <c r="C69" s="58">
        <v>102034.8</v>
      </c>
      <c r="D69" s="58">
        <v>0</v>
      </c>
      <c r="E69" s="58">
        <v>102034.8</v>
      </c>
      <c r="F69" s="251" t="s">
        <v>1653</v>
      </c>
      <c r="G69" s="281" t="s">
        <v>1654</v>
      </c>
      <c r="H69" s="281" t="s">
        <v>1654</v>
      </c>
      <c r="I69" s="282" t="s">
        <v>1657</v>
      </c>
      <c r="J69" s="255" t="s">
        <v>1662</v>
      </c>
    </row>
    <row r="70" spans="1:10" ht="91.8" x14ac:dyDescent="0.3">
      <c r="A70" s="57">
        <v>1246</v>
      </c>
      <c r="B70" s="34" t="s">
        <v>385</v>
      </c>
      <c r="C70" s="58">
        <v>16806123.969999999</v>
      </c>
      <c r="D70" s="58">
        <v>1169105.77</v>
      </c>
      <c r="E70" s="58">
        <v>9628270.6099999994</v>
      </c>
      <c r="F70" s="251" t="s">
        <v>1653</v>
      </c>
      <c r="G70" s="281" t="s">
        <v>1654</v>
      </c>
      <c r="H70" s="281" t="s">
        <v>1654</v>
      </c>
      <c r="I70" s="282" t="s">
        <v>1657</v>
      </c>
      <c r="J70" s="255" t="s">
        <v>1663</v>
      </c>
    </row>
    <row r="71" spans="1:10" ht="14.4" x14ac:dyDescent="0.3">
      <c r="A71" s="57">
        <v>1247</v>
      </c>
      <c r="B71" s="34" t="s">
        <v>386</v>
      </c>
      <c r="C71" s="58">
        <v>0</v>
      </c>
      <c r="D71" s="58">
        <v>0</v>
      </c>
      <c r="E71" s="58">
        <v>0</v>
      </c>
      <c r="F71" s="34"/>
      <c r="G71" s="34"/>
      <c r="H71" s="34"/>
      <c r="I71" s="34"/>
      <c r="J71" s="34"/>
    </row>
    <row r="72" spans="1:10" ht="14.4" x14ac:dyDescent="0.3">
      <c r="A72" s="57">
        <v>1248</v>
      </c>
      <c r="B72" s="34" t="s">
        <v>387</v>
      </c>
      <c r="C72" s="58">
        <v>0</v>
      </c>
      <c r="D72" s="58">
        <v>0</v>
      </c>
      <c r="E72" s="58">
        <v>0</v>
      </c>
      <c r="F72" s="34"/>
      <c r="G72" s="34"/>
      <c r="H72" s="34"/>
      <c r="I72" s="34"/>
      <c r="J72" s="34"/>
    </row>
    <row r="73" spans="1:10" ht="14.4" x14ac:dyDescent="0.3">
      <c r="A73" s="34"/>
      <c r="B73" s="34"/>
      <c r="C73" s="34"/>
      <c r="D73" s="34"/>
      <c r="E73" s="34"/>
      <c r="F73" s="34"/>
      <c r="G73" s="34"/>
      <c r="H73" s="34"/>
      <c r="I73" s="34"/>
      <c r="J73" s="34"/>
    </row>
    <row r="74" spans="1:10" ht="14.4" x14ac:dyDescent="0.3">
      <c r="A74" s="32" t="s">
        <v>388</v>
      </c>
      <c r="B74" s="32"/>
      <c r="C74" s="32"/>
      <c r="D74" s="32"/>
      <c r="E74" s="32"/>
      <c r="F74" s="32"/>
      <c r="G74" s="32"/>
      <c r="H74" s="34"/>
      <c r="I74" s="34"/>
      <c r="J74" s="34"/>
    </row>
    <row r="75" spans="1:10" ht="14.4" x14ac:dyDescent="0.3">
      <c r="A75" s="36" t="s">
        <v>106</v>
      </c>
      <c r="B75" s="36" t="s">
        <v>107</v>
      </c>
      <c r="C75" s="36" t="s">
        <v>108</v>
      </c>
      <c r="D75" s="36" t="s">
        <v>389</v>
      </c>
      <c r="E75" s="36" t="s">
        <v>390</v>
      </c>
      <c r="F75" s="36" t="s">
        <v>391</v>
      </c>
      <c r="G75" s="36" t="s">
        <v>392</v>
      </c>
      <c r="H75" s="34"/>
      <c r="I75" s="34"/>
      <c r="J75" s="34"/>
    </row>
    <row r="76" spans="1:10" ht="42" x14ac:dyDescent="0.3">
      <c r="A76" s="57">
        <v>1250</v>
      </c>
      <c r="B76" s="34" t="s">
        <v>393</v>
      </c>
      <c r="C76" s="58">
        <f>+C77+C78+C80</f>
        <v>777395.77</v>
      </c>
      <c r="D76" s="58">
        <v>0</v>
      </c>
      <c r="E76" s="58">
        <f>+E77+E78+E80</f>
        <v>548292.41</v>
      </c>
      <c r="F76" s="251" t="s">
        <v>1653</v>
      </c>
      <c r="G76" s="280" t="s">
        <v>1654</v>
      </c>
      <c r="H76" s="34"/>
      <c r="I76" s="34"/>
      <c r="J76" s="34"/>
    </row>
    <row r="77" spans="1:10" ht="42" x14ac:dyDescent="0.3">
      <c r="A77" s="57">
        <v>1251</v>
      </c>
      <c r="B77" s="34" t="s">
        <v>394</v>
      </c>
      <c r="C77" s="58">
        <v>133000</v>
      </c>
      <c r="D77" s="58"/>
      <c r="E77" s="58">
        <v>107651.82</v>
      </c>
      <c r="F77" s="251" t="s">
        <v>1653</v>
      </c>
      <c r="G77" s="280" t="s">
        <v>1654</v>
      </c>
      <c r="H77" s="34"/>
      <c r="I77" s="34"/>
      <c r="J77" s="34"/>
    </row>
    <row r="78" spans="1:10" ht="42" x14ac:dyDescent="0.3">
      <c r="A78" s="57">
        <v>1252</v>
      </c>
      <c r="B78" s="34" t="s">
        <v>396</v>
      </c>
      <c r="C78" s="58">
        <v>201103.38</v>
      </c>
      <c r="D78" s="58"/>
      <c r="E78" s="58">
        <v>81834.31</v>
      </c>
      <c r="F78" s="251" t="s">
        <v>1653</v>
      </c>
      <c r="G78" s="280" t="s">
        <v>1654</v>
      </c>
      <c r="H78" s="34"/>
      <c r="I78" s="34"/>
      <c r="J78" s="34"/>
    </row>
    <row r="79" spans="1:10" ht="14.4" x14ac:dyDescent="0.3">
      <c r="A79" s="57">
        <v>1253</v>
      </c>
      <c r="B79" s="34" t="s">
        <v>397</v>
      </c>
      <c r="C79" s="58">
        <v>0</v>
      </c>
      <c r="D79" s="58">
        <v>0</v>
      </c>
      <c r="E79" s="58">
        <v>0</v>
      </c>
      <c r="F79" s="251"/>
      <c r="G79" s="280"/>
      <c r="H79" s="34"/>
      <c r="I79" s="34"/>
      <c r="J79" s="34"/>
    </row>
    <row r="80" spans="1:10" ht="42" x14ac:dyDescent="0.3">
      <c r="A80" s="57">
        <v>1254</v>
      </c>
      <c r="B80" s="34" t="s">
        <v>398</v>
      </c>
      <c r="C80" s="58">
        <v>443292.39</v>
      </c>
      <c r="D80" s="58">
        <v>0</v>
      </c>
      <c r="E80" s="58">
        <v>358806.28</v>
      </c>
      <c r="F80" s="251" t="s">
        <v>1653</v>
      </c>
      <c r="G80" s="280" t="s">
        <v>1654</v>
      </c>
      <c r="H80" s="34"/>
      <c r="I80" s="34"/>
      <c r="J80" s="34"/>
    </row>
    <row r="81" spans="1:7" ht="14.4" x14ac:dyDescent="0.3">
      <c r="A81" s="57">
        <v>1259</v>
      </c>
      <c r="B81" s="34" t="s">
        <v>399</v>
      </c>
      <c r="C81" s="58">
        <v>0</v>
      </c>
      <c r="D81" s="58">
        <v>0</v>
      </c>
      <c r="E81" s="58">
        <v>0</v>
      </c>
      <c r="F81" s="34"/>
      <c r="G81" s="34"/>
    </row>
    <row r="82" spans="1:7" ht="14.4" x14ac:dyDescent="0.3">
      <c r="A82" s="57">
        <v>1270</v>
      </c>
      <c r="B82" s="34" t="s">
        <v>400</v>
      </c>
      <c r="C82" s="58">
        <f>+C88</f>
        <v>559064.36</v>
      </c>
      <c r="D82" s="68"/>
      <c r="E82" s="68"/>
      <c r="F82" s="34"/>
      <c r="G82" s="34"/>
    </row>
    <row r="83" spans="1:7" ht="14.4" x14ac:dyDescent="0.3">
      <c r="A83" s="57">
        <v>1271</v>
      </c>
      <c r="B83" s="34" t="s">
        <v>401</v>
      </c>
      <c r="C83" s="58">
        <v>0</v>
      </c>
      <c r="D83" s="68"/>
      <c r="E83" s="68"/>
      <c r="F83" s="34"/>
      <c r="G83" s="34"/>
    </row>
    <row r="84" spans="1:7" ht="14.4" x14ac:dyDescent="0.3">
      <c r="A84" s="57">
        <v>1272</v>
      </c>
      <c r="B84" s="34" t="s">
        <v>402</v>
      </c>
      <c r="C84" s="58">
        <v>0</v>
      </c>
      <c r="D84" s="68"/>
      <c r="E84" s="68"/>
      <c r="F84" s="34"/>
      <c r="G84" s="34"/>
    </row>
    <row r="85" spans="1:7" ht="14.4" x14ac:dyDescent="0.3">
      <c r="A85" s="57">
        <v>1273</v>
      </c>
      <c r="B85" s="34" t="s">
        <v>403</v>
      </c>
      <c r="C85" s="58">
        <v>0</v>
      </c>
      <c r="D85" s="68"/>
      <c r="E85" s="68"/>
      <c r="F85" s="34"/>
      <c r="G85" s="34"/>
    </row>
    <row r="86" spans="1:7" ht="14.4" x14ac:dyDescent="0.3">
      <c r="A86" s="57">
        <v>1274</v>
      </c>
      <c r="B86" s="34" t="s">
        <v>404</v>
      </c>
      <c r="C86" s="58">
        <v>0</v>
      </c>
      <c r="D86" s="68"/>
      <c r="E86" s="68"/>
      <c r="F86" s="34"/>
      <c r="G86" s="34"/>
    </row>
    <row r="87" spans="1:7" ht="14.4" x14ac:dyDescent="0.3">
      <c r="A87" s="57">
        <v>1275</v>
      </c>
      <c r="B87" s="34" t="s">
        <v>405</v>
      </c>
      <c r="C87" s="58">
        <v>0</v>
      </c>
      <c r="D87" s="68"/>
      <c r="E87" s="68"/>
      <c r="F87" s="34"/>
      <c r="G87" s="34"/>
    </row>
    <row r="88" spans="1:7" ht="14.4" x14ac:dyDescent="0.3">
      <c r="A88" s="57">
        <v>1279</v>
      </c>
      <c r="B88" s="34" t="s">
        <v>406</v>
      </c>
      <c r="C88" s="58">
        <v>559064.36</v>
      </c>
      <c r="D88" s="68"/>
      <c r="E88" s="68"/>
      <c r="F88" s="34"/>
      <c r="G88" s="34"/>
    </row>
    <row r="89" spans="1:7" ht="14.4" x14ac:dyDescent="0.3">
      <c r="A89" s="34"/>
      <c r="B89" s="34"/>
      <c r="C89" s="34"/>
      <c r="D89" s="34"/>
      <c r="E89" s="34"/>
      <c r="F89" s="34"/>
      <c r="G89" s="34"/>
    </row>
    <row r="90" spans="1:7" ht="14.4" x14ac:dyDescent="0.3">
      <c r="A90" s="32" t="s">
        <v>407</v>
      </c>
      <c r="B90" s="32"/>
      <c r="C90" s="32"/>
      <c r="D90" s="32"/>
      <c r="E90" s="32"/>
      <c r="F90" s="32"/>
      <c r="G90" s="32"/>
    </row>
    <row r="91" spans="1:7" ht="14.4" x14ac:dyDescent="0.3">
      <c r="A91" s="36" t="s">
        <v>106</v>
      </c>
      <c r="B91" s="36" t="s">
        <v>107</v>
      </c>
      <c r="C91" s="36" t="s">
        <v>108</v>
      </c>
      <c r="D91" s="36" t="s">
        <v>365</v>
      </c>
      <c r="E91" s="36"/>
      <c r="F91" s="36"/>
      <c r="G91" s="36"/>
    </row>
    <row r="92" spans="1:7" ht="14.4" x14ac:dyDescent="0.3">
      <c r="A92" s="57">
        <v>1160</v>
      </c>
      <c r="B92" s="34" t="s">
        <v>408</v>
      </c>
      <c r="C92" s="58">
        <v>0</v>
      </c>
      <c r="D92" s="34"/>
      <c r="E92" s="34"/>
      <c r="F92" s="34"/>
      <c r="G92" s="34"/>
    </row>
    <row r="93" spans="1:7" ht="14.4" x14ac:dyDescent="0.3">
      <c r="A93" s="57">
        <v>1161</v>
      </c>
      <c r="B93" s="34" t="s">
        <v>409</v>
      </c>
      <c r="C93" s="58">
        <v>0</v>
      </c>
      <c r="D93" s="34"/>
      <c r="E93" s="34"/>
      <c r="F93" s="34"/>
      <c r="G93" s="34"/>
    </row>
    <row r="94" spans="1:7" ht="14.4" x14ac:dyDescent="0.3">
      <c r="A94" s="57">
        <v>1162</v>
      </c>
      <c r="B94" s="34" t="s">
        <v>410</v>
      </c>
      <c r="C94" s="58">
        <v>0</v>
      </c>
      <c r="D94" s="34"/>
      <c r="E94" s="34"/>
      <c r="F94" s="34"/>
      <c r="G94" s="34"/>
    </row>
    <row r="95" spans="1:7" ht="14.4" x14ac:dyDescent="0.3">
      <c r="A95" s="34"/>
      <c r="B95" s="34"/>
      <c r="C95" s="34"/>
      <c r="D95" s="34"/>
      <c r="E95" s="34"/>
      <c r="F95" s="34"/>
      <c r="G95" s="34"/>
    </row>
    <row r="96" spans="1:7" ht="14.4" x14ac:dyDescent="0.3">
      <c r="A96" s="32" t="s">
        <v>411</v>
      </c>
      <c r="B96" s="32"/>
      <c r="C96" s="32"/>
      <c r="D96" s="32"/>
      <c r="E96" s="32"/>
      <c r="F96" s="32"/>
      <c r="G96" s="32"/>
    </row>
    <row r="97" spans="1:8" ht="14.4" x14ac:dyDescent="0.3">
      <c r="A97" s="36" t="s">
        <v>106</v>
      </c>
      <c r="B97" s="36" t="s">
        <v>107</v>
      </c>
      <c r="C97" s="36" t="s">
        <v>108</v>
      </c>
      <c r="D97" s="36" t="s">
        <v>326</v>
      </c>
      <c r="E97" s="36"/>
      <c r="F97" s="36"/>
      <c r="G97" s="36"/>
      <c r="H97" s="36"/>
    </row>
    <row r="98" spans="1:8" ht="14.4" x14ac:dyDescent="0.3">
      <c r="A98" s="57">
        <v>1190</v>
      </c>
      <c r="B98" s="34" t="s">
        <v>412</v>
      </c>
      <c r="C98" s="58">
        <v>0</v>
      </c>
      <c r="D98" s="34"/>
      <c r="E98" s="34"/>
      <c r="F98" s="34"/>
      <c r="G98" s="34"/>
      <c r="H98" s="34"/>
    </row>
    <row r="99" spans="1:8" ht="14.4" x14ac:dyDescent="0.3">
      <c r="A99" s="57">
        <v>1191</v>
      </c>
      <c r="B99" s="34" t="s">
        <v>413</v>
      </c>
      <c r="C99" s="58">
        <v>0</v>
      </c>
      <c r="D99" s="34"/>
      <c r="E99" s="34"/>
      <c r="F99" s="34"/>
      <c r="G99" s="34"/>
      <c r="H99" s="34"/>
    </row>
    <row r="100" spans="1:8" ht="14.4" x14ac:dyDescent="0.3">
      <c r="A100" s="57">
        <v>1192</v>
      </c>
      <c r="B100" s="34" t="s">
        <v>414</v>
      </c>
      <c r="C100" s="58">
        <v>0</v>
      </c>
      <c r="D100" s="34"/>
      <c r="E100" s="34"/>
      <c r="F100" s="34"/>
      <c r="G100" s="34"/>
      <c r="H100" s="34"/>
    </row>
    <row r="101" spans="1:8" ht="14.4" x14ac:dyDescent="0.3">
      <c r="A101" s="57">
        <v>1193</v>
      </c>
      <c r="B101" s="34" t="s">
        <v>415</v>
      </c>
      <c r="C101" s="58">
        <v>0</v>
      </c>
      <c r="D101" s="34"/>
      <c r="E101" s="34"/>
      <c r="F101" s="34"/>
      <c r="G101" s="34"/>
      <c r="H101" s="34"/>
    </row>
    <row r="102" spans="1:8" ht="14.4" x14ac:dyDescent="0.3">
      <c r="A102" s="57">
        <v>1194</v>
      </c>
      <c r="B102" s="34" t="s">
        <v>416</v>
      </c>
      <c r="C102" s="58">
        <v>0</v>
      </c>
      <c r="D102" s="34"/>
      <c r="E102" s="34"/>
      <c r="F102" s="34"/>
      <c r="G102" s="34"/>
      <c r="H102" s="34"/>
    </row>
    <row r="103" spans="1:8" ht="14.4" x14ac:dyDescent="0.3">
      <c r="A103" s="57">
        <v>1290</v>
      </c>
      <c r="B103" s="34" t="s">
        <v>417</v>
      </c>
      <c r="C103" s="58">
        <v>0</v>
      </c>
      <c r="D103" s="34"/>
      <c r="E103" s="34"/>
      <c r="F103" s="34"/>
      <c r="G103" s="34"/>
      <c r="H103" s="34"/>
    </row>
    <row r="104" spans="1:8" ht="14.4" x14ac:dyDescent="0.3">
      <c r="A104" s="57">
        <v>1291</v>
      </c>
      <c r="B104" s="34" t="s">
        <v>418</v>
      </c>
      <c r="C104" s="58">
        <v>0</v>
      </c>
      <c r="D104" s="34"/>
      <c r="E104" s="34"/>
      <c r="F104" s="34"/>
      <c r="G104" s="34"/>
      <c r="H104" s="34"/>
    </row>
    <row r="105" spans="1:8" ht="14.4" x14ac:dyDescent="0.3">
      <c r="A105" s="57">
        <v>1292</v>
      </c>
      <c r="B105" s="34" t="s">
        <v>419</v>
      </c>
      <c r="C105" s="58">
        <v>0</v>
      </c>
      <c r="D105" s="34"/>
      <c r="E105" s="34"/>
      <c r="F105" s="34"/>
      <c r="G105" s="34"/>
      <c r="H105" s="34"/>
    </row>
    <row r="106" spans="1:8" ht="14.4" x14ac:dyDescent="0.3">
      <c r="A106" s="57">
        <v>1293</v>
      </c>
      <c r="B106" s="34" t="s">
        <v>420</v>
      </c>
      <c r="C106" s="58">
        <v>0</v>
      </c>
      <c r="D106" s="34"/>
      <c r="E106" s="34"/>
      <c r="F106" s="34"/>
      <c r="G106" s="34"/>
      <c r="H106" s="34"/>
    </row>
    <row r="107" spans="1:8" ht="14.4" x14ac:dyDescent="0.3">
      <c r="A107" s="34"/>
      <c r="B107" s="34"/>
      <c r="C107" s="34"/>
      <c r="D107" s="34"/>
      <c r="E107" s="34"/>
      <c r="F107" s="34"/>
      <c r="G107" s="34"/>
      <c r="H107" s="34"/>
    </row>
    <row r="108" spans="1:8" ht="14.4" x14ac:dyDescent="0.3">
      <c r="A108" s="32" t="s">
        <v>422</v>
      </c>
      <c r="B108" s="32"/>
      <c r="C108" s="32"/>
      <c r="D108" s="32"/>
      <c r="E108" s="32"/>
      <c r="F108" s="32"/>
      <c r="G108" s="32"/>
      <c r="H108" s="32"/>
    </row>
    <row r="109" spans="1:8" ht="14.4" x14ac:dyDescent="0.3">
      <c r="A109" s="36" t="s">
        <v>106</v>
      </c>
      <c r="B109" s="36" t="s">
        <v>107</v>
      </c>
      <c r="C109" s="36" t="s">
        <v>108</v>
      </c>
      <c r="D109" s="36" t="s">
        <v>322</v>
      </c>
      <c r="E109" s="36" t="s">
        <v>323</v>
      </c>
      <c r="F109" s="36" t="s">
        <v>324</v>
      </c>
      <c r="G109" s="36" t="s">
        <v>423</v>
      </c>
      <c r="H109" s="36" t="s">
        <v>424</v>
      </c>
    </row>
    <row r="110" spans="1:8" ht="14.4" x14ac:dyDescent="0.3">
      <c r="A110" s="57">
        <v>2110</v>
      </c>
      <c r="B110" s="34" t="s">
        <v>425</v>
      </c>
      <c r="C110" s="58">
        <f>SUM(C111:C123)</f>
        <v>20715570.419999998</v>
      </c>
      <c r="D110" s="58">
        <f t="shared" ref="D110:G110" si="2">SUM(D111:D123)</f>
        <v>5727305.2999999998</v>
      </c>
      <c r="E110" s="58">
        <f t="shared" si="2"/>
        <v>0</v>
      </c>
      <c r="F110" s="58">
        <f t="shared" si="2"/>
        <v>0</v>
      </c>
      <c r="G110" s="58">
        <f t="shared" si="2"/>
        <v>14988265.120000001</v>
      </c>
      <c r="H110" s="281"/>
    </row>
    <row r="111" spans="1:8" ht="71.400000000000006" x14ac:dyDescent="0.3">
      <c r="A111" s="57">
        <v>2111</v>
      </c>
      <c r="B111" s="34" t="s">
        <v>426</v>
      </c>
      <c r="C111" s="58">
        <v>20636.64</v>
      </c>
      <c r="D111" s="58">
        <v>0</v>
      </c>
      <c r="E111" s="58">
        <v>0</v>
      </c>
      <c r="F111" s="58">
        <v>0</v>
      </c>
      <c r="G111" s="58">
        <f>+C111</f>
        <v>20636.64</v>
      </c>
      <c r="H111" s="281" t="s">
        <v>1664</v>
      </c>
    </row>
    <row r="112" spans="1:8" ht="61.2" x14ac:dyDescent="0.3">
      <c r="A112" s="57">
        <v>2112</v>
      </c>
      <c r="B112" s="34" t="s">
        <v>428</v>
      </c>
      <c r="C112" s="58">
        <v>14059765.189999999</v>
      </c>
      <c r="D112" s="58">
        <v>0</v>
      </c>
      <c r="E112" s="58">
        <v>0</v>
      </c>
      <c r="F112" s="58">
        <v>0</v>
      </c>
      <c r="G112" s="58">
        <f>+C112</f>
        <v>14059765.189999999</v>
      </c>
      <c r="H112" s="281" t="s">
        <v>1665</v>
      </c>
    </row>
    <row r="113" spans="1:8" ht="14.4" x14ac:dyDescent="0.3">
      <c r="A113" s="57">
        <v>2113</v>
      </c>
      <c r="B113" s="34" t="s">
        <v>429</v>
      </c>
      <c r="C113" s="58">
        <v>0</v>
      </c>
      <c r="D113" s="58">
        <v>0</v>
      </c>
      <c r="E113" s="58">
        <v>0</v>
      </c>
      <c r="F113" s="58">
        <v>0</v>
      </c>
      <c r="G113" s="58">
        <v>0</v>
      </c>
      <c r="H113" s="281"/>
    </row>
    <row r="114" spans="1:8" ht="14.4" x14ac:dyDescent="0.3">
      <c r="A114" s="57">
        <v>2114</v>
      </c>
      <c r="B114" s="34" t="s">
        <v>430</v>
      </c>
      <c r="C114" s="58">
        <v>0</v>
      </c>
      <c r="D114" s="58">
        <v>0</v>
      </c>
      <c r="E114" s="58">
        <v>0</v>
      </c>
      <c r="F114" s="58">
        <v>0</v>
      </c>
      <c r="G114" s="58">
        <v>0</v>
      </c>
      <c r="H114" s="281"/>
    </row>
    <row r="115" spans="1:8" ht="14.4" x14ac:dyDescent="0.3">
      <c r="A115" s="57">
        <v>2115</v>
      </c>
      <c r="B115" s="34" t="s">
        <v>431</v>
      </c>
      <c r="C115" s="58">
        <v>0</v>
      </c>
      <c r="D115" s="58">
        <v>0</v>
      </c>
      <c r="E115" s="58">
        <v>0</v>
      </c>
      <c r="F115" s="58">
        <v>0</v>
      </c>
      <c r="G115" s="58">
        <v>0</v>
      </c>
      <c r="H115" s="281"/>
    </row>
    <row r="116" spans="1:8" ht="14.4" x14ac:dyDescent="0.3">
      <c r="A116" s="57">
        <v>2116</v>
      </c>
      <c r="B116" s="34" t="s">
        <v>432</v>
      </c>
      <c r="C116" s="58">
        <v>0</v>
      </c>
      <c r="D116" s="58">
        <v>0</v>
      </c>
      <c r="E116" s="58">
        <v>0</v>
      </c>
      <c r="F116" s="58">
        <v>0</v>
      </c>
      <c r="G116" s="58">
        <v>0</v>
      </c>
      <c r="H116" s="281"/>
    </row>
    <row r="117" spans="1:8" ht="81.599999999999994" x14ac:dyDescent="0.3">
      <c r="A117" s="57">
        <v>2117</v>
      </c>
      <c r="B117" s="34" t="s">
        <v>433</v>
      </c>
      <c r="C117" s="58">
        <v>5727305.2999999998</v>
      </c>
      <c r="D117" s="58">
        <f>+C117</f>
        <v>5727305.2999999998</v>
      </c>
      <c r="E117" s="58">
        <v>0</v>
      </c>
      <c r="F117" s="58">
        <v>0</v>
      </c>
      <c r="G117" s="58">
        <v>0</v>
      </c>
      <c r="H117" s="281" t="s">
        <v>1666</v>
      </c>
    </row>
    <row r="118" spans="1:8" ht="14.4" x14ac:dyDescent="0.3">
      <c r="A118" s="57">
        <v>2118</v>
      </c>
      <c r="B118" s="34" t="s">
        <v>434</v>
      </c>
      <c r="C118" s="58">
        <v>0</v>
      </c>
      <c r="D118" s="58">
        <v>0</v>
      </c>
      <c r="E118" s="58">
        <v>0</v>
      </c>
      <c r="F118" s="58">
        <v>0</v>
      </c>
      <c r="G118" s="58">
        <v>0</v>
      </c>
      <c r="H118" s="281"/>
    </row>
    <row r="119" spans="1:8" ht="122.4" x14ac:dyDescent="0.3">
      <c r="A119" s="57">
        <v>2119</v>
      </c>
      <c r="B119" s="34" t="s">
        <v>435</v>
      </c>
      <c r="C119" s="58">
        <v>907863.29</v>
      </c>
      <c r="D119" s="58">
        <v>0</v>
      </c>
      <c r="E119" s="58">
        <v>0</v>
      </c>
      <c r="F119" s="58">
        <v>0</v>
      </c>
      <c r="G119" s="58">
        <f>+C119</f>
        <v>907863.29</v>
      </c>
      <c r="H119" s="281" t="s">
        <v>1667</v>
      </c>
    </row>
    <row r="120" spans="1:8" ht="14.4" x14ac:dyDescent="0.3">
      <c r="A120" s="57">
        <v>2120</v>
      </c>
      <c r="B120" s="34" t="s">
        <v>436</v>
      </c>
      <c r="C120" s="58">
        <v>0</v>
      </c>
      <c r="D120" s="58">
        <v>0</v>
      </c>
      <c r="E120" s="58">
        <v>0</v>
      </c>
      <c r="F120" s="58">
        <v>0</v>
      </c>
      <c r="G120" s="58">
        <v>0</v>
      </c>
      <c r="H120" s="34"/>
    </row>
    <row r="121" spans="1:8" ht="14.4" x14ac:dyDescent="0.3">
      <c r="A121" s="57">
        <v>2121</v>
      </c>
      <c r="B121" s="34" t="s">
        <v>437</v>
      </c>
      <c r="C121" s="58">
        <v>0</v>
      </c>
      <c r="D121" s="58">
        <v>0</v>
      </c>
      <c r="E121" s="58">
        <v>0</v>
      </c>
      <c r="F121" s="58">
        <v>0</v>
      </c>
      <c r="G121" s="58">
        <v>0</v>
      </c>
      <c r="H121" s="34"/>
    </row>
    <row r="122" spans="1:8" ht="14.4" x14ac:dyDescent="0.3">
      <c r="A122" s="57">
        <v>2122</v>
      </c>
      <c r="B122" s="34" t="s">
        <v>438</v>
      </c>
      <c r="C122" s="58">
        <v>0</v>
      </c>
      <c r="D122" s="58">
        <v>0</v>
      </c>
      <c r="E122" s="58">
        <v>0</v>
      </c>
      <c r="F122" s="58">
        <v>0</v>
      </c>
      <c r="G122" s="58">
        <v>0</v>
      </c>
      <c r="H122" s="34"/>
    </row>
    <row r="123" spans="1:8" ht="14.4" x14ac:dyDescent="0.3">
      <c r="A123" s="57">
        <v>2129</v>
      </c>
      <c r="B123" s="34" t="s">
        <v>439</v>
      </c>
      <c r="C123" s="58">
        <v>0</v>
      </c>
      <c r="D123" s="58">
        <v>0</v>
      </c>
      <c r="E123" s="58">
        <v>0</v>
      </c>
      <c r="F123" s="58">
        <v>0</v>
      </c>
      <c r="G123" s="58">
        <v>0</v>
      </c>
      <c r="H123" s="34"/>
    </row>
    <row r="124" spans="1:8" ht="14.4" x14ac:dyDescent="0.3">
      <c r="A124" s="34"/>
      <c r="B124" s="34"/>
      <c r="C124" s="34"/>
      <c r="D124" s="34"/>
      <c r="E124" s="34"/>
      <c r="F124" s="34"/>
      <c r="G124" s="34"/>
      <c r="H124" s="34"/>
    </row>
    <row r="125" spans="1:8" ht="14.4" x14ac:dyDescent="0.3">
      <c r="A125" s="32" t="s">
        <v>440</v>
      </c>
      <c r="B125" s="32"/>
      <c r="C125" s="32"/>
      <c r="D125" s="32"/>
      <c r="E125" s="32"/>
      <c r="F125" s="32"/>
      <c r="G125" s="32"/>
      <c r="H125" s="32"/>
    </row>
    <row r="126" spans="1:8" ht="14.4" x14ac:dyDescent="0.3">
      <c r="A126" s="36" t="s">
        <v>106</v>
      </c>
      <c r="B126" s="36" t="s">
        <v>107</v>
      </c>
      <c r="C126" s="36" t="s">
        <v>108</v>
      </c>
      <c r="D126" s="36" t="s">
        <v>441</v>
      </c>
      <c r="E126" s="36" t="s">
        <v>326</v>
      </c>
      <c r="F126" s="36"/>
      <c r="G126" s="36"/>
      <c r="H126" s="36"/>
    </row>
    <row r="127" spans="1:8" ht="21.6" x14ac:dyDescent="0.3">
      <c r="A127" s="57">
        <v>2160</v>
      </c>
      <c r="B127" s="34" t="s">
        <v>442</v>
      </c>
      <c r="C127" s="58">
        <f>+C128</f>
        <v>11151.4</v>
      </c>
      <c r="D127" s="251" t="s">
        <v>1668</v>
      </c>
      <c r="E127" s="280" t="s">
        <v>1669</v>
      </c>
      <c r="F127" s="34"/>
      <c r="G127" s="34"/>
      <c r="H127" s="34"/>
    </row>
    <row r="128" spans="1:8" ht="21.6" x14ac:dyDescent="0.3">
      <c r="A128" s="57">
        <v>2161</v>
      </c>
      <c r="B128" s="34" t="s">
        <v>443</v>
      </c>
      <c r="C128" s="58">
        <v>11151.4</v>
      </c>
      <c r="D128" s="251" t="s">
        <v>1668</v>
      </c>
      <c r="E128" s="280" t="s">
        <v>1669</v>
      </c>
      <c r="F128" s="34"/>
      <c r="G128" s="34"/>
      <c r="H128" s="34"/>
    </row>
    <row r="129" spans="1:5" ht="14.4" x14ac:dyDescent="0.3">
      <c r="A129" s="57">
        <v>2162</v>
      </c>
      <c r="B129" s="34" t="s">
        <v>444</v>
      </c>
      <c r="C129" s="58">
        <v>0</v>
      </c>
      <c r="D129" s="34"/>
      <c r="E129" s="34"/>
    </row>
    <row r="130" spans="1:5" ht="14.4" x14ac:dyDescent="0.3">
      <c r="A130" s="57">
        <v>2163</v>
      </c>
      <c r="B130" s="34" t="s">
        <v>445</v>
      </c>
      <c r="C130" s="58">
        <v>0</v>
      </c>
      <c r="D130" s="34"/>
      <c r="E130" s="34"/>
    </row>
    <row r="131" spans="1:5" ht="14.4" x14ac:dyDescent="0.3">
      <c r="A131" s="57">
        <v>2164</v>
      </c>
      <c r="B131" s="34" t="s">
        <v>446</v>
      </c>
      <c r="C131" s="58">
        <v>0</v>
      </c>
      <c r="D131" s="34"/>
      <c r="E131" s="34"/>
    </row>
    <row r="132" spans="1:5" ht="14.4" x14ac:dyDescent="0.3">
      <c r="A132" s="57">
        <v>2165</v>
      </c>
      <c r="B132" s="34" t="s">
        <v>447</v>
      </c>
      <c r="C132" s="58">
        <v>0</v>
      </c>
      <c r="D132" s="34"/>
      <c r="E132" s="34"/>
    </row>
    <row r="133" spans="1:5" ht="14.4" x14ac:dyDescent="0.3">
      <c r="A133" s="57">
        <v>2166</v>
      </c>
      <c r="B133" s="34" t="s">
        <v>448</v>
      </c>
      <c r="C133" s="58">
        <v>0</v>
      </c>
      <c r="D133" s="34"/>
      <c r="E133" s="34"/>
    </row>
    <row r="134" spans="1:5" ht="14.4" x14ac:dyDescent="0.3">
      <c r="A134" s="57">
        <v>2250</v>
      </c>
      <c r="B134" s="34" t="s">
        <v>449</v>
      </c>
      <c r="C134" s="58">
        <v>0</v>
      </c>
      <c r="D134" s="34"/>
      <c r="E134" s="34"/>
    </row>
    <row r="135" spans="1:5" ht="14.4" x14ac:dyDescent="0.3">
      <c r="A135" s="57">
        <v>2251</v>
      </c>
      <c r="B135" s="34" t="s">
        <v>450</v>
      </c>
      <c r="C135" s="58">
        <v>0</v>
      </c>
      <c r="D135" s="34"/>
      <c r="E135" s="34"/>
    </row>
    <row r="136" spans="1:5" ht="14.4" x14ac:dyDescent="0.3">
      <c r="A136" s="57">
        <v>2252</v>
      </c>
      <c r="B136" s="34" t="s">
        <v>451</v>
      </c>
      <c r="C136" s="58">
        <v>0</v>
      </c>
      <c r="D136" s="34"/>
      <c r="E136" s="34"/>
    </row>
    <row r="137" spans="1:5" ht="14.4" x14ac:dyDescent="0.3">
      <c r="A137" s="57">
        <v>2253</v>
      </c>
      <c r="B137" s="34" t="s">
        <v>452</v>
      </c>
      <c r="C137" s="58">
        <v>0</v>
      </c>
      <c r="D137" s="34"/>
      <c r="E137" s="34"/>
    </row>
    <row r="138" spans="1:5" ht="14.4" x14ac:dyDescent="0.3">
      <c r="A138" s="57">
        <v>2254</v>
      </c>
      <c r="B138" s="34" t="s">
        <v>453</v>
      </c>
      <c r="C138" s="58">
        <v>0</v>
      </c>
      <c r="D138" s="34"/>
      <c r="E138" s="34"/>
    </row>
    <row r="139" spans="1:5" ht="14.4" x14ac:dyDescent="0.3">
      <c r="A139" s="57">
        <v>2255</v>
      </c>
      <c r="B139" s="34" t="s">
        <v>454</v>
      </c>
      <c r="C139" s="58">
        <v>0</v>
      </c>
      <c r="D139" s="34"/>
      <c r="E139" s="34"/>
    </row>
    <row r="140" spans="1:5" ht="14.4" x14ac:dyDescent="0.3">
      <c r="A140" s="57">
        <v>2256</v>
      </c>
      <c r="B140" s="34" t="s">
        <v>455</v>
      </c>
      <c r="C140" s="58">
        <v>0</v>
      </c>
      <c r="D140" s="34"/>
      <c r="E140" s="34"/>
    </row>
    <row r="141" spans="1:5" ht="14.4" x14ac:dyDescent="0.3">
      <c r="A141" s="34"/>
      <c r="B141" s="34"/>
      <c r="C141" s="34"/>
      <c r="D141" s="34"/>
      <c r="E141" s="34"/>
    </row>
    <row r="142" spans="1:5" ht="14.4" x14ac:dyDescent="0.3">
      <c r="A142" s="32" t="s">
        <v>456</v>
      </c>
      <c r="B142" s="32"/>
      <c r="C142" s="32"/>
      <c r="D142" s="32"/>
      <c r="E142" s="32"/>
    </row>
    <row r="143" spans="1:5" ht="14.4" x14ac:dyDescent="0.3">
      <c r="A143" s="69" t="s">
        <v>106</v>
      </c>
      <c r="B143" s="69" t="s">
        <v>107</v>
      </c>
      <c r="C143" s="69" t="s">
        <v>108</v>
      </c>
      <c r="D143" s="36" t="s">
        <v>441</v>
      </c>
      <c r="E143" s="36" t="s">
        <v>326</v>
      </c>
    </row>
    <row r="144" spans="1:5" ht="14.4" x14ac:dyDescent="0.3">
      <c r="A144" s="57">
        <v>2150</v>
      </c>
      <c r="B144" s="34" t="s">
        <v>457</v>
      </c>
      <c r="C144" s="58">
        <v>0</v>
      </c>
      <c r="D144" s="34"/>
      <c r="E144" s="34"/>
    </row>
    <row r="145" spans="1:5" ht="14.4" x14ac:dyDescent="0.3">
      <c r="A145" s="57">
        <v>2151</v>
      </c>
      <c r="B145" s="34" t="s">
        <v>458</v>
      </c>
      <c r="C145" s="58">
        <v>0</v>
      </c>
      <c r="D145" s="34"/>
      <c r="E145" s="34"/>
    </row>
    <row r="146" spans="1:5" ht="14.4" x14ac:dyDescent="0.3">
      <c r="A146" s="57">
        <v>2152</v>
      </c>
      <c r="B146" s="34" t="s">
        <v>459</v>
      </c>
      <c r="C146" s="58">
        <v>0</v>
      </c>
      <c r="D146" s="34"/>
      <c r="E146" s="34"/>
    </row>
    <row r="147" spans="1:5" ht="14.4" x14ac:dyDescent="0.3">
      <c r="A147" s="57">
        <v>2159</v>
      </c>
      <c r="B147" s="34" t="s">
        <v>460</v>
      </c>
      <c r="C147" s="58">
        <v>0</v>
      </c>
      <c r="D147" s="34"/>
      <c r="E147" s="34"/>
    </row>
    <row r="148" spans="1:5" ht="14.4" x14ac:dyDescent="0.3">
      <c r="A148" s="57">
        <v>2240</v>
      </c>
      <c r="B148" s="34" t="s">
        <v>461</v>
      </c>
      <c r="C148" s="58">
        <v>0</v>
      </c>
      <c r="D148" s="34"/>
      <c r="E148" s="34"/>
    </row>
    <row r="149" spans="1:5" ht="14.4" x14ac:dyDescent="0.3">
      <c r="A149" s="57">
        <v>2241</v>
      </c>
      <c r="B149" s="34" t="s">
        <v>462</v>
      </c>
      <c r="C149" s="58">
        <v>0</v>
      </c>
      <c r="D149" s="34"/>
      <c r="E149" s="34"/>
    </row>
    <row r="150" spans="1:5" ht="14.4" x14ac:dyDescent="0.3">
      <c r="A150" s="57">
        <v>2242</v>
      </c>
      <c r="B150" s="34" t="s">
        <v>463</v>
      </c>
      <c r="C150" s="58">
        <v>0</v>
      </c>
      <c r="D150" s="34"/>
      <c r="E150" s="34"/>
    </row>
    <row r="151" spans="1:5" ht="14.4" x14ac:dyDescent="0.3">
      <c r="A151" s="57">
        <v>2249</v>
      </c>
      <c r="B151" s="34" t="s">
        <v>464</v>
      </c>
      <c r="C151" s="58">
        <v>0</v>
      </c>
      <c r="D151" s="34"/>
      <c r="E151" s="34"/>
    </row>
    <row r="152" spans="1:5" ht="14.4" x14ac:dyDescent="0.3">
      <c r="A152" s="57"/>
      <c r="B152" s="34"/>
      <c r="C152" s="58"/>
      <c r="D152" s="34"/>
      <c r="E152" s="34"/>
    </row>
    <row r="153" spans="1:5" ht="14.4" x14ac:dyDescent="0.3">
      <c r="A153" s="32" t="s">
        <v>465</v>
      </c>
      <c r="B153" s="32"/>
      <c r="C153" s="32"/>
      <c r="D153" s="32"/>
      <c r="E153" s="32"/>
    </row>
    <row r="154" spans="1:5" ht="14.4" x14ac:dyDescent="0.3">
      <c r="A154" s="69" t="s">
        <v>106</v>
      </c>
      <c r="B154" s="69" t="s">
        <v>107</v>
      </c>
      <c r="C154" s="69" t="s">
        <v>108</v>
      </c>
      <c r="D154" s="36" t="s">
        <v>441</v>
      </c>
      <c r="E154" s="36" t="s">
        <v>326</v>
      </c>
    </row>
    <row r="155" spans="1:5" ht="14.4" x14ac:dyDescent="0.3">
      <c r="A155" s="57">
        <v>2170</v>
      </c>
      <c r="B155" s="34" t="s">
        <v>466</v>
      </c>
      <c r="C155" s="58">
        <v>0</v>
      </c>
      <c r="D155" s="34"/>
      <c r="E155" s="34"/>
    </row>
    <row r="156" spans="1:5" ht="14.4" x14ac:dyDescent="0.3">
      <c r="A156" s="57">
        <v>2171</v>
      </c>
      <c r="B156" s="34" t="s">
        <v>467</v>
      </c>
      <c r="C156" s="58">
        <v>0</v>
      </c>
      <c r="D156" s="34"/>
      <c r="E156" s="34"/>
    </row>
    <row r="157" spans="1:5" ht="14.4" x14ac:dyDescent="0.3">
      <c r="A157" s="57">
        <v>2172</v>
      </c>
      <c r="B157" s="34" t="s">
        <v>468</v>
      </c>
      <c r="C157" s="58">
        <v>0</v>
      </c>
      <c r="D157" s="34"/>
      <c r="E157" s="34"/>
    </row>
    <row r="158" spans="1:5" ht="14.4" x14ac:dyDescent="0.3">
      <c r="A158" s="57">
        <v>2179</v>
      </c>
      <c r="B158" s="34" t="s">
        <v>469</v>
      </c>
      <c r="C158" s="58">
        <v>0</v>
      </c>
      <c r="D158" s="34"/>
      <c r="E158" s="34"/>
    </row>
    <row r="159" spans="1:5" ht="14.4" x14ac:dyDescent="0.3">
      <c r="A159" s="57">
        <v>2260</v>
      </c>
      <c r="B159" s="34" t="s">
        <v>470</v>
      </c>
      <c r="C159" s="58">
        <v>0</v>
      </c>
      <c r="D159" s="34"/>
      <c r="E159" s="34"/>
    </row>
    <row r="160" spans="1:5" ht="14.4" x14ac:dyDescent="0.3">
      <c r="A160" s="57">
        <v>2261</v>
      </c>
      <c r="B160" s="34" t="s">
        <v>471</v>
      </c>
      <c r="C160" s="58">
        <v>0</v>
      </c>
      <c r="D160" s="34"/>
      <c r="E160" s="34"/>
    </row>
    <row r="161" spans="1:5" ht="14.4" x14ac:dyDescent="0.3">
      <c r="A161" s="57">
        <v>2262</v>
      </c>
      <c r="B161" s="34" t="s">
        <v>472</v>
      </c>
      <c r="C161" s="58">
        <v>0</v>
      </c>
      <c r="D161" s="34"/>
      <c r="E161" s="34"/>
    </row>
    <row r="162" spans="1:5" ht="14.4" x14ac:dyDescent="0.3">
      <c r="A162" s="57">
        <v>2263</v>
      </c>
      <c r="B162" s="34" t="s">
        <v>473</v>
      </c>
      <c r="C162" s="58">
        <v>0</v>
      </c>
      <c r="D162" s="34"/>
      <c r="E162" s="34"/>
    </row>
    <row r="163" spans="1:5" ht="14.4" x14ac:dyDescent="0.3">
      <c r="A163" s="57">
        <v>2269</v>
      </c>
      <c r="B163" s="34" t="s">
        <v>474</v>
      </c>
      <c r="C163" s="58">
        <v>0</v>
      </c>
      <c r="D163" s="34"/>
      <c r="E163" s="34"/>
    </row>
    <row r="164" spans="1:5" ht="14.4" x14ac:dyDescent="0.3">
      <c r="A164" s="34"/>
      <c r="B164" s="34"/>
      <c r="C164" s="34"/>
      <c r="D164" s="34"/>
      <c r="E164" s="34"/>
    </row>
    <row r="165" spans="1:5" ht="14.4" x14ac:dyDescent="0.3">
      <c r="A165" s="32" t="s">
        <v>475</v>
      </c>
      <c r="B165" s="32"/>
      <c r="C165" s="32"/>
      <c r="D165" s="32"/>
      <c r="E165" s="32"/>
    </row>
    <row r="166" spans="1:5" ht="14.4" x14ac:dyDescent="0.3">
      <c r="A166" s="69" t="s">
        <v>106</v>
      </c>
      <c r="B166" s="69" t="s">
        <v>107</v>
      </c>
      <c r="C166" s="69" t="s">
        <v>108</v>
      </c>
      <c r="D166" s="36" t="s">
        <v>441</v>
      </c>
      <c r="E166" s="36" t="s">
        <v>326</v>
      </c>
    </row>
    <row r="167" spans="1:5" ht="14.4" x14ac:dyDescent="0.3">
      <c r="A167" s="57">
        <v>2190</v>
      </c>
      <c r="B167" s="34" t="s">
        <v>476</v>
      </c>
      <c r="C167" s="58">
        <v>0</v>
      </c>
      <c r="D167" s="34"/>
      <c r="E167" s="34"/>
    </row>
    <row r="168" spans="1:5" ht="14.4" x14ac:dyDescent="0.3">
      <c r="A168" s="57">
        <v>2191</v>
      </c>
      <c r="B168" s="34" t="s">
        <v>477</v>
      </c>
      <c r="C168" s="58">
        <v>0</v>
      </c>
      <c r="D168" s="34"/>
      <c r="E168" s="34"/>
    </row>
    <row r="169" spans="1:5" ht="14.4" x14ac:dyDescent="0.3">
      <c r="A169" s="57">
        <v>2192</v>
      </c>
      <c r="B169" s="34" t="s">
        <v>478</v>
      </c>
      <c r="C169" s="58">
        <v>0</v>
      </c>
      <c r="D169" s="34"/>
      <c r="E169" s="34"/>
    </row>
    <row r="170" spans="1:5" ht="14.4" x14ac:dyDescent="0.3">
      <c r="A170" s="57">
        <v>2199</v>
      </c>
      <c r="B170" s="34" t="s">
        <v>479</v>
      </c>
      <c r="C170" s="58">
        <v>0</v>
      </c>
      <c r="D170" s="34"/>
      <c r="E170" s="34"/>
    </row>
    <row r="171" spans="1:5" ht="14.4" x14ac:dyDescent="0.3">
      <c r="A171" s="34"/>
      <c r="B171" s="34"/>
      <c r="C171" s="34"/>
      <c r="D171" s="34"/>
      <c r="E171" s="34"/>
    </row>
    <row r="172" spans="1:5" ht="14.4" x14ac:dyDescent="0.3">
      <c r="A172" s="34"/>
      <c r="B172" s="34"/>
      <c r="C172" s="34"/>
      <c r="D172" s="34"/>
      <c r="E172" s="34"/>
    </row>
    <row r="173" spans="1:5" ht="14.4" x14ac:dyDescent="0.3">
      <c r="A173" s="34"/>
      <c r="B173" s="34" t="s">
        <v>310</v>
      </c>
      <c r="C173" s="34"/>
      <c r="D173" s="34"/>
      <c r="E173" s="34"/>
    </row>
  </sheetData>
  <mergeCells count="4">
    <mergeCell ref="A1:F1"/>
    <mergeCell ref="A2:F2"/>
    <mergeCell ref="A3:F3"/>
    <mergeCell ref="A4:F4"/>
  </mergeCells>
  <pageMargins left="0.23622047244094491" right="0.23622047244094491" top="0.74803149606299213" bottom="0.74803149606299213" header="0.31496062992125984" footer="0.31496062992125984"/>
  <pageSetup scale="45" fitToHeight="0"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E31"/>
  <sheetViews>
    <sheetView view="pageBreakPreview" zoomScale="60" zoomScaleNormal="100" workbookViewId="0">
      <selection activeCell="A4" sqref="A4:C4"/>
    </sheetView>
  </sheetViews>
  <sheetFormatPr baseColWidth="10" defaultColWidth="14.44140625" defaultRowHeight="15" customHeight="1" x14ac:dyDescent="0.3"/>
  <cols>
    <col min="1" max="1" width="10" style="29" customWidth="1"/>
    <col min="2" max="2" width="39.109375" style="29" customWidth="1"/>
    <col min="3" max="3" width="22.88671875" style="29" customWidth="1"/>
    <col min="4" max="5" width="16.88671875" style="29" customWidth="1"/>
    <col min="6" max="26" width="9.109375" style="29" customWidth="1"/>
    <col min="27" max="16384" width="14.44140625" style="29"/>
  </cols>
  <sheetData>
    <row r="1" spans="1:5" ht="11.25" customHeight="1" x14ac:dyDescent="0.3">
      <c r="A1" s="488" t="s">
        <v>2113</v>
      </c>
      <c r="B1" s="501"/>
      <c r="C1" s="501"/>
      <c r="D1" s="70" t="s">
        <v>99</v>
      </c>
      <c r="E1" s="71">
        <v>2025</v>
      </c>
    </row>
    <row r="2" spans="1:5" ht="11.25" customHeight="1" x14ac:dyDescent="0.3">
      <c r="A2" s="488" t="s">
        <v>480</v>
      </c>
      <c r="B2" s="501"/>
      <c r="C2" s="501"/>
      <c r="D2" s="70" t="s">
        <v>101</v>
      </c>
      <c r="E2" s="71" t="s">
        <v>648</v>
      </c>
    </row>
    <row r="3" spans="1:5" ht="11.25" customHeight="1" x14ac:dyDescent="0.3">
      <c r="A3" s="488" t="s">
        <v>2114</v>
      </c>
      <c r="B3" s="501"/>
      <c r="C3" s="501"/>
      <c r="D3" s="70" t="s">
        <v>102</v>
      </c>
      <c r="E3" s="71" t="s">
        <v>651</v>
      </c>
    </row>
    <row r="4" spans="1:5" ht="11.25" customHeight="1" x14ac:dyDescent="0.3">
      <c r="A4" s="488" t="s">
        <v>103</v>
      </c>
      <c r="B4" s="501"/>
      <c r="C4" s="501"/>
      <c r="D4" s="70"/>
      <c r="E4" s="71"/>
    </row>
    <row r="5" spans="1:5" ht="9.75" customHeight="1" x14ac:dyDescent="0.3">
      <c r="A5" s="31" t="s">
        <v>104</v>
      </c>
      <c r="B5" s="32"/>
      <c r="C5" s="32"/>
      <c r="D5" s="32"/>
      <c r="E5" s="32"/>
    </row>
    <row r="6" spans="1:5" ht="9.75" customHeight="1" x14ac:dyDescent="0.3">
      <c r="A6" s="34"/>
      <c r="B6" s="34"/>
      <c r="C6" s="34"/>
      <c r="D6" s="34"/>
      <c r="E6" s="34"/>
    </row>
    <row r="7" spans="1:5" ht="14.4" x14ac:dyDescent="0.3">
      <c r="A7" s="32" t="s">
        <v>481</v>
      </c>
      <c r="B7" s="32"/>
      <c r="C7" s="32"/>
      <c r="D7" s="32"/>
      <c r="E7" s="32"/>
    </row>
    <row r="8" spans="1:5" ht="14.4" x14ac:dyDescent="0.3">
      <c r="A8" s="36" t="s">
        <v>106</v>
      </c>
      <c r="B8" s="36" t="s">
        <v>107</v>
      </c>
      <c r="C8" s="36" t="s">
        <v>108</v>
      </c>
      <c r="D8" s="36" t="s">
        <v>313</v>
      </c>
      <c r="E8" s="36" t="s">
        <v>441</v>
      </c>
    </row>
    <row r="9" spans="1:5" ht="14.4" x14ac:dyDescent="0.3">
      <c r="A9" s="57">
        <v>3110</v>
      </c>
      <c r="B9" s="34" t="s">
        <v>163</v>
      </c>
      <c r="C9" s="58">
        <v>0</v>
      </c>
      <c r="D9" s="34"/>
      <c r="E9" s="34"/>
    </row>
    <row r="10" spans="1:5" ht="14.4" x14ac:dyDescent="0.3">
      <c r="A10" s="57">
        <v>3120</v>
      </c>
      <c r="B10" s="34" t="s">
        <v>482</v>
      </c>
      <c r="C10" s="58">
        <v>414191252.72000003</v>
      </c>
      <c r="D10" s="261" t="s">
        <v>1670</v>
      </c>
      <c r="E10" s="261" t="s">
        <v>1671</v>
      </c>
    </row>
    <row r="11" spans="1:5" ht="14.4" x14ac:dyDescent="0.3">
      <c r="A11" s="57">
        <v>3130</v>
      </c>
      <c r="B11" s="34" t="s">
        <v>485</v>
      </c>
      <c r="C11" s="58">
        <v>0</v>
      </c>
      <c r="D11" s="34"/>
      <c r="E11" s="34"/>
    </row>
    <row r="12" spans="1:5" ht="14.4" x14ac:dyDescent="0.3">
      <c r="A12" s="34"/>
      <c r="B12" s="34"/>
      <c r="C12" s="34"/>
      <c r="D12" s="34"/>
      <c r="E12" s="34"/>
    </row>
    <row r="13" spans="1:5" ht="14.4" x14ac:dyDescent="0.3">
      <c r="A13" s="32" t="s">
        <v>486</v>
      </c>
      <c r="B13" s="32"/>
      <c r="C13" s="32"/>
      <c r="D13" s="32"/>
      <c r="E13" s="32"/>
    </row>
    <row r="14" spans="1:5" ht="14.4" x14ac:dyDescent="0.3">
      <c r="A14" s="36" t="s">
        <v>106</v>
      </c>
      <c r="B14" s="36" t="s">
        <v>107</v>
      </c>
      <c r="C14" s="36" t="s">
        <v>108</v>
      </c>
      <c r="D14" s="36" t="s">
        <v>487</v>
      </c>
      <c r="E14" s="36"/>
    </row>
    <row r="15" spans="1:5" ht="14.4" x14ac:dyDescent="0.3">
      <c r="A15" s="57">
        <v>3210</v>
      </c>
      <c r="B15" s="34" t="s">
        <v>488</v>
      </c>
      <c r="C15" s="58">
        <v>-199195687.88999999</v>
      </c>
      <c r="D15" s="34"/>
      <c r="E15" s="34"/>
    </row>
    <row r="16" spans="1:5" ht="14.4" x14ac:dyDescent="0.3">
      <c r="A16" s="57">
        <v>3220</v>
      </c>
      <c r="B16" s="34" t="s">
        <v>489</v>
      </c>
      <c r="C16" s="58">
        <v>-141732319.36000001</v>
      </c>
      <c r="D16" s="34"/>
      <c r="E16" s="34"/>
    </row>
    <row r="17" spans="1:4" ht="14.4" x14ac:dyDescent="0.3">
      <c r="A17" s="57">
        <v>3230</v>
      </c>
      <c r="B17" s="34" t="s">
        <v>490</v>
      </c>
      <c r="C17" s="58">
        <v>0</v>
      </c>
      <c r="D17" s="34"/>
    </row>
    <row r="18" spans="1:4" ht="14.4" x14ac:dyDescent="0.3">
      <c r="A18" s="57">
        <v>3231</v>
      </c>
      <c r="B18" s="34" t="s">
        <v>491</v>
      </c>
      <c r="C18" s="58">
        <v>0</v>
      </c>
      <c r="D18" s="34"/>
    </row>
    <row r="19" spans="1:4" ht="14.4" x14ac:dyDescent="0.3">
      <c r="A19" s="57">
        <v>3232</v>
      </c>
      <c r="B19" s="34" t="s">
        <v>493</v>
      </c>
      <c r="C19" s="58">
        <v>0</v>
      </c>
      <c r="D19" s="34"/>
    </row>
    <row r="20" spans="1:4" ht="14.4" x14ac:dyDescent="0.3">
      <c r="A20" s="57">
        <v>3233</v>
      </c>
      <c r="B20" s="34" t="s">
        <v>494</v>
      </c>
      <c r="C20" s="58">
        <v>0</v>
      </c>
      <c r="D20" s="34"/>
    </row>
    <row r="21" spans="1:4" ht="14.4" x14ac:dyDescent="0.3">
      <c r="A21" s="57">
        <v>3239</v>
      </c>
      <c r="B21" s="34" t="s">
        <v>495</v>
      </c>
      <c r="C21" s="58">
        <v>0</v>
      </c>
      <c r="D21" s="34"/>
    </row>
    <row r="22" spans="1:4" ht="14.4" x14ac:dyDescent="0.3">
      <c r="A22" s="57">
        <v>3240</v>
      </c>
      <c r="B22" s="34" t="s">
        <v>496</v>
      </c>
      <c r="C22" s="58">
        <v>436978471.04000002</v>
      </c>
      <c r="D22" s="34"/>
    </row>
    <row r="23" spans="1:4" ht="14.4" x14ac:dyDescent="0.3">
      <c r="A23" s="57">
        <v>3241</v>
      </c>
      <c r="B23" s="34" t="s">
        <v>497</v>
      </c>
      <c r="C23" s="58">
        <v>0</v>
      </c>
      <c r="D23" s="34"/>
    </row>
    <row r="24" spans="1:4" ht="14.4" x14ac:dyDescent="0.3">
      <c r="A24" s="57">
        <v>3242</v>
      </c>
      <c r="B24" s="34" t="s">
        <v>498</v>
      </c>
      <c r="C24" s="58">
        <v>0</v>
      </c>
      <c r="D24" s="34"/>
    </row>
    <row r="25" spans="1:4" ht="14.4" x14ac:dyDescent="0.3">
      <c r="A25" s="57">
        <v>3243</v>
      </c>
      <c r="B25" s="34" t="s">
        <v>499</v>
      </c>
      <c r="C25" s="58">
        <v>436978471.04000002</v>
      </c>
      <c r="D25" s="34"/>
    </row>
    <row r="26" spans="1:4" ht="14.4" x14ac:dyDescent="0.3">
      <c r="A26" s="57">
        <v>3250</v>
      </c>
      <c r="B26" s="34" t="s">
        <v>500</v>
      </c>
      <c r="C26" s="58">
        <v>-10309795.970000001</v>
      </c>
      <c r="D26" s="34"/>
    </row>
    <row r="27" spans="1:4" ht="14.4" x14ac:dyDescent="0.3">
      <c r="A27" s="57">
        <v>3251</v>
      </c>
      <c r="B27" s="34" t="s">
        <v>501</v>
      </c>
      <c r="C27" s="58">
        <v>-9640657.6300000008</v>
      </c>
      <c r="D27" s="34"/>
    </row>
    <row r="28" spans="1:4" ht="14.4" x14ac:dyDescent="0.3">
      <c r="A28" s="57">
        <v>3252</v>
      </c>
      <c r="B28" s="34" t="s">
        <v>502</v>
      </c>
      <c r="C28" s="58">
        <v>-669138.34</v>
      </c>
      <c r="D28" s="34"/>
    </row>
    <row r="29" spans="1:4" ht="14.4" x14ac:dyDescent="0.3">
      <c r="A29" s="57">
        <v>3253</v>
      </c>
      <c r="B29" s="34" t="s">
        <v>503</v>
      </c>
      <c r="C29" s="58">
        <v>0</v>
      </c>
      <c r="D29" s="34"/>
    </row>
    <row r="30" spans="1:4" ht="14.4" x14ac:dyDescent="0.3">
      <c r="A30" s="34"/>
      <c r="B30" s="34"/>
      <c r="C30" s="34"/>
      <c r="D30" s="34"/>
    </row>
    <row r="31" spans="1:4" ht="14.4" x14ac:dyDescent="0.3">
      <c r="A31" s="34"/>
      <c r="B31" s="34" t="s">
        <v>310</v>
      </c>
      <c r="C31" s="34"/>
      <c r="D31" s="34"/>
    </row>
  </sheetData>
  <mergeCells count="4">
    <mergeCell ref="A1:C1"/>
    <mergeCell ref="A2:C2"/>
    <mergeCell ref="A3:C3"/>
    <mergeCell ref="A4:C4"/>
  </mergeCells>
  <pageMargins left="0.7" right="0.7" top="0.75" bottom="0.75" header="0" footer="0"/>
  <pageSetup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E140"/>
  <sheetViews>
    <sheetView view="pageBreakPreview" zoomScale="60" zoomScaleNormal="100" workbookViewId="0">
      <selection sqref="A1:C1"/>
    </sheetView>
  </sheetViews>
  <sheetFormatPr baseColWidth="10" defaultColWidth="14.44140625" defaultRowHeight="15" customHeight="1" x14ac:dyDescent="0.3"/>
  <cols>
    <col min="1" max="1" width="10" style="29" customWidth="1"/>
    <col min="2" max="2" width="47.5546875" style="29" customWidth="1"/>
    <col min="3" max="3" width="15.109375" style="29" customWidth="1"/>
    <col min="4" max="4" width="16.44140625" style="29" customWidth="1"/>
    <col min="5" max="5" width="19.109375" style="29" customWidth="1"/>
    <col min="6" max="26" width="9.109375" style="29" customWidth="1"/>
    <col min="27" max="16384" width="14.44140625" style="29"/>
  </cols>
  <sheetData>
    <row r="1" spans="1:5" ht="11.25" customHeight="1" x14ac:dyDescent="0.3">
      <c r="A1" s="488" t="s">
        <v>2113</v>
      </c>
      <c r="B1" s="501"/>
      <c r="C1" s="501"/>
      <c r="D1" s="70" t="s">
        <v>99</v>
      </c>
      <c r="E1" s="71">
        <v>2025</v>
      </c>
    </row>
    <row r="2" spans="1:5" ht="11.25" customHeight="1" x14ac:dyDescent="0.3">
      <c r="A2" s="488" t="s">
        <v>504</v>
      </c>
      <c r="B2" s="501"/>
      <c r="C2" s="501"/>
      <c r="D2" s="70" t="s">
        <v>101</v>
      </c>
      <c r="E2" s="71" t="s">
        <v>648</v>
      </c>
    </row>
    <row r="3" spans="1:5" ht="11.25" customHeight="1" x14ac:dyDescent="0.3">
      <c r="A3" s="488" t="s">
        <v>2114</v>
      </c>
      <c r="B3" s="501"/>
      <c r="C3" s="501"/>
      <c r="D3" s="70" t="s">
        <v>102</v>
      </c>
      <c r="E3" s="71" t="s">
        <v>651</v>
      </c>
    </row>
    <row r="4" spans="1:5" ht="11.25" customHeight="1" x14ac:dyDescent="0.3">
      <c r="A4" s="488" t="s">
        <v>103</v>
      </c>
      <c r="B4" s="501"/>
      <c r="C4" s="501"/>
      <c r="D4" s="70"/>
      <c r="E4" s="71"/>
    </row>
    <row r="5" spans="1:5" ht="9.75" customHeight="1" x14ac:dyDescent="0.3">
      <c r="A5" s="31" t="s">
        <v>104</v>
      </c>
      <c r="B5" s="32"/>
      <c r="C5" s="32"/>
      <c r="D5" s="32"/>
      <c r="E5" s="32"/>
    </row>
    <row r="6" spans="1:5" ht="9.75" customHeight="1" x14ac:dyDescent="0.3">
      <c r="A6" s="34"/>
      <c r="B6" s="34"/>
      <c r="C6" s="34"/>
      <c r="D6" s="34"/>
      <c r="E6" s="34"/>
    </row>
    <row r="7" spans="1:5" ht="14.4" x14ac:dyDescent="0.3">
      <c r="A7" s="32" t="s">
        <v>505</v>
      </c>
      <c r="B7" s="32"/>
      <c r="C7" s="32"/>
      <c r="D7" s="32"/>
      <c r="E7" s="34"/>
    </row>
    <row r="8" spans="1:5" ht="14.4" x14ac:dyDescent="0.3">
      <c r="A8" s="36" t="s">
        <v>106</v>
      </c>
      <c r="B8" s="36" t="s">
        <v>107</v>
      </c>
      <c r="C8" s="37">
        <v>2025</v>
      </c>
      <c r="D8" s="37">
        <v>2024</v>
      </c>
      <c r="E8" s="34"/>
    </row>
    <row r="9" spans="1:5" ht="14.4" x14ac:dyDescent="0.3">
      <c r="A9" s="57">
        <v>1111</v>
      </c>
      <c r="B9" s="34" t="s">
        <v>506</v>
      </c>
      <c r="C9" s="58">
        <v>6000</v>
      </c>
      <c r="D9" s="58">
        <v>6000</v>
      </c>
      <c r="E9" s="34"/>
    </row>
    <row r="10" spans="1:5" ht="14.4" x14ac:dyDescent="0.3">
      <c r="A10" s="57">
        <v>1112</v>
      </c>
      <c r="B10" s="34" t="s">
        <v>507</v>
      </c>
      <c r="C10" s="58">
        <v>45866140.189999998</v>
      </c>
      <c r="D10" s="58">
        <v>58221572.270000003</v>
      </c>
      <c r="E10" s="34"/>
    </row>
    <row r="11" spans="1:5" ht="14.4" x14ac:dyDescent="0.3">
      <c r="A11" s="57">
        <v>1113</v>
      </c>
      <c r="B11" s="34" t="s">
        <v>508</v>
      </c>
      <c r="C11" s="58">
        <v>0</v>
      </c>
      <c r="D11" s="58">
        <v>0</v>
      </c>
      <c r="E11" s="34"/>
    </row>
    <row r="12" spans="1:5" ht="14.4" x14ac:dyDescent="0.3">
      <c r="A12" s="57">
        <v>1114</v>
      </c>
      <c r="B12" s="34" t="s">
        <v>314</v>
      </c>
      <c r="C12" s="58">
        <v>70588131.480000004</v>
      </c>
      <c r="D12" s="58">
        <v>31199208.390000001</v>
      </c>
      <c r="E12" s="34"/>
    </row>
    <row r="13" spans="1:5" ht="14.4" x14ac:dyDescent="0.3">
      <c r="A13" s="57">
        <v>1115</v>
      </c>
      <c r="B13" s="34" t="s">
        <v>315</v>
      </c>
      <c r="C13" s="58">
        <v>0</v>
      </c>
      <c r="D13" s="58">
        <v>0</v>
      </c>
      <c r="E13" s="34"/>
    </row>
    <row r="14" spans="1:5" ht="14.4" x14ac:dyDescent="0.3">
      <c r="A14" s="57">
        <v>1116</v>
      </c>
      <c r="B14" s="34" t="s">
        <v>509</v>
      </c>
      <c r="C14" s="58">
        <v>0</v>
      </c>
      <c r="D14" s="58">
        <v>0</v>
      </c>
      <c r="E14" s="34"/>
    </row>
    <row r="15" spans="1:5" ht="14.4" x14ac:dyDescent="0.3">
      <c r="A15" s="57">
        <v>1119</v>
      </c>
      <c r="B15" s="34" t="s">
        <v>510</v>
      </c>
      <c r="C15" s="58">
        <v>0</v>
      </c>
      <c r="D15" s="58">
        <v>0</v>
      </c>
      <c r="E15" s="34"/>
    </row>
    <row r="16" spans="1:5" ht="14.4" x14ac:dyDescent="0.3">
      <c r="A16" s="72">
        <v>1110</v>
      </c>
      <c r="B16" s="73" t="s">
        <v>511</v>
      </c>
      <c r="C16" s="283">
        <f>SUM(C9:C15)</f>
        <v>116460271.67</v>
      </c>
      <c r="D16" s="283">
        <f>SUM(D9:D15)</f>
        <v>89426780.659999996</v>
      </c>
      <c r="E16" s="34"/>
    </row>
    <row r="19" spans="1:4" ht="14.4" x14ac:dyDescent="0.3">
      <c r="A19" s="32" t="s">
        <v>512</v>
      </c>
      <c r="B19" s="32"/>
      <c r="C19" s="32"/>
      <c r="D19" s="32"/>
    </row>
    <row r="20" spans="1:4" ht="14.4" x14ac:dyDescent="0.3">
      <c r="A20" s="36" t="s">
        <v>106</v>
      </c>
      <c r="B20" s="36" t="s">
        <v>107</v>
      </c>
      <c r="C20" s="37">
        <v>2025</v>
      </c>
      <c r="D20" s="37">
        <v>2024</v>
      </c>
    </row>
    <row r="21" spans="1:4" ht="14.4" x14ac:dyDescent="0.3">
      <c r="A21" s="72">
        <v>1230</v>
      </c>
      <c r="B21" s="75" t="s">
        <v>368</v>
      </c>
      <c r="C21" s="283">
        <f>SUM(C22:C28)</f>
        <v>0</v>
      </c>
      <c r="D21" s="283">
        <f>SUM(D22:D28)</f>
        <v>1593434.11</v>
      </c>
    </row>
    <row r="22" spans="1:4" ht="14.4" x14ac:dyDescent="0.3">
      <c r="A22" s="57">
        <v>1231</v>
      </c>
      <c r="B22" s="34" t="s">
        <v>369</v>
      </c>
      <c r="C22" s="58">
        <v>0</v>
      </c>
      <c r="D22" s="58">
        <v>0</v>
      </c>
    </row>
    <row r="23" spans="1:4" ht="14.4" x14ac:dyDescent="0.3">
      <c r="A23" s="57">
        <v>1232</v>
      </c>
      <c r="B23" s="34" t="s">
        <v>370</v>
      </c>
      <c r="C23" s="58">
        <v>0</v>
      </c>
      <c r="D23" s="58">
        <v>0</v>
      </c>
    </row>
    <row r="24" spans="1:4" ht="14.4" x14ac:dyDescent="0.3">
      <c r="A24" s="57">
        <v>1233</v>
      </c>
      <c r="B24" s="34" t="s">
        <v>371</v>
      </c>
      <c r="C24" s="58">
        <v>0</v>
      </c>
      <c r="D24" s="58">
        <v>0</v>
      </c>
    </row>
    <row r="25" spans="1:4" ht="14.4" x14ac:dyDescent="0.3">
      <c r="A25" s="57">
        <v>1234</v>
      </c>
      <c r="B25" s="34" t="s">
        <v>374</v>
      </c>
      <c r="C25" s="58">
        <v>0</v>
      </c>
      <c r="D25" s="58">
        <v>0</v>
      </c>
    </row>
    <row r="26" spans="1:4" ht="14.4" x14ac:dyDescent="0.3">
      <c r="A26" s="57">
        <v>1235</v>
      </c>
      <c r="B26" s="34" t="s">
        <v>375</v>
      </c>
      <c r="C26" s="58">
        <v>0</v>
      </c>
      <c r="D26" s="58">
        <v>0</v>
      </c>
    </row>
    <row r="27" spans="1:4" ht="14.4" x14ac:dyDescent="0.3">
      <c r="A27" s="57">
        <v>1236</v>
      </c>
      <c r="B27" s="34" t="s">
        <v>376</v>
      </c>
      <c r="C27" s="58">
        <v>0</v>
      </c>
      <c r="D27" s="58">
        <v>1593434.11</v>
      </c>
    </row>
    <row r="28" spans="1:4" ht="14.4" x14ac:dyDescent="0.3">
      <c r="A28" s="57">
        <v>1239</v>
      </c>
      <c r="B28" s="34" t="s">
        <v>377</v>
      </c>
      <c r="C28" s="58">
        <v>0</v>
      </c>
      <c r="D28" s="58">
        <v>0</v>
      </c>
    </row>
    <row r="29" spans="1:4" ht="14.4" x14ac:dyDescent="0.3">
      <c r="A29" s="72">
        <v>1240</v>
      </c>
      <c r="B29" s="75" t="s">
        <v>378</v>
      </c>
      <c r="C29" s="284">
        <f>SUM(C30:C37)</f>
        <v>586480.65999999992</v>
      </c>
      <c r="D29" s="284">
        <f>SUM(D30:D37)</f>
        <v>11061899.939999999</v>
      </c>
    </row>
    <row r="30" spans="1:4" ht="14.4" x14ac:dyDescent="0.3">
      <c r="A30" s="57">
        <v>1241</v>
      </c>
      <c r="B30" s="34" t="s">
        <v>379</v>
      </c>
      <c r="C30" s="58">
        <v>91072.9</v>
      </c>
      <c r="D30" s="58">
        <v>207592.49</v>
      </c>
    </row>
    <row r="31" spans="1:4" ht="14.4" x14ac:dyDescent="0.3">
      <c r="A31" s="57">
        <v>1242</v>
      </c>
      <c r="B31" s="34" t="s">
        <v>380</v>
      </c>
      <c r="C31" s="58">
        <v>52680</v>
      </c>
      <c r="D31" s="58">
        <v>9919632.5</v>
      </c>
    </row>
    <row r="32" spans="1:4" ht="14.4" x14ac:dyDescent="0.3">
      <c r="A32" s="57">
        <v>1243</v>
      </c>
      <c r="B32" s="34" t="s">
        <v>381</v>
      </c>
      <c r="C32" s="58">
        <v>0</v>
      </c>
      <c r="D32" s="58">
        <v>0</v>
      </c>
    </row>
    <row r="33" spans="1:4" ht="14.4" x14ac:dyDescent="0.3">
      <c r="A33" s="57">
        <v>1244</v>
      </c>
      <c r="B33" s="34" t="s">
        <v>382</v>
      </c>
      <c r="C33" s="58">
        <v>0</v>
      </c>
      <c r="D33" s="58">
        <v>0</v>
      </c>
    </row>
    <row r="34" spans="1:4" ht="14.4" x14ac:dyDescent="0.3">
      <c r="A34" s="57">
        <v>1245</v>
      </c>
      <c r="B34" s="34" t="s">
        <v>384</v>
      </c>
      <c r="C34" s="58">
        <v>0</v>
      </c>
      <c r="D34" s="58">
        <v>0</v>
      </c>
    </row>
    <row r="35" spans="1:4" ht="14.4" x14ac:dyDescent="0.3">
      <c r="A35" s="57">
        <v>1246</v>
      </c>
      <c r="B35" s="34" t="s">
        <v>385</v>
      </c>
      <c r="C35" s="58">
        <v>442727.75999999995</v>
      </c>
      <c r="D35" s="58">
        <v>934674.95</v>
      </c>
    </row>
    <row r="36" spans="1:4" ht="14.4" x14ac:dyDescent="0.3">
      <c r="A36" s="57">
        <v>1247</v>
      </c>
      <c r="B36" s="34" t="s">
        <v>386</v>
      </c>
      <c r="C36" s="58">
        <v>0</v>
      </c>
      <c r="D36" s="58">
        <v>0</v>
      </c>
    </row>
    <row r="37" spans="1:4" ht="14.4" x14ac:dyDescent="0.3">
      <c r="A37" s="57">
        <v>1248</v>
      </c>
      <c r="B37" s="34" t="s">
        <v>387</v>
      </c>
      <c r="C37" s="58">
        <v>0</v>
      </c>
      <c r="D37" s="58">
        <v>0</v>
      </c>
    </row>
    <row r="38" spans="1:4" ht="14.4" x14ac:dyDescent="0.3">
      <c r="A38" s="72">
        <v>1250</v>
      </c>
      <c r="B38" s="75" t="s">
        <v>393</v>
      </c>
      <c r="C38" s="284">
        <f>SUM(C39:C43)</f>
        <v>100000</v>
      </c>
      <c r="D38" s="284">
        <f>SUM(D39:D43)</f>
        <v>28000</v>
      </c>
    </row>
    <row r="39" spans="1:4" ht="14.4" x14ac:dyDescent="0.3">
      <c r="A39" s="57">
        <v>1251</v>
      </c>
      <c r="B39" s="34" t="s">
        <v>394</v>
      </c>
      <c r="C39" s="58">
        <v>0</v>
      </c>
      <c r="D39" s="58">
        <v>0</v>
      </c>
    </row>
    <row r="40" spans="1:4" ht="14.4" x14ac:dyDescent="0.3">
      <c r="A40" s="57">
        <v>1252</v>
      </c>
      <c r="B40" s="34" t="s">
        <v>396</v>
      </c>
      <c r="C40" s="58">
        <v>0</v>
      </c>
      <c r="D40" s="58">
        <v>0</v>
      </c>
    </row>
    <row r="41" spans="1:4" ht="14.4" x14ac:dyDescent="0.3">
      <c r="A41" s="57">
        <v>1253</v>
      </c>
      <c r="B41" s="34" t="s">
        <v>397</v>
      </c>
      <c r="C41" s="58">
        <v>0</v>
      </c>
      <c r="D41" s="58">
        <v>0</v>
      </c>
    </row>
    <row r="42" spans="1:4" ht="14.4" x14ac:dyDescent="0.3">
      <c r="A42" s="57">
        <v>1254</v>
      </c>
      <c r="B42" s="34" t="s">
        <v>398</v>
      </c>
      <c r="C42" s="58">
        <v>100000</v>
      </c>
      <c r="D42" s="58">
        <v>28000</v>
      </c>
    </row>
    <row r="43" spans="1:4" ht="14.4" x14ac:dyDescent="0.3">
      <c r="A43" s="57">
        <v>1259</v>
      </c>
      <c r="B43" s="34" t="s">
        <v>399</v>
      </c>
      <c r="C43" s="58">
        <v>0</v>
      </c>
      <c r="D43" s="58">
        <v>0</v>
      </c>
    </row>
    <row r="44" spans="1:4" ht="14.4" x14ac:dyDescent="0.3">
      <c r="A44" s="57"/>
      <c r="B44" s="73" t="s">
        <v>513</v>
      </c>
      <c r="C44" s="283">
        <f t="shared" ref="C44" si="0">C21+C29+C38</f>
        <v>686480.65999999992</v>
      </c>
      <c r="D44" s="284">
        <f>+D29+D38+D21</f>
        <v>12683334.049999999</v>
      </c>
    </row>
    <row r="45" spans="1:4" ht="14.4" x14ac:dyDescent="0.3">
      <c r="A45" s="34"/>
      <c r="B45" s="34"/>
      <c r="C45" s="34"/>
      <c r="D45" s="34"/>
    </row>
    <row r="46" spans="1:4" ht="14.4" x14ac:dyDescent="0.3">
      <c r="A46" s="32" t="s">
        <v>514</v>
      </c>
      <c r="B46" s="32"/>
      <c r="C46" s="32"/>
      <c r="D46" s="32"/>
    </row>
    <row r="47" spans="1:4" ht="14.4" x14ac:dyDescent="0.3">
      <c r="A47" s="36" t="s">
        <v>106</v>
      </c>
      <c r="B47" s="36" t="s">
        <v>107</v>
      </c>
      <c r="C47" s="37">
        <v>2025</v>
      </c>
      <c r="D47" s="37">
        <v>2024</v>
      </c>
    </row>
    <row r="48" spans="1:4" ht="14.4" x14ac:dyDescent="0.3">
      <c r="A48" s="72">
        <v>3210</v>
      </c>
      <c r="B48" s="75" t="s">
        <v>515</v>
      </c>
      <c r="C48" s="74">
        <v>-199195687.88999999</v>
      </c>
      <c r="D48" s="74">
        <v>43907013.310000002</v>
      </c>
    </row>
    <row r="49" spans="1:4" ht="14.4" x14ac:dyDescent="0.3">
      <c r="A49" s="57"/>
      <c r="B49" s="73" t="s">
        <v>516</v>
      </c>
      <c r="C49" s="284">
        <f>+C62+C50+C90+C93</f>
        <v>42113834.960000001</v>
      </c>
      <c r="D49" s="284">
        <f>+D62+D50+D90+D93</f>
        <v>40189091.059999987</v>
      </c>
    </row>
    <row r="50" spans="1:4" ht="14.4" x14ac:dyDescent="0.3">
      <c r="A50" s="72">
        <v>5400</v>
      </c>
      <c r="B50" s="75" t="s">
        <v>265</v>
      </c>
      <c r="C50" s="284">
        <f>SUM(C51:C61)</f>
        <v>0</v>
      </c>
      <c r="D50" s="284">
        <f>SUM(D51:D61)</f>
        <v>0</v>
      </c>
    </row>
    <row r="51" spans="1:4" ht="14.4" x14ac:dyDescent="0.3">
      <c r="A51" s="57">
        <v>5410</v>
      </c>
      <c r="B51" s="34" t="s">
        <v>517</v>
      </c>
      <c r="C51" s="58">
        <v>0</v>
      </c>
      <c r="D51" s="58">
        <v>0</v>
      </c>
    </row>
    <row r="52" spans="1:4" ht="14.4" x14ac:dyDescent="0.3">
      <c r="A52" s="57">
        <v>5411</v>
      </c>
      <c r="B52" s="34" t="s">
        <v>267</v>
      </c>
      <c r="C52" s="58">
        <v>0</v>
      </c>
      <c r="D52" s="58">
        <v>0</v>
      </c>
    </row>
    <row r="53" spans="1:4" ht="14.4" x14ac:dyDescent="0.3">
      <c r="A53" s="57">
        <v>5420</v>
      </c>
      <c r="B53" s="34" t="s">
        <v>518</v>
      </c>
      <c r="C53" s="58">
        <v>0</v>
      </c>
      <c r="D53" s="58">
        <v>0</v>
      </c>
    </row>
    <row r="54" spans="1:4" ht="14.4" x14ac:dyDescent="0.3">
      <c r="A54" s="57">
        <v>5421</v>
      </c>
      <c r="B54" s="34" t="s">
        <v>270</v>
      </c>
      <c r="C54" s="58">
        <v>0</v>
      </c>
      <c r="D54" s="58">
        <v>0</v>
      </c>
    </row>
    <row r="55" spans="1:4" ht="14.4" x14ac:dyDescent="0.3">
      <c r="A55" s="57">
        <v>5430</v>
      </c>
      <c r="B55" s="34" t="s">
        <v>519</v>
      </c>
      <c r="C55" s="58">
        <v>0</v>
      </c>
      <c r="D55" s="58">
        <v>0</v>
      </c>
    </row>
    <row r="56" spans="1:4" ht="14.4" x14ac:dyDescent="0.3">
      <c r="A56" s="57">
        <v>5431</v>
      </c>
      <c r="B56" s="34" t="s">
        <v>273</v>
      </c>
      <c r="C56" s="58">
        <v>0</v>
      </c>
      <c r="D56" s="58">
        <v>0</v>
      </c>
    </row>
    <row r="57" spans="1:4" ht="14.4" x14ac:dyDescent="0.3">
      <c r="A57" s="57">
        <v>5440</v>
      </c>
      <c r="B57" s="34" t="s">
        <v>520</v>
      </c>
      <c r="C57" s="58">
        <v>0</v>
      </c>
      <c r="D57" s="58">
        <v>0</v>
      </c>
    </row>
    <row r="58" spans="1:4" ht="14.4" x14ac:dyDescent="0.3">
      <c r="A58" s="57">
        <v>5441</v>
      </c>
      <c r="B58" s="34" t="s">
        <v>520</v>
      </c>
      <c r="C58" s="58">
        <v>0</v>
      </c>
      <c r="D58" s="58">
        <v>0</v>
      </c>
    </row>
    <row r="59" spans="1:4" ht="14.4" x14ac:dyDescent="0.3">
      <c r="A59" s="57">
        <v>5450</v>
      </c>
      <c r="B59" s="34" t="s">
        <v>521</v>
      </c>
      <c r="C59" s="58">
        <v>0</v>
      </c>
      <c r="D59" s="58">
        <v>0</v>
      </c>
    </row>
    <row r="60" spans="1:4" ht="14.4" x14ac:dyDescent="0.3">
      <c r="A60" s="57">
        <v>5451</v>
      </c>
      <c r="B60" s="34" t="s">
        <v>277</v>
      </c>
      <c r="C60" s="58">
        <v>0</v>
      </c>
      <c r="D60" s="58">
        <v>0</v>
      </c>
    </row>
    <row r="61" spans="1:4" ht="14.4" x14ac:dyDescent="0.3">
      <c r="A61" s="57">
        <v>5452</v>
      </c>
      <c r="B61" s="34" t="s">
        <v>278</v>
      </c>
      <c r="C61" s="58">
        <v>0</v>
      </c>
      <c r="D61" s="58">
        <v>0</v>
      </c>
    </row>
    <row r="62" spans="1:4" ht="14.4" x14ac:dyDescent="0.3">
      <c r="A62" s="72">
        <v>5500</v>
      </c>
      <c r="B62" s="75" t="s">
        <v>279</v>
      </c>
      <c r="C62" s="284">
        <f>+C63+C81+C72+C75</f>
        <v>28346131.969999999</v>
      </c>
      <c r="D62" s="284">
        <f>+D63+D81+D72+D75</f>
        <v>27618391.489999998</v>
      </c>
    </row>
    <row r="63" spans="1:4" ht="14.4" x14ac:dyDescent="0.3">
      <c r="A63" s="72">
        <v>5510</v>
      </c>
      <c r="B63" s="75" t="s">
        <v>280</v>
      </c>
      <c r="C63" s="284">
        <f>SUM(C64:C71)</f>
        <v>28346131.969999999</v>
      </c>
      <c r="D63" s="284">
        <f>SUM(D64:D71)</f>
        <v>27002986.539999999</v>
      </c>
    </row>
    <row r="64" spans="1:4" ht="14.4" x14ac:dyDescent="0.3">
      <c r="A64" s="57">
        <v>5511</v>
      </c>
      <c r="B64" s="34" t="s">
        <v>281</v>
      </c>
      <c r="C64" s="58">
        <v>0</v>
      </c>
      <c r="D64" s="58">
        <v>0</v>
      </c>
    </row>
    <row r="65" spans="1:4" ht="14.4" x14ac:dyDescent="0.3">
      <c r="A65" s="57">
        <v>5512</v>
      </c>
      <c r="B65" s="34" t="s">
        <v>282</v>
      </c>
      <c r="C65" s="58">
        <v>0</v>
      </c>
      <c r="D65" s="58">
        <v>0</v>
      </c>
    </row>
    <row r="66" spans="1:4" ht="14.4" x14ac:dyDescent="0.3">
      <c r="A66" s="57">
        <v>5513</v>
      </c>
      <c r="B66" s="34" t="s">
        <v>283</v>
      </c>
      <c r="C66" s="58">
        <v>23609191.489999998</v>
      </c>
      <c r="D66" s="58">
        <v>24114049.41</v>
      </c>
    </row>
    <row r="67" spans="1:4" ht="14.4" x14ac:dyDescent="0.3">
      <c r="A67" s="57">
        <v>5514</v>
      </c>
      <c r="B67" s="34" t="s">
        <v>284</v>
      </c>
      <c r="C67" s="58">
        <v>0</v>
      </c>
      <c r="D67" s="58">
        <v>0</v>
      </c>
    </row>
    <row r="68" spans="1:4" ht="14.4" x14ac:dyDescent="0.3">
      <c r="A68" s="57">
        <v>5515</v>
      </c>
      <c r="B68" s="34" t="s">
        <v>285</v>
      </c>
      <c r="C68" s="58">
        <v>4736940.4800000004</v>
      </c>
      <c r="D68" s="58">
        <v>2888937.13</v>
      </c>
    </row>
    <row r="69" spans="1:4" ht="14.4" x14ac:dyDescent="0.3">
      <c r="A69" s="57">
        <v>5516</v>
      </c>
      <c r="B69" s="34" t="s">
        <v>286</v>
      </c>
      <c r="C69" s="58">
        <v>0</v>
      </c>
      <c r="D69" s="58">
        <v>0</v>
      </c>
    </row>
    <row r="70" spans="1:4" ht="14.4" x14ac:dyDescent="0.3">
      <c r="A70" s="57">
        <v>5517</v>
      </c>
      <c r="B70" s="34" t="s">
        <v>287</v>
      </c>
      <c r="C70" s="58">
        <v>0</v>
      </c>
      <c r="D70" s="58">
        <v>0</v>
      </c>
    </row>
    <row r="71" spans="1:4" ht="14.4" x14ac:dyDescent="0.3">
      <c r="A71" s="57">
        <v>5518</v>
      </c>
      <c r="B71" s="34" t="s">
        <v>288</v>
      </c>
      <c r="C71" s="58">
        <v>0</v>
      </c>
      <c r="D71" s="58">
        <v>0</v>
      </c>
    </row>
    <row r="72" spans="1:4" ht="14.4" x14ac:dyDescent="0.3">
      <c r="A72" s="72">
        <v>5520</v>
      </c>
      <c r="B72" s="75" t="s">
        <v>289</v>
      </c>
      <c r="C72" s="284">
        <v>0</v>
      </c>
      <c r="D72" s="284">
        <f>+D73+D74</f>
        <v>0</v>
      </c>
    </row>
    <row r="73" spans="1:4" ht="14.4" x14ac:dyDescent="0.3">
      <c r="A73" s="57">
        <v>5521</v>
      </c>
      <c r="B73" s="34" t="s">
        <v>290</v>
      </c>
      <c r="C73" s="58">
        <v>0</v>
      </c>
      <c r="D73" s="285">
        <v>0</v>
      </c>
    </row>
    <row r="74" spans="1:4" ht="14.4" x14ac:dyDescent="0.3">
      <c r="A74" s="57">
        <v>5522</v>
      </c>
      <c r="B74" s="34" t="s">
        <v>291</v>
      </c>
      <c r="C74" s="58">
        <v>0</v>
      </c>
      <c r="D74" s="285">
        <v>0</v>
      </c>
    </row>
    <row r="75" spans="1:4" ht="14.4" x14ac:dyDescent="0.3">
      <c r="A75" s="72">
        <v>5530</v>
      </c>
      <c r="B75" s="75" t="s">
        <v>292</v>
      </c>
      <c r="C75" s="284">
        <v>0</v>
      </c>
      <c r="D75" s="284">
        <f>SUM(D76:D80)</f>
        <v>0</v>
      </c>
    </row>
    <row r="76" spans="1:4" ht="14.4" x14ac:dyDescent="0.3">
      <c r="A76" s="57">
        <v>5531</v>
      </c>
      <c r="B76" s="34" t="s">
        <v>293</v>
      </c>
      <c r="C76" s="58">
        <v>0</v>
      </c>
      <c r="D76" s="285"/>
    </row>
    <row r="77" spans="1:4" ht="14.4" x14ac:dyDescent="0.3">
      <c r="A77" s="57">
        <v>5532</v>
      </c>
      <c r="B77" s="34" t="s">
        <v>294</v>
      </c>
      <c r="C77" s="58">
        <v>0</v>
      </c>
      <c r="D77" s="285"/>
    </row>
    <row r="78" spans="1:4" ht="14.4" x14ac:dyDescent="0.3">
      <c r="A78" s="57">
        <v>5533</v>
      </c>
      <c r="B78" s="34" t="s">
        <v>295</v>
      </c>
      <c r="C78" s="58">
        <v>0</v>
      </c>
      <c r="D78" s="285">
        <v>0</v>
      </c>
    </row>
    <row r="79" spans="1:4" ht="14.4" x14ac:dyDescent="0.3">
      <c r="A79" s="57">
        <v>5534</v>
      </c>
      <c r="B79" s="34" t="s">
        <v>296</v>
      </c>
      <c r="C79" s="58">
        <v>0</v>
      </c>
      <c r="D79" s="285">
        <v>0</v>
      </c>
    </row>
    <row r="80" spans="1:4" ht="14.4" x14ac:dyDescent="0.3">
      <c r="A80" s="57">
        <v>5535</v>
      </c>
      <c r="B80" s="34" t="s">
        <v>297</v>
      </c>
      <c r="C80" s="58">
        <v>0</v>
      </c>
      <c r="D80" s="285">
        <v>0</v>
      </c>
    </row>
    <row r="81" spans="1:4" ht="14.4" x14ac:dyDescent="0.3">
      <c r="A81" s="72">
        <v>5590</v>
      </c>
      <c r="B81" s="75" t="s">
        <v>298</v>
      </c>
      <c r="C81" s="284">
        <v>0</v>
      </c>
      <c r="D81" s="284">
        <f>SUM(D82:D89)</f>
        <v>615404.94999999995</v>
      </c>
    </row>
    <row r="82" spans="1:4" ht="14.4" x14ac:dyDescent="0.3">
      <c r="A82" s="57">
        <v>5591</v>
      </c>
      <c r="B82" s="34" t="s">
        <v>299</v>
      </c>
      <c r="C82" s="58">
        <v>0</v>
      </c>
      <c r="D82" s="58">
        <v>14527.95</v>
      </c>
    </row>
    <row r="83" spans="1:4" ht="14.4" x14ac:dyDescent="0.3">
      <c r="A83" s="57">
        <v>5592</v>
      </c>
      <c r="B83" s="34" t="s">
        <v>300</v>
      </c>
      <c r="C83" s="58">
        <v>0</v>
      </c>
      <c r="D83" s="58">
        <v>600877</v>
      </c>
    </row>
    <row r="84" spans="1:4" ht="14.4" x14ac:dyDescent="0.3">
      <c r="A84" s="57">
        <v>5593</v>
      </c>
      <c r="B84" s="34" t="s">
        <v>301</v>
      </c>
      <c r="C84" s="58">
        <v>0</v>
      </c>
      <c r="D84" s="58">
        <v>0</v>
      </c>
    </row>
    <row r="85" spans="1:4" ht="14.4" x14ac:dyDescent="0.3">
      <c r="A85" s="57">
        <v>5594</v>
      </c>
      <c r="B85" s="34" t="s">
        <v>522</v>
      </c>
      <c r="C85" s="58">
        <v>0</v>
      </c>
      <c r="D85" s="58">
        <v>0</v>
      </c>
    </row>
    <row r="86" spans="1:4" ht="14.4" x14ac:dyDescent="0.3">
      <c r="A86" s="57">
        <v>5595</v>
      </c>
      <c r="B86" s="34" t="s">
        <v>303</v>
      </c>
      <c r="C86" s="58">
        <v>0</v>
      </c>
      <c r="D86" s="58">
        <v>0</v>
      </c>
    </row>
    <row r="87" spans="1:4" ht="14.4" x14ac:dyDescent="0.3">
      <c r="A87" s="57">
        <v>5596</v>
      </c>
      <c r="B87" s="34" t="s">
        <v>188</v>
      </c>
      <c r="C87" s="58">
        <v>0</v>
      </c>
      <c r="D87" s="58">
        <v>0</v>
      </c>
    </row>
    <row r="88" spans="1:4" ht="14.4" x14ac:dyDescent="0.3">
      <c r="A88" s="57">
        <v>5597</v>
      </c>
      <c r="B88" s="34" t="s">
        <v>304</v>
      </c>
      <c r="C88" s="58">
        <v>0</v>
      </c>
      <c r="D88" s="58">
        <v>0</v>
      </c>
    </row>
    <row r="89" spans="1:4" ht="14.4" x14ac:dyDescent="0.3">
      <c r="A89" s="57">
        <v>5599</v>
      </c>
      <c r="B89" s="34" t="s">
        <v>306</v>
      </c>
      <c r="C89" s="58">
        <v>0</v>
      </c>
      <c r="D89" s="58">
        <v>0</v>
      </c>
    </row>
    <row r="90" spans="1:4" ht="14.4" x14ac:dyDescent="0.3">
      <c r="A90" s="72">
        <v>5600</v>
      </c>
      <c r="B90" s="75" t="s">
        <v>307</v>
      </c>
      <c r="C90" s="284">
        <v>0</v>
      </c>
      <c r="D90" s="284">
        <f>+D91</f>
        <v>0</v>
      </c>
    </row>
    <row r="91" spans="1:4" ht="14.4" x14ac:dyDescent="0.3">
      <c r="A91" s="72">
        <v>5610</v>
      </c>
      <c r="B91" s="75" t="s">
        <v>308</v>
      </c>
      <c r="C91" s="284">
        <v>0</v>
      </c>
      <c r="D91" s="284">
        <f>+D92</f>
        <v>0</v>
      </c>
    </row>
    <row r="92" spans="1:4" ht="14.4" x14ac:dyDescent="0.3">
      <c r="A92" s="57">
        <v>5611</v>
      </c>
      <c r="B92" s="34" t="s">
        <v>309</v>
      </c>
      <c r="C92" s="58">
        <v>0</v>
      </c>
      <c r="D92" s="285">
        <v>0</v>
      </c>
    </row>
    <row r="93" spans="1:4" ht="14.4" x14ac:dyDescent="0.3">
      <c r="A93" s="72">
        <v>2110</v>
      </c>
      <c r="B93" s="76" t="s">
        <v>523</v>
      </c>
      <c r="C93" s="284">
        <f>SUM(C94:C98)</f>
        <v>13767702.99</v>
      </c>
      <c r="D93" s="284">
        <f>SUM(D94:D98)</f>
        <v>12570699.569999993</v>
      </c>
    </row>
    <row r="94" spans="1:4" ht="14.4" x14ac:dyDescent="0.3">
      <c r="A94" s="57">
        <v>2111</v>
      </c>
      <c r="B94" s="34" t="s">
        <v>524</v>
      </c>
      <c r="C94" s="58">
        <v>0</v>
      </c>
      <c r="D94" s="58">
        <v>0</v>
      </c>
    </row>
    <row r="95" spans="1:4" ht="14.4" x14ac:dyDescent="0.3">
      <c r="A95" s="57">
        <v>2112</v>
      </c>
      <c r="B95" s="34" t="s">
        <v>525</v>
      </c>
      <c r="C95" s="58">
        <v>0</v>
      </c>
      <c r="D95" s="58">
        <v>0</v>
      </c>
    </row>
    <row r="96" spans="1:4" ht="14.4" x14ac:dyDescent="0.3">
      <c r="A96" s="57">
        <v>2112</v>
      </c>
      <c r="B96" s="34" t="s">
        <v>526</v>
      </c>
      <c r="C96" s="58">
        <v>13767702.99</v>
      </c>
      <c r="D96" s="58">
        <v>12570699.569999993</v>
      </c>
    </row>
    <row r="97" spans="1:4" ht="14.4" x14ac:dyDescent="0.3">
      <c r="A97" s="57">
        <v>2115</v>
      </c>
      <c r="B97" s="34" t="s">
        <v>527</v>
      </c>
      <c r="C97" s="58">
        <v>0</v>
      </c>
      <c r="D97" s="58">
        <v>0</v>
      </c>
    </row>
    <row r="98" spans="1:4" ht="14.4" x14ac:dyDescent="0.3">
      <c r="A98" s="57">
        <v>2114</v>
      </c>
      <c r="B98" s="34" t="s">
        <v>528</v>
      </c>
      <c r="C98" s="58">
        <v>0</v>
      </c>
      <c r="D98" s="58">
        <v>0</v>
      </c>
    </row>
    <row r="99" spans="1:4" ht="14.4" x14ac:dyDescent="0.3">
      <c r="A99" s="72">
        <v>5120</v>
      </c>
      <c r="B99" s="76" t="s">
        <v>351</v>
      </c>
      <c r="C99" s="286">
        <f>+C100</f>
        <v>0</v>
      </c>
      <c r="D99" s="286">
        <f>+D100</f>
        <v>0</v>
      </c>
    </row>
    <row r="100" spans="1:4" ht="14.4" x14ac:dyDescent="0.3">
      <c r="A100" s="57">
        <v>5120</v>
      </c>
      <c r="B100" s="44" t="s">
        <v>351</v>
      </c>
      <c r="C100" s="58"/>
      <c r="D100" s="58">
        <v>0</v>
      </c>
    </row>
    <row r="101" spans="1:4" ht="14.4" x14ac:dyDescent="0.3">
      <c r="A101" s="57"/>
      <c r="B101" s="73" t="s">
        <v>529</v>
      </c>
      <c r="C101" s="286">
        <f>+C102+C124</f>
        <v>3381007.0948275924</v>
      </c>
      <c r="D101" s="286">
        <f>+D102+D124</f>
        <v>1206259.4900000084</v>
      </c>
    </row>
    <row r="102" spans="1:4" ht="14.4" x14ac:dyDescent="0.3">
      <c r="A102" s="72">
        <v>4300</v>
      </c>
      <c r="B102" s="73" t="s">
        <v>78</v>
      </c>
      <c r="C102" s="286">
        <f>+C103+C106+C116</f>
        <v>0</v>
      </c>
      <c r="D102" s="286">
        <f>+D103+D106+D116</f>
        <v>22372.53</v>
      </c>
    </row>
    <row r="103" spans="1:4" ht="14.4" x14ac:dyDescent="0.3">
      <c r="A103" s="72">
        <v>4310</v>
      </c>
      <c r="B103" s="73" t="s">
        <v>173</v>
      </c>
      <c r="C103" s="286">
        <f>SUM(C104:C105)</f>
        <v>0</v>
      </c>
      <c r="D103" s="286">
        <f>SUM(D104:D105)</f>
        <v>0</v>
      </c>
    </row>
    <row r="104" spans="1:4" ht="14.4" x14ac:dyDescent="0.3">
      <c r="A104" s="57">
        <v>4311</v>
      </c>
      <c r="B104" s="77" t="s">
        <v>174</v>
      </c>
      <c r="C104" s="58">
        <v>0</v>
      </c>
      <c r="D104" s="58">
        <v>0</v>
      </c>
    </row>
    <row r="105" spans="1:4" ht="14.4" x14ac:dyDescent="0.3">
      <c r="A105" s="57">
        <v>4319</v>
      </c>
      <c r="B105" s="77" t="s">
        <v>175</v>
      </c>
      <c r="C105" s="58">
        <v>0</v>
      </c>
      <c r="D105" s="58">
        <v>0</v>
      </c>
    </row>
    <row r="106" spans="1:4" ht="14.4" x14ac:dyDescent="0.3">
      <c r="A106" s="72">
        <v>4320</v>
      </c>
      <c r="B106" s="73" t="s">
        <v>176</v>
      </c>
      <c r="C106" s="287">
        <v>0</v>
      </c>
      <c r="D106" s="286">
        <f>SUM(D107:D111)</f>
        <v>0</v>
      </c>
    </row>
    <row r="107" spans="1:4" ht="14.4" x14ac:dyDescent="0.3">
      <c r="A107" s="57">
        <v>4321</v>
      </c>
      <c r="B107" s="77" t="s">
        <v>177</v>
      </c>
      <c r="C107" s="58">
        <v>0</v>
      </c>
      <c r="D107" s="58">
        <v>0</v>
      </c>
    </row>
    <row r="108" spans="1:4" ht="14.4" x14ac:dyDescent="0.3">
      <c r="A108" s="57">
        <v>4322</v>
      </c>
      <c r="B108" s="77" t="s">
        <v>178</v>
      </c>
      <c r="C108" s="58">
        <v>0</v>
      </c>
      <c r="D108" s="58">
        <v>0</v>
      </c>
    </row>
    <row r="109" spans="1:4" ht="14.4" x14ac:dyDescent="0.3">
      <c r="A109" s="57">
        <v>4323</v>
      </c>
      <c r="B109" s="77" t="s">
        <v>179</v>
      </c>
      <c r="C109" s="58">
        <v>0</v>
      </c>
      <c r="D109" s="58">
        <v>0</v>
      </c>
    </row>
    <row r="110" spans="1:4" ht="14.4" x14ac:dyDescent="0.3">
      <c r="A110" s="57">
        <v>4324</v>
      </c>
      <c r="B110" s="77" t="s">
        <v>180</v>
      </c>
      <c r="C110" s="58">
        <v>0</v>
      </c>
      <c r="D110" s="58">
        <v>0</v>
      </c>
    </row>
    <row r="111" spans="1:4" ht="14.4" x14ac:dyDescent="0.3">
      <c r="A111" s="57">
        <v>4325</v>
      </c>
      <c r="B111" s="77" t="s">
        <v>181</v>
      </c>
      <c r="C111" s="58">
        <v>0</v>
      </c>
      <c r="D111" s="58">
        <v>0</v>
      </c>
    </row>
    <row r="112" spans="1:4" ht="14.4" x14ac:dyDescent="0.3">
      <c r="A112" s="72">
        <v>4330</v>
      </c>
      <c r="B112" s="73" t="s">
        <v>182</v>
      </c>
      <c r="C112" s="287">
        <v>0</v>
      </c>
      <c r="D112" s="286">
        <f>SUM(D113)</f>
        <v>0</v>
      </c>
    </row>
    <row r="113" spans="1:4" ht="14.4" x14ac:dyDescent="0.3">
      <c r="A113" s="57">
        <v>4331</v>
      </c>
      <c r="B113" s="77" t="s">
        <v>182</v>
      </c>
      <c r="C113" s="58">
        <v>0</v>
      </c>
      <c r="D113" s="285">
        <v>0</v>
      </c>
    </row>
    <row r="114" spans="1:4" ht="14.4" x14ac:dyDescent="0.3">
      <c r="A114" s="72">
        <v>4340</v>
      </c>
      <c r="B114" s="73" t="s">
        <v>183</v>
      </c>
      <c r="C114" s="287">
        <v>0</v>
      </c>
      <c r="D114" s="286">
        <f>+D115</f>
        <v>0</v>
      </c>
    </row>
    <row r="115" spans="1:4" ht="14.4" x14ac:dyDescent="0.3">
      <c r="A115" s="57">
        <v>4341</v>
      </c>
      <c r="B115" s="77" t="s">
        <v>183</v>
      </c>
      <c r="C115" s="58">
        <v>0</v>
      </c>
      <c r="D115" s="285">
        <v>0</v>
      </c>
    </row>
    <row r="116" spans="1:4" ht="14.4" x14ac:dyDescent="0.3">
      <c r="A116" s="72">
        <v>4390</v>
      </c>
      <c r="B116" s="73" t="s">
        <v>184</v>
      </c>
      <c r="C116" s="287">
        <v>0</v>
      </c>
      <c r="D116" s="286">
        <f>SUM(D117:D123)</f>
        <v>22372.53</v>
      </c>
    </row>
    <row r="117" spans="1:4" ht="14.4" x14ac:dyDescent="0.3">
      <c r="A117" s="57">
        <v>4392</v>
      </c>
      <c r="B117" s="77" t="s">
        <v>185</v>
      </c>
      <c r="C117" s="58">
        <v>0</v>
      </c>
      <c r="D117" s="58">
        <v>0</v>
      </c>
    </row>
    <row r="118" spans="1:4" ht="14.4" x14ac:dyDescent="0.3">
      <c r="A118" s="57">
        <v>4393</v>
      </c>
      <c r="B118" s="77" t="s">
        <v>186</v>
      </c>
      <c r="C118" s="58">
        <v>0</v>
      </c>
      <c r="D118" s="58">
        <v>0</v>
      </c>
    </row>
    <row r="119" spans="1:4" ht="14.4" x14ac:dyDescent="0.3">
      <c r="A119" s="57">
        <v>4394</v>
      </c>
      <c r="B119" s="77" t="s">
        <v>187</v>
      </c>
      <c r="C119" s="58">
        <v>0</v>
      </c>
      <c r="D119" s="58">
        <v>0</v>
      </c>
    </row>
    <row r="120" spans="1:4" ht="14.4" x14ac:dyDescent="0.3">
      <c r="A120" s="57">
        <v>4395</v>
      </c>
      <c r="B120" s="77" t="s">
        <v>188</v>
      </c>
      <c r="C120" s="58">
        <v>0</v>
      </c>
      <c r="D120" s="58">
        <v>0</v>
      </c>
    </row>
    <row r="121" spans="1:4" ht="14.4" x14ac:dyDescent="0.3">
      <c r="A121" s="57">
        <v>4396</v>
      </c>
      <c r="B121" s="77" t="s">
        <v>189</v>
      </c>
      <c r="C121" s="58">
        <v>0</v>
      </c>
      <c r="D121" s="58">
        <v>0</v>
      </c>
    </row>
    <row r="122" spans="1:4" ht="14.4" x14ac:dyDescent="0.3">
      <c r="A122" s="57">
        <v>4397</v>
      </c>
      <c r="B122" s="77" t="s">
        <v>190</v>
      </c>
      <c r="C122" s="58">
        <v>0</v>
      </c>
      <c r="D122" s="58">
        <v>0</v>
      </c>
    </row>
    <row r="123" spans="1:4" ht="14.4" x14ac:dyDescent="0.3">
      <c r="A123" s="57">
        <v>4399</v>
      </c>
      <c r="B123" s="77" t="s">
        <v>184</v>
      </c>
      <c r="C123" s="58">
        <v>0</v>
      </c>
      <c r="D123" s="58">
        <v>22372.53</v>
      </c>
    </row>
    <row r="124" spans="1:4" ht="14.4" x14ac:dyDescent="0.3">
      <c r="A124" s="72">
        <v>1120</v>
      </c>
      <c r="B124" s="76" t="s">
        <v>530</v>
      </c>
      <c r="C124" s="286">
        <f>SUM(C125:C133)</f>
        <v>3381007.0948275924</v>
      </c>
      <c r="D124" s="286">
        <f>SUM(D125:D133)</f>
        <v>1183886.9600000083</v>
      </c>
    </row>
    <row r="125" spans="1:4" ht="14.4" x14ac:dyDescent="0.3">
      <c r="A125" s="57">
        <v>1124</v>
      </c>
      <c r="B125" s="44" t="s">
        <v>531</v>
      </c>
      <c r="C125" s="58">
        <v>0</v>
      </c>
      <c r="D125" s="58">
        <v>0</v>
      </c>
    </row>
    <row r="126" spans="1:4" ht="14.4" x14ac:dyDescent="0.3">
      <c r="A126" s="57">
        <v>1124</v>
      </c>
      <c r="B126" s="44" t="s">
        <v>532</v>
      </c>
      <c r="C126" s="58">
        <v>0</v>
      </c>
      <c r="D126" s="58">
        <v>0</v>
      </c>
    </row>
    <row r="127" spans="1:4" ht="14.4" x14ac:dyDescent="0.3">
      <c r="A127" s="57">
        <v>1124</v>
      </c>
      <c r="B127" s="44" t="s">
        <v>533</v>
      </c>
      <c r="C127" s="58">
        <v>0</v>
      </c>
      <c r="D127" s="58">
        <v>0</v>
      </c>
    </row>
    <row r="128" spans="1:4" ht="14.4" x14ac:dyDescent="0.3">
      <c r="A128" s="57">
        <v>1124</v>
      </c>
      <c r="B128" s="44" t="s">
        <v>534</v>
      </c>
      <c r="C128" s="58">
        <v>0</v>
      </c>
      <c r="D128" s="58">
        <v>0</v>
      </c>
    </row>
    <row r="129" spans="1:4" ht="14.4" x14ac:dyDescent="0.3">
      <c r="A129" s="57">
        <v>1124</v>
      </c>
      <c r="B129" s="44" t="s">
        <v>535</v>
      </c>
      <c r="C129" s="58">
        <v>0</v>
      </c>
      <c r="D129" s="58">
        <v>0</v>
      </c>
    </row>
    <row r="130" spans="1:4" ht="14.4" x14ac:dyDescent="0.3">
      <c r="A130" s="57">
        <v>1124</v>
      </c>
      <c r="B130" s="44" t="s">
        <v>536</v>
      </c>
      <c r="C130" s="58">
        <v>0</v>
      </c>
      <c r="D130" s="58">
        <v>0</v>
      </c>
    </row>
    <row r="131" spans="1:4" ht="14.4" x14ac:dyDescent="0.3">
      <c r="A131" s="57">
        <v>1122</v>
      </c>
      <c r="B131" s="44" t="s">
        <v>537</v>
      </c>
      <c r="C131" s="58">
        <v>3381007.0948275924</v>
      </c>
      <c r="D131" s="58">
        <v>1183886.9600000083</v>
      </c>
    </row>
    <row r="132" spans="1:4" ht="14.4" x14ac:dyDescent="0.3">
      <c r="A132" s="57">
        <v>1122</v>
      </c>
      <c r="B132" s="44" t="s">
        <v>538</v>
      </c>
      <c r="C132" s="58">
        <v>0</v>
      </c>
      <c r="D132" s="58">
        <v>0</v>
      </c>
    </row>
    <row r="133" spans="1:4" ht="14.4" x14ac:dyDescent="0.3">
      <c r="A133" s="57">
        <v>1122</v>
      </c>
      <c r="B133" s="44" t="s">
        <v>539</v>
      </c>
      <c r="C133" s="58">
        <v>0</v>
      </c>
      <c r="D133" s="58">
        <v>0</v>
      </c>
    </row>
    <row r="134" spans="1:4" ht="14.4" x14ac:dyDescent="0.3">
      <c r="A134" s="72">
        <v>5120</v>
      </c>
      <c r="B134" s="76" t="s">
        <v>351</v>
      </c>
      <c r="C134" s="287"/>
      <c r="D134" s="286">
        <f>+D135</f>
        <v>0</v>
      </c>
    </row>
    <row r="135" spans="1:4" ht="14.4" x14ac:dyDescent="0.3">
      <c r="A135" s="57">
        <v>5120</v>
      </c>
      <c r="B135" s="44" t="s">
        <v>351</v>
      </c>
      <c r="C135" s="58"/>
      <c r="D135" s="58">
        <v>0</v>
      </c>
    </row>
    <row r="136" spans="1:4" ht="14.4" x14ac:dyDescent="0.3">
      <c r="A136" s="72">
        <v>4150</v>
      </c>
      <c r="B136" s="76" t="s">
        <v>137</v>
      </c>
      <c r="C136" s="287"/>
      <c r="D136" s="286">
        <f>+D137</f>
        <v>0</v>
      </c>
    </row>
    <row r="137" spans="1:4" ht="14.4" x14ac:dyDescent="0.3">
      <c r="A137" s="57">
        <v>4151</v>
      </c>
      <c r="B137" s="44" t="s">
        <v>540</v>
      </c>
      <c r="C137" s="58"/>
      <c r="D137" s="58">
        <v>0</v>
      </c>
    </row>
    <row r="138" spans="1:4" ht="14.4" x14ac:dyDescent="0.3">
      <c r="A138" s="57"/>
      <c r="B138" s="78" t="s">
        <v>541</v>
      </c>
      <c r="C138" s="286">
        <f>+C48+C49-C101</f>
        <v>-160462860.02482757</v>
      </c>
      <c r="D138" s="286">
        <f>+D48+D49-D101</f>
        <v>82889844.87999998</v>
      </c>
    </row>
    <row r="139" spans="1:4" ht="14.4" x14ac:dyDescent="0.3">
      <c r="A139" s="34"/>
      <c r="B139" s="34"/>
      <c r="C139" s="34"/>
      <c r="D139" s="34"/>
    </row>
    <row r="140" spans="1:4" ht="14.4" x14ac:dyDescent="0.3">
      <c r="A140" s="34"/>
      <c r="B140" s="34" t="s">
        <v>310</v>
      </c>
      <c r="C140" s="34"/>
      <c r="D140" s="34"/>
    </row>
  </sheetData>
  <mergeCells count="4">
    <mergeCell ref="A1:C1"/>
    <mergeCell ref="A2:C2"/>
    <mergeCell ref="A3:C3"/>
    <mergeCell ref="A4:C4"/>
  </mergeCells>
  <pageMargins left="0.7" right="0.7" top="0.75" bottom="0.75" header="0" footer="0"/>
  <pageSetup paperSize="9" orientation="portrait" r:id="rId1"/>
  <rowBreaks count="1" manualBreakCount="1">
    <brk id="8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42"/>
  <sheetViews>
    <sheetView view="pageBreakPreview" zoomScale="60" zoomScaleNormal="100" workbookViewId="0">
      <selection sqref="A1:C1"/>
    </sheetView>
  </sheetViews>
  <sheetFormatPr baseColWidth="10" defaultColWidth="14.44140625" defaultRowHeight="15" customHeight="1" x14ac:dyDescent="0.3"/>
  <cols>
    <col min="1" max="1" width="3.88671875" style="29" customWidth="1"/>
    <col min="2" max="2" width="62.109375" style="29" customWidth="1"/>
    <col min="3" max="3" width="17.88671875" style="29" customWidth="1"/>
    <col min="4" max="4" width="14.109375" style="29" customWidth="1"/>
    <col min="5" max="26" width="11.44140625" style="29" customWidth="1"/>
    <col min="27" max="16384" width="14.44140625" style="29"/>
  </cols>
  <sheetData>
    <row r="1" spans="1:3" ht="11.25" customHeight="1" x14ac:dyDescent="0.3">
      <c r="A1" s="502" t="s">
        <v>649</v>
      </c>
      <c r="B1" s="503"/>
      <c r="C1" s="504"/>
    </row>
    <row r="2" spans="1:3" ht="11.25" customHeight="1" x14ac:dyDescent="0.3">
      <c r="A2" s="505" t="s">
        <v>542</v>
      </c>
      <c r="B2" s="499"/>
      <c r="C2" s="506"/>
    </row>
    <row r="3" spans="1:3" ht="11.25" customHeight="1" x14ac:dyDescent="0.3">
      <c r="A3" s="505" t="s">
        <v>650</v>
      </c>
      <c r="B3" s="499"/>
      <c r="C3" s="506"/>
    </row>
    <row r="4" spans="1:3" ht="9.75" customHeight="1" x14ac:dyDescent="0.3">
      <c r="A4" s="507" t="s">
        <v>543</v>
      </c>
      <c r="B4" s="508"/>
      <c r="C4" s="509"/>
    </row>
    <row r="5" spans="1:3" ht="10.5" customHeight="1" x14ac:dyDescent="0.3">
      <c r="A5" s="510" t="s">
        <v>544</v>
      </c>
      <c r="B5" s="511"/>
      <c r="C5" s="79">
        <v>2025</v>
      </c>
    </row>
    <row r="6" spans="1:3" ht="10.5" customHeight="1" x14ac:dyDescent="0.3">
      <c r="A6" s="80" t="s">
        <v>545</v>
      </c>
      <c r="B6" s="81"/>
      <c r="C6" s="82">
        <v>194938447.22</v>
      </c>
    </row>
    <row r="7" spans="1:3" ht="10.5" customHeight="1" x14ac:dyDescent="0.3">
      <c r="A7" s="83"/>
      <c r="B7" s="84"/>
      <c r="C7" s="85"/>
    </row>
    <row r="8" spans="1:3" ht="10.5" customHeight="1" x14ac:dyDescent="0.3">
      <c r="A8" s="86" t="s">
        <v>546</v>
      </c>
      <c r="B8" s="87"/>
      <c r="C8" s="88">
        <v>1981431.7500000002</v>
      </c>
    </row>
    <row r="9" spans="1:3" ht="10.5" customHeight="1" x14ac:dyDescent="0.3">
      <c r="A9" s="89">
        <v>2.1</v>
      </c>
      <c r="B9" s="90" t="s">
        <v>206</v>
      </c>
      <c r="C9" s="91">
        <v>0</v>
      </c>
    </row>
    <row r="10" spans="1:3" ht="10.5" customHeight="1" x14ac:dyDescent="0.3">
      <c r="A10" s="89">
        <v>2.2000000000000002</v>
      </c>
      <c r="B10" s="90" t="s">
        <v>203</v>
      </c>
      <c r="C10" s="91">
        <v>0</v>
      </c>
    </row>
    <row r="11" spans="1:3" ht="10.5" customHeight="1" x14ac:dyDescent="0.3">
      <c r="A11" s="92">
        <v>2.2999999999999998</v>
      </c>
      <c r="B11" s="93" t="s">
        <v>379</v>
      </c>
      <c r="C11" s="91">
        <v>951585.51</v>
      </c>
    </row>
    <row r="12" spans="1:3" ht="10.5" customHeight="1" x14ac:dyDescent="0.3">
      <c r="A12" s="92">
        <v>2.4</v>
      </c>
      <c r="B12" s="93" t="s">
        <v>380</v>
      </c>
      <c r="C12" s="91">
        <v>112180.88</v>
      </c>
    </row>
    <row r="13" spans="1:3" ht="10.5" customHeight="1" x14ac:dyDescent="0.3">
      <c r="A13" s="92">
        <v>2.5</v>
      </c>
      <c r="B13" s="93" t="s">
        <v>381</v>
      </c>
      <c r="C13" s="91">
        <v>890692</v>
      </c>
    </row>
    <row r="14" spans="1:3" ht="10.5" customHeight="1" x14ac:dyDescent="0.3">
      <c r="A14" s="92">
        <v>2.6</v>
      </c>
      <c r="B14" s="93" t="s">
        <v>382</v>
      </c>
      <c r="C14" s="91">
        <v>0</v>
      </c>
    </row>
    <row r="15" spans="1:3" ht="10.5" customHeight="1" x14ac:dyDescent="0.3">
      <c r="A15" s="92">
        <v>2.7</v>
      </c>
      <c r="B15" s="93" t="s">
        <v>384</v>
      </c>
      <c r="C15" s="91">
        <v>0</v>
      </c>
    </row>
    <row r="16" spans="1:3" ht="10.5" customHeight="1" x14ac:dyDescent="0.3">
      <c r="A16" s="92">
        <v>2.8</v>
      </c>
      <c r="B16" s="93" t="s">
        <v>385</v>
      </c>
      <c r="C16" s="91">
        <v>26973.360000000001</v>
      </c>
    </row>
    <row r="17" spans="1:3" ht="10.5" customHeight="1" x14ac:dyDescent="0.3">
      <c r="A17" s="92">
        <v>2.9</v>
      </c>
      <c r="B17" s="93" t="s">
        <v>387</v>
      </c>
      <c r="C17" s="91">
        <v>0</v>
      </c>
    </row>
    <row r="18" spans="1:3" ht="10.5" customHeight="1" x14ac:dyDescent="0.3">
      <c r="A18" s="92" t="s">
        <v>547</v>
      </c>
      <c r="B18" s="93" t="s">
        <v>548</v>
      </c>
      <c r="C18" s="91">
        <v>0</v>
      </c>
    </row>
    <row r="19" spans="1:3" ht="10.5" customHeight="1" x14ac:dyDescent="0.3">
      <c r="A19" s="92" t="s">
        <v>549</v>
      </c>
      <c r="B19" s="93" t="s">
        <v>393</v>
      </c>
      <c r="C19" s="91">
        <v>0</v>
      </c>
    </row>
    <row r="20" spans="1:3" ht="10.5" customHeight="1" x14ac:dyDescent="0.3">
      <c r="A20" s="92" t="s">
        <v>550</v>
      </c>
      <c r="B20" s="93" t="s">
        <v>551</v>
      </c>
      <c r="C20" s="91">
        <v>0</v>
      </c>
    </row>
    <row r="21" spans="1:3" ht="10.5" customHeight="1" x14ac:dyDescent="0.3">
      <c r="A21" s="92" t="s">
        <v>552</v>
      </c>
      <c r="B21" s="93" t="s">
        <v>553</v>
      </c>
      <c r="C21" s="91">
        <v>0</v>
      </c>
    </row>
    <row r="22" spans="1:3" ht="10.5" customHeight="1" x14ac:dyDescent="0.3">
      <c r="A22" s="92" t="s">
        <v>554</v>
      </c>
      <c r="B22" s="93" t="s">
        <v>555</v>
      </c>
      <c r="C22" s="91">
        <v>0</v>
      </c>
    </row>
    <row r="23" spans="1:3" ht="10.5" customHeight="1" x14ac:dyDescent="0.3">
      <c r="A23" s="92" t="s">
        <v>556</v>
      </c>
      <c r="B23" s="93" t="s">
        <v>557</v>
      </c>
      <c r="C23" s="91">
        <v>0</v>
      </c>
    </row>
    <row r="24" spans="1:3" ht="10.5" customHeight="1" x14ac:dyDescent="0.3">
      <c r="A24" s="92" t="s">
        <v>558</v>
      </c>
      <c r="B24" s="93" t="s">
        <v>559</v>
      </c>
      <c r="C24" s="91">
        <v>0</v>
      </c>
    </row>
    <row r="25" spans="1:3" ht="10.5" customHeight="1" x14ac:dyDescent="0.3">
      <c r="A25" s="92" t="s">
        <v>560</v>
      </c>
      <c r="B25" s="93" t="s">
        <v>561</v>
      </c>
      <c r="C25" s="91">
        <v>0</v>
      </c>
    </row>
    <row r="26" spans="1:3" ht="10.5" customHeight="1" x14ac:dyDescent="0.3">
      <c r="A26" s="92" t="s">
        <v>562</v>
      </c>
      <c r="B26" s="93" t="s">
        <v>563</v>
      </c>
      <c r="C26" s="91">
        <v>0</v>
      </c>
    </row>
    <row r="27" spans="1:3" ht="10.5" customHeight="1" x14ac:dyDescent="0.3">
      <c r="A27" s="92" t="s">
        <v>564</v>
      </c>
      <c r="B27" s="93" t="s">
        <v>565</v>
      </c>
      <c r="C27" s="91">
        <v>0</v>
      </c>
    </row>
    <row r="28" spans="1:3" ht="10.5" customHeight="1" x14ac:dyDescent="0.3">
      <c r="A28" s="92" t="s">
        <v>566</v>
      </c>
      <c r="B28" s="93" t="s">
        <v>567</v>
      </c>
      <c r="C28" s="91">
        <v>0</v>
      </c>
    </row>
    <row r="29" spans="1:3" ht="10.5" customHeight="1" x14ac:dyDescent="0.3">
      <c r="A29" s="92" t="s">
        <v>568</v>
      </c>
      <c r="B29" s="90" t="s">
        <v>569</v>
      </c>
      <c r="C29" s="91">
        <v>0</v>
      </c>
    </row>
    <row r="30" spans="1:3" ht="10.5" customHeight="1" x14ac:dyDescent="0.3">
      <c r="A30" s="83"/>
      <c r="B30" s="94"/>
      <c r="C30" s="95"/>
    </row>
    <row r="31" spans="1:3" ht="10.5" customHeight="1" x14ac:dyDescent="0.3">
      <c r="A31" s="96" t="s">
        <v>570</v>
      </c>
      <c r="B31" s="97"/>
      <c r="C31" s="98">
        <v>9575779.6500000004</v>
      </c>
    </row>
    <row r="32" spans="1:3" ht="10.5" customHeight="1" x14ac:dyDescent="0.3">
      <c r="A32" s="92" t="s">
        <v>571</v>
      </c>
      <c r="B32" s="93" t="s">
        <v>280</v>
      </c>
      <c r="C32" s="91">
        <v>7085797.6600000001</v>
      </c>
    </row>
    <row r="33" spans="1:5" ht="10.5" customHeight="1" x14ac:dyDescent="0.3">
      <c r="A33" s="92" t="s">
        <v>572</v>
      </c>
      <c r="B33" s="93" t="s">
        <v>289</v>
      </c>
      <c r="C33" s="91">
        <v>0</v>
      </c>
    </row>
    <row r="34" spans="1:5" ht="10.5" customHeight="1" x14ac:dyDescent="0.3">
      <c r="A34" s="92" t="s">
        <v>573</v>
      </c>
      <c r="B34" s="93" t="s">
        <v>292</v>
      </c>
      <c r="C34" s="91">
        <v>2447182.65</v>
      </c>
    </row>
    <row r="35" spans="1:5" ht="10.5" customHeight="1" x14ac:dyDescent="0.3">
      <c r="A35" s="92" t="s">
        <v>574</v>
      </c>
      <c r="B35" s="93" t="s">
        <v>298</v>
      </c>
      <c r="C35" s="91">
        <v>0</v>
      </c>
    </row>
    <row r="36" spans="1:5" ht="10.5" customHeight="1" x14ac:dyDescent="0.3">
      <c r="A36" s="92" t="s">
        <v>575</v>
      </c>
      <c r="B36" s="93" t="s">
        <v>308</v>
      </c>
      <c r="C36" s="91">
        <v>0</v>
      </c>
    </row>
    <row r="37" spans="1:5" ht="10.5" customHeight="1" x14ac:dyDescent="0.3">
      <c r="A37" s="92" t="s">
        <v>576</v>
      </c>
      <c r="B37" s="93" t="s">
        <v>577</v>
      </c>
      <c r="C37" s="91">
        <v>0</v>
      </c>
    </row>
    <row r="38" spans="1:5" ht="10.5" customHeight="1" x14ac:dyDescent="0.3">
      <c r="A38" s="92" t="s">
        <v>578</v>
      </c>
      <c r="B38" s="90" t="s">
        <v>579</v>
      </c>
      <c r="C38" s="91">
        <v>42799.34</v>
      </c>
    </row>
    <row r="39" spans="1:5" ht="10.5" customHeight="1" x14ac:dyDescent="0.3">
      <c r="A39" s="83"/>
      <c r="B39" s="99"/>
      <c r="C39" s="100"/>
    </row>
    <row r="40" spans="1:5" ht="10.5" customHeight="1" x14ac:dyDescent="0.3">
      <c r="A40" s="101" t="s">
        <v>580</v>
      </c>
      <c r="B40" s="102"/>
      <c r="C40" s="103">
        <v>202532795.12</v>
      </c>
      <c r="D40" s="104"/>
      <c r="E40" s="104"/>
    </row>
    <row r="41" spans="1:5" ht="10.5" customHeight="1" x14ac:dyDescent="0.3">
      <c r="A41" s="44"/>
      <c r="B41" s="44"/>
      <c r="C41" s="44"/>
    </row>
    <row r="42" spans="1:5" ht="10.5" customHeight="1" x14ac:dyDescent="0.3">
      <c r="A42" s="44"/>
      <c r="B42" s="34" t="s">
        <v>310</v>
      </c>
      <c r="C42" s="44"/>
    </row>
  </sheetData>
  <mergeCells count="5">
    <mergeCell ref="A1:C1"/>
    <mergeCell ref="A2:C2"/>
    <mergeCell ref="A3:C3"/>
    <mergeCell ref="A4:C4"/>
    <mergeCell ref="A5:B5"/>
  </mergeCells>
  <pageMargins left="1.7322834645669292" right="0.70866141732283472" top="0.74803149606299213" bottom="0.74803149606299213" header="0" footer="0"/>
  <pageSetup scale="105" orientation="landscape"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E23"/>
  <sheetViews>
    <sheetView view="pageBreakPreview" zoomScale="60" zoomScaleNormal="100" workbookViewId="0">
      <selection activeCell="A4" sqref="A4:C4"/>
    </sheetView>
  </sheetViews>
  <sheetFormatPr baseColWidth="10" defaultColWidth="14.44140625" defaultRowHeight="15" customHeight="1" x14ac:dyDescent="0.3"/>
  <cols>
    <col min="1" max="1" width="4" style="29" customWidth="1"/>
    <col min="2" max="2" width="63.109375" style="29" customWidth="1"/>
    <col min="3" max="3" width="17.88671875" style="29" customWidth="1"/>
    <col min="4" max="26" width="11.44140625" style="29" customWidth="1"/>
    <col min="27" max="16384" width="14.44140625" style="29"/>
  </cols>
  <sheetData>
    <row r="1" spans="1:3" ht="11.25" customHeight="1" x14ac:dyDescent="0.3">
      <c r="A1" s="515" t="s">
        <v>2113</v>
      </c>
      <c r="B1" s="516"/>
      <c r="C1" s="517"/>
    </row>
    <row r="2" spans="1:3" ht="11.25" customHeight="1" x14ac:dyDescent="0.3">
      <c r="A2" s="518" t="s">
        <v>581</v>
      </c>
      <c r="B2" s="501"/>
      <c r="C2" s="519"/>
    </row>
    <row r="3" spans="1:3" ht="11.25" customHeight="1" x14ac:dyDescent="0.3">
      <c r="A3" s="518" t="s">
        <v>2114</v>
      </c>
      <c r="B3" s="501"/>
      <c r="C3" s="519"/>
    </row>
    <row r="4" spans="1:3" ht="9.75" customHeight="1" x14ac:dyDescent="0.3">
      <c r="A4" s="520" t="s">
        <v>543</v>
      </c>
      <c r="B4" s="521"/>
      <c r="C4" s="522"/>
    </row>
    <row r="5" spans="1:3" ht="9.75" customHeight="1" x14ac:dyDescent="0.3">
      <c r="A5" s="523" t="s">
        <v>544</v>
      </c>
      <c r="B5" s="524"/>
      <c r="C5" s="132">
        <v>2025</v>
      </c>
    </row>
    <row r="6" spans="1:3" ht="9.75" customHeight="1" x14ac:dyDescent="0.3">
      <c r="A6" s="102" t="s">
        <v>582</v>
      </c>
      <c r="B6" s="102"/>
      <c r="C6" s="103">
        <v>434889779.63999999</v>
      </c>
    </row>
    <row r="7" spans="1:3" ht="7.5" customHeight="1" x14ac:dyDescent="0.3">
      <c r="A7" s="44"/>
      <c r="B7" s="84"/>
      <c r="C7" s="106"/>
    </row>
    <row r="8" spans="1:3" ht="9.75" customHeight="1" x14ac:dyDescent="0.3">
      <c r="A8" s="86" t="s">
        <v>583</v>
      </c>
      <c r="B8" s="86"/>
      <c r="C8" s="88">
        <f>SUM(C9:C14)</f>
        <v>0</v>
      </c>
    </row>
    <row r="9" spans="1:3" ht="9.75" customHeight="1" x14ac:dyDescent="0.3">
      <c r="A9" s="107" t="s">
        <v>584</v>
      </c>
      <c r="B9" s="108" t="s">
        <v>173</v>
      </c>
      <c r="C9" s="109">
        <v>0</v>
      </c>
    </row>
    <row r="10" spans="1:3" ht="9.75" customHeight="1" x14ac:dyDescent="0.3">
      <c r="A10" s="110" t="s">
        <v>585</v>
      </c>
      <c r="B10" s="111" t="s">
        <v>586</v>
      </c>
      <c r="C10" s="109">
        <v>0</v>
      </c>
    </row>
    <row r="11" spans="1:3" ht="9.75" customHeight="1" x14ac:dyDescent="0.3">
      <c r="A11" s="110" t="s">
        <v>587</v>
      </c>
      <c r="B11" s="111" t="s">
        <v>182</v>
      </c>
      <c r="C11" s="109">
        <v>0</v>
      </c>
    </row>
    <row r="12" spans="1:3" ht="9.75" customHeight="1" x14ac:dyDescent="0.3">
      <c r="A12" s="110" t="s">
        <v>588</v>
      </c>
      <c r="B12" s="111" t="s">
        <v>183</v>
      </c>
      <c r="C12" s="109">
        <v>0</v>
      </c>
    </row>
    <row r="13" spans="1:3" ht="9.75" customHeight="1" x14ac:dyDescent="0.3">
      <c r="A13" s="110" t="s">
        <v>589</v>
      </c>
      <c r="B13" s="111" t="s">
        <v>184</v>
      </c>
      <c r="C13" s="109">
        <v>0</v>
      </c>
    </row>
    <row r="14" spans="1:3" ht="9.75" customHeight="1" x14ac:dyDescent="0.3">
      <c r="A14" s="112" t="s">
        <v>590</v>
      </c>
      <c r="B14" s="113" t="s">
        <v>591</v>
      </c>
      <c r="C14" s="109">
        <v>0</v>
      </c>
    </row>
    <row r="15" spans="1:3" ht="7.5" customHeight="1" x14ac:dyDescent="0.3">
      <c r="A15" s="44"/>
      <c r="B15" s="114"/>
      <c r="C15" s="115"/>
    </row>
    <row r="16" spans="1:3" ht="9.75" customHeight="1" x14ac:dyDescent="0.3">
      <c r="A16" s="86" t="s">
        <v>592</v>
      </c>
      <c r="B16" s="84"/>
      <c r="C16" s="88">
        <f>SUM(C17:C19)</f>
        <v>0</v>
      </c>
    </row>
    <row r="17" spans="1:5" ht="9.75" customHeight="1" x14ac:dyDescent="0.3">
      <c r="A17" s="116">
        <v>3.1</v>
      </c>
      <c r="B17" s="111" t="s">
        <v>593</v>
      </c>
      <c r="C17" s="109">
        <v>0</v>
      </c>
    </row>
    <row r="18" spans="1:5" ht="9.75" customHeight="1" x14ac:dyDescent="0.3">
      <c r="A18" s="117">
        <v>3.2</v>
      </c>
      <c r="B18" s="111" t="s">
        <v>594</v>
      </c>
      <c r="C18" s="109">
        <v>0</v>
      </c>
    </row>
    <row r="19" spans="1:5" ht="9.75" customHeight="1" x14ac:dyDescent="0.3">
      <c r="A19" s="117">
        <v>3.3</v>
      </c>
      <c r="B19" s="113" t="s">
        <v>595</v>
      </c>
      <c r="C19" s="118">
        <v>0</v>
      </c>
    </row>
    <row r="20" spans="1:5" ht="7.5" customHeight="1" x14ac:dyDescent="0.3">
      <c r="A20" s="44"/>
      <c r="B20" s="113"/>
      <c r="C20" s="119"/>
    </row>
    <row r="21" spans="1:5" ht="9.75" customHeight="1" x14ac:dyDescent="0.3">
      <c r="A21" s="120" t="s">
        <v>596</v>
      </c>
      <c r="B21" s="120"/>
      <c r="C21" s="103">
        <f>C6+C8-C16</f>
        <v>434889779.63999999</v>
      </c>
      <c r="D21" s="104"/>
      <c r="E21" s="104"/>
    </row>
    <row r="22" spans="1:5" ht="9.75" customHeight="1" x14ac:dyDescent="0.3">
      <c r="A22" s="44"/>
      <c r="B22" s="44"/>
      <c r="C22" s="44"/>
    </row>
    <row r="23" spans="1:5" ht="9.75" customHeight="1" x14ac:dyDescent="0.3">
      <c r="A23" s="44"/>
      <c r="B23" s="34" t="s">
        <v>310</v>
      </c>
      <c r="C23" s="44"/>
    </row>
  </sheetData>
  <mergeCells count="5">
    <mergeCell ref="A1:C1"/>
    <mergeCell ref="A2:C2"/>
    <mergeCell ref="A3:C3"/>
    <mergeCell ref="A4:C4"/>
    <mergeCell ref="A5:B5"/>
  </mergeCells>
  <pageMargins left="0.7" right="0.7" top="0.75" bottom="0.75" header="0" footer="0"/>
  <pageSetup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E42"/>
  <sheetViews>
    <sheetView view="pageBreakPreview" zoomScale="60" zoomScaleNormal="100" workbookViewId="0">
      <selection sqref="A1:C1"/>
    </sheetView>
  </sheetViews>
  <sheetFormatPr baseColWidth="10" defaultColWidth="14.44140625" defaultRowHeight="15" customHeight="1" x14ac:dyDescent="0.3"/>
  <cols>
    <col min="1" max="1" width="3.88671875" style="29" customWidth="1"/>
    <col min="2" max="2" width="62.109375" style="29" customWidth="1"/>
    <col min="3" max="3" width="17.88671875" style="29" customWidth="1"/>
    <col min="4" max="4" width="15" style="29" customWidth="1"/>
    <col min="5" max="5" width="17.33203125" style="29" customWidth="1"/>
    <col min="6" max="26" width="11.44140625" style="29" customWidth="1"/>
    <col min="27" max="16384" width="14.44140625" style="29"/>
  </cols>
  <sheetData>
    <row r="1" spans="1:3" ht="11.25" customHeight="1" x14ac:dyDescent="0.3">
      <c r="A1" s="525" t="s">
        <v>2113</v>
      </c>
      <c r="B1" s="516"/>
      <c r="C1" s="517"/>
    </row>
    <row r="2" spans="1:3" ht="11.25" customHeight="1" x14ac:dyDescent="0.3">
      <c r="A2" s="526" t="s">
        <v>542</v>
      </c>
      <c r="B2" s="501"/>
      <c r="C2" s="519"/>
    </row>
    <row r="3" spans="1:3" ht="11.25" customHeight="1" x14ac:dyDescent="0.3">
      <c r="A3" s="526" t="s">
        <v>2114</v>
      </c>
      <c r="B3" s="501"/>
      <c r="C3" s="519"/>
    </row>
    <row r="4" spans="1:3" ht="9.75" customHeight="1" x14ac:dyDescent="0.3">
      <c r="A4" s="520" t="s">
        <v>543</v>
      </c>
      <c r="B4" s="521"/>
      <c r="C4" s="522"/>
    </row>
    <row r="5" spans="1:3" ht="11.25" customHeight="1" x14ac:dyDescent="0.3">
      <c r="A5" s="523" t="s">
        <v>544</v>
      </c>
      <c r="B5" s="524"/>
      <c r="C5" s="132">
        <v>2025</v>
      </c>
    </row>
    <row r="6" spans="1:3" ht="9.75" customHeight="1" x14ac:dyDescent="0.3">
      <c r="A6" s="133" t="s">
        <v>545</v>
      </c>
      <c r="B6" s="102"/>
      <c r="C6" s="134">
        <v>606425816.22000015</v>
      </c>
    </row>
    <row r="7" spans="1:3" ht="7.5" customHeight="1" x14ac:dyDescent="0.3">
      <c r="A7" s="83"/>
      <c r="B7" s="84"/>
      <c r="C7" s="85"/>
    </row>
    <row r="8" spans="1:3" ht="9.75" customHeight="1" x14ac:dyDescent="0.3">
      <c r="A8" s="86" t="s">
        <v>546</v>
      </c>
      <c r="B8" s="87"/>
      <c r="C8" s="88">
        <f>SUM(C9:C29)</f>
        <v>686480.65999999992</v>
      </c>
    </row>
    <row r="9" spans="1:3" ht="9.75" customHeight="1" x14ac:dyDescent="0.3">
      <c r="A9" s="89">
        <v>2.1</v>
      </c>
      <c r="B9" s="90" t="s">
        <v>206</v>
      </c>
      <c r="C9" s="91">
        <v>0</v>
      </c>
    </row>
    <row r="10" spans="1:3" ht="9.75" customHeight="1" x14ac:dyDescent="0.3">
      <c r="A10" s="89">
        <v>2.2000000000000002</v>
      </c>
      <c r="B10" s="90" t="s">
        <v>203</v>
      </c>
      <c r="C10" s="91">
        <v>0</v>
      </c>
    </row>
    <row r="11" spans="1:3" ht="9.75" customHeight="1" x14ac:dyDescent="0.3">
      <c r="A11" s="92">
        <v>2.2999999999999998</v>
      </c>
      <c r="B11" s="93" t="s">
        <v>379</v>
      </c>
      <c r="C11" s="91">
        <f>+'EFE-FERIALEON'!C30</f>
        <v>91072.9</v>
      </c>
    </row>
    <row r="12" spans="1:3" ht="9.75" customHeight="1" x14ac:dyDescent="0.3">
      <c r="A12" s="92">
        <v>2.4</v>
      </c>
      <c r="B12" s="93" t="s">
        <v>380</v>
      </c>
      <c r="C12" s="91">
        <f>+'EFE-FERIALEON'!C31</f>
        <v>52680</v>
      </c>
    </row>
    <row r="13" spans="1:3" ht="9.75" customHeight="1" x14ac:dyDescent="0.3">
      <c r="A13" s="92">
        <v>2.5</v>
      </c>
      <c r="B13" s="93" t="s">
        <v>381</v>
      </c>
      <c r="C13" s="91">
        <v>0</v>
      </c>
    </row>
    <row r="14" spans="1:3" ht="9.75" customHeight="1" x14ac:dyDescent="0.3">
      <c r="A14" s="92">
        <v>2.6</v>
      </c>
      <c r="B14" s="93" t="s">
        <v>382</v>
      </c>
      <c r="C14" s="91">
        <v>0</v>
      </c>
    </row>
    <row r="15" spans="1:3" ht="9.75" customHeight="1" x14ac:dyDescent="0.3">
      <c r="A15" s="92">
        <v>2.7</v>
      </c>
      <c r="B15" s="93" t="s">
        <v>384</v>
      </c>
      <c r="C15" s="91">
        <v>0</v>
      </c>
    </row>
    <row r="16" spans="1:3" ht="9.75" customHeight="1" x14ac:dyDescent="0.3">
      <c r="A16" s="92">
        <v>2.8</v>
      </c>
      <c r="B16" s="93" t="s">
        <v>385</v>
      </c>
      <c r="C16" s="91">
        <f>+'EFE-FERIALEON'!C35</f>
        <v>442727.75999999995</v>
      </c>
    </row>
    <row r="17" spans="1:3" ht="9.75" customHeight="1" x14ac:dyDescent="0.3">
      <c r="A17" s="92">
        <v>2.9</v>
      </c>
      <c r="B17" s="93" t="s">
        <v>387</v>
      </c>
      <c r="C17" s="91">
        <v>0</v>
      </c>
    </row>
    <row r="18" spans="1:3" ht="9.75" customHeight="1" x14ac:dyDescent="0.3">
      <c r="A18" s="92" t="s">
        <v>547</v>
      </c>
      <c r="B18" s="93" t="s">
        <v>548</v>
      </c>
      <c r="C18" s="91">
        <v>0</v>
      </c>
    </row>
    <row r="19" spans="1:3" ht="9.75" customHeight="1" x14ac:dyDescent="0.3">
      <c r="A19" s="92" t="s">
        <v>549</v>
      </c>
      <c r="B19" s="93" t="s">
        <v>393</v>
      </c>
      <c r="C19" s="91">
        <f>+'EFE-FERIALEON'!C42</f>
        <v>100000</v>
      </c>
    </row>
    <row r="20" spans="1:3" ht="9.75" customHeight="1" x14ac:dyDescent="0.3">
      <c r="A20" s="92" t="s">
        <v>550</v>
      </c>
      <c r="B20" s="93" t="s">
        <v>551</v>
      </c>
      <c r="C20" s="91">
        <v>0</v>
      </c>
    </row>
    <row r="21" spans="1:3" ht="9.75" customHeight="1" x14ac:dyDescent="0.3">
      <c r="A21" s="92" t="s">
        <v>552</v>
      </c>
      <c r="B21" s="93" t="s">
        <v>553</v>
      </c>
      <c r="C21" s="91">
        <v>0</v>
      </c>
    </row>
    <row r="22" spans="1:3" ht="9.75" customHeight="1" x14ac:dyDescent="0.3">
      <c r="A22" s="92" t="s">
        <v>554</v>
      </c>
      <c r="B22" s="93" t="s">
        <v>555</v>
      </c>
      <c r="C22" s="91">
        <v>0</v>
      </c>
    </row>
    <row r="23" spans="1:3" ht="9.75" customHeight="1" x14ac:dyDescent="0.3">
      <c r="A23" s="92" t="s">
        <v>556</v>
      </c>
      <c r="B23" s="93" t="s">
        <v>557</v>
      </c>
      <c r="C23" s="91">
        <v>0</v>
      </c>
    </row>
    <row r="24" spans="1:3" ht="9.75" customHeight="1" x14ac:dyDescent="0.3">
      <c r="A24" s="92" t="s">
        <v>558</v>
      </c>
      <c r="B24" s="93" t="s">
        <v>559</v>
      </c>
      <c r="C24" s="91">
        <v>0</v>
      </c>
    </row>
    <row r="25" spans="1:3" ht="9.75" customHeight="1" x14ac:dyDescent="0.3">
      <c r="A25" s="92" t="s">
        <v>560</v>
      </c>
      <c r="B25" s="93" t="s">
        <v>561</v>
      </c>
      <c r="C25" s="91">
        <v>0</v>
      </c>
    </row>
    <row r="26" spans="1:3" ht="9.75" customHeight="1" x14ac:dyDescent="0.3">
      <c r="A26" s="92" t="s">
        <v>562</v>
      </c>
      <c r="B26" s="93" t="s">
        <v>563</v>
      </c>
      <c r="C26" s="91">
        <v>0</v>
      </c>
    </row>
    <row r="27" spans="1:3" ht="9.75" customHeight="1" x14ac:dyDescent="0.3">
      <c r="A27" s="92" t="s">
        <v>564</v>
      </c>
      <c r="B27" s="93" t="s">
        <v>565</v>
      </c>
      <c r="C27" s="91">
        <v>0</v>
      </c>
    </row>
    <row r="28" spans="1:3" ht="9.75" customHeight="1" x14ac:dyDescent="0.3">
      <c r="A28" s="92" t="s">
        <v>566</v>
      </c>
      <c r="B28" s="93" t="s">
        <v>567</v>
      </c>
      <c r="C28" s="91">
        <v>0</v>
      </c>
    </row>
    <row r="29" spans="1:3" ht="9.75" customHeight="1" x14ac:dyDescent="0.3">
      <c r="A29" s="92" t="s">
        <v>568</v>
      </c>
      <c r="B29" s="90" t="s">
        <v>569</v>
      </c>
      <c r="C29" s="91">
        <v>0</v>
      </c>
    </row>
    <row r="30" spans="1:3" ht="7.5" customHeight="1" x14ac:dyDescent="0.3">
      <c r="A30" s="83"/>
      <c r="B30" s="94"/>
      <c r="C30" s="95"/>
    </row>
    <row r="31" spans="1:3" ht="9.75" customHeight="1" x14ac:dyDescent="0.3">
      <c r="A31" s="96" t="s">
        <v>570</v>
      </c>
      <c r="B31" s="97"/>
      <c r="C31" s="98">
        <f>SUM(C32:C38)</f>
        <v>28346131.969999999</v>
      </c>
    </row>
    <row r="32" spans="1:3" ht="9.75" customHeight="1" x14ac:dyDescent="0.3">
      <c r="A32" s="92" t="s">
        <v>571</v>
      </c>
      <c r="B32" s="93" t="s">
        <v>280</v>
      </c>
      <c r="C32" s="91">
        <f>+'ESF-FERIALEON'!D56+'ESF-FERIALEON'!D64+'ESF-FERIALEON'!D76</f>
        <v>28346131.969999999</v>
      </c>
    </row>
    <row r="33" spans="1:5" ht="9.75" customHeight="1" x14ac:dyDescent="0.3">
      <c r="A33" s="92" t="s">
        <v>572</v>
      </c>
      <c r="B33" s="93" t="s">
        <v>289</v>
      </c>
      <c r="C33" s="91">
        <v>0</v>
      </c>
    </row>
    <row r="34" spans="1:5" ht="9.75" customHeight="1" x14ac:dyDescent="0.3">
      <c r="A34" s="92" t="s">
        <v>573</v>
      </c>
      <c r="B34" s="93" t="s">
        <v>292</v>
      </c>
      <c r="C34" s="91">
        <v>0</v>
      </c>
    </row>
    <row r="35" spans="1:5" ht="9.75" customHeight="1" x14ac:dyDescent="0.3">
      <c r="A35" s="92" t="s">
        <v>574</v>
      </c>
      <c r="B35" s="93" t="s">
        <v>298</v>
      </c>
      <c r="C35" s="91">
        <v>0</v>
      </c>
    </row>
    <row r="36" spans="1:5" ht="9.75" customHeight="1" x14ac:dyDescent="0.3">
      <c r="A36" s="92" t="s">
        <v>575</v>
      </c>
      <c r="B36" s="93" t="s">
        <v>308</v>
      </c>
      <c r="C36" s="91">
        <v>0</v>
      </c>
    </row>
    <row r="37" spans="1:5" ht="9.75" customHeight="1" x14ac:dyDescent="0.3">
      <c r="A37" s="92" t="s">
        <v>576</v>
      </c>
      <c r="B37" s="93" t="s">
        <v>577</v>
      </c>
      <c r="C37" s="91">
        <v>0</v>
      </c>
    </row>
    <row r="38" spans="1:5" ht="9.75" customHeight="1" x14ac:dyDescent="0.3">
      <c r="A38" s="92" t="s">
        <v>578</v>
      </c>
      <c r="B38" s="90" t="s">
        <v>579</v>
      </c>
      <c r="C38" s="135">
        <v>0</v>
      </c>
    </row>
    <row r="39" spans="1:5" ht="12.75" customHeight="1" x14ac:dyDescent="0.3">
      <c r="A39" s="83"/>
      <c r="B39" s="99"/>
      <c r="C39" s="100"/>
    </row>
    <row r="40" spans="1:5" ht="18.75" customHeight="1" x14ac:dyDescent="0.3">
      <c r="A40" s="101" t="s">
        <v>580</v>
      </c>
      <c r="B40" s="102"/>
      <c r="C40" s="103">
        <f>C6-C8+C31</f>
        <v>634085467.53000021</v>
      </c>
      <c r="D40" s="288"/>
      <c r="E40" s="288"/>
    </row>
    <row r="41" spans="1:5" ht="9.75" customHeight="1" x14ac:dyDescent="0.3">
      <c r="A41" s="44"/>
      <c r="B41" s="44"/>
      <c r="C41" s="44"/>
    </row>
    <row r="42" spans="1:5" ht="9.75" customHeight="1" x14ac:dyDescent="0.3">
      <c r="A42" s="44"/>
      <c r="B42" s="34" t="s">
        <v>310</v>
      </c>
      <c r="C42" s="44"/>
    </row>
  </sheetData>
  <mergeCells count="5">
    <mergeCell ref="A1:C1"/>
    <mergeCell ref="A2:C2"/>
    <mergeCell ref="A3:C3"/>
    <mergeCell ref="A4:C4"/>
    <mergeCell ref="A5:B5"/>
  </mergeCells>
  <pageMargins left="0.7" right="0.7" top="0.75" bottom="0.75" header="0" footer="0"/>
  <pageSetup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J59"/>
  <sheetViews>
    <sheetView view="pageBreakPreview" zoomScale="60" zoomScaleNormal="100" workbookViewId="0">
      <selection activeCell="A4" sqref="A1:H4"/>
    </sheetView>
  </sheetViews>
  <sheetFormatPr baseColWidth="10" defaultColWidth="14.44140625" defaultRowHeight="15" customHeight="1" x14ac:dyDescent="0.2"/>
  <cols>
    <col min="1" max="1" width="12.88671875" style="44" customWidth="1"/>
    <col min="2" max="2" width="39.88671875" style="44" customWidth="1"/>
    <col min="3" max="7" width="15.88671875" style="44" customWidth="1"/>
    <col min="8" max="8" width="11.88671875" style="44" customWidth="1"/>
    <col min="9" max="9" width="13.44140625" style="44" customWidth="1"/>
    <col min="10" max="10" width="13.109375" style="44" customWidth="1"/>
    <col min="11" max="26" width="9.109375" style="44" customWidth="1"/>
    <col min="27" max="16384" width="14.44140625" style="44"/>
  </cols>
  <sheetData>
    <row r="1" spans="1:10" ht="11.25" customHeight="1" x14ac:dyDescent="0.2">
      <c r="A1" s="488" t="s">
        <v>2113</v>
      </c>
      <c r="B1" s="489"/>
      <c r="C1" s="489"/>
      <c r="D1" s="489"/>
      <c r="E1" s="489"/>
      <c r="F1" s="489"/>
      <c r="G1" s="70" t="s">
        <v>99</v>
      </c>
      <c r="H1" s="71">
        <v>2025</v>
      </c>
      <c r="I1" s="34"/>
      <c r="J1" s="34"/>
    </row>
    <row r="2" spans="1:10" ht="11.25" customHeight="1" x14ac:dyDescent="0.2">
      <c r="A2" s="488" t="s">
        <v>597</v>
      </c>
      <c r="B2" s="489"/>
      <c r="C2" s="489"/>
      <c r="D2" s="489"/>
      <c r="E2" s="489"/>
      <c r="F2" s="489"/>
      <c r="G2" s="70" t="s">
        <v>101</v>
      </c>
      <c r="H2" s="71" t="s">
        <v>648</v>
      </c>
      <c r="I2" s="34"/>
      <c r="J2" s="34"/>
    </row>
    <row r="3" spans="1:10" ht="11.25" customHeight="1" x14ac:dyDescent="0.2">
      <c r="A3" s="488" t="s">
        <v>2114</v>
      </c>
      <c r="B3" s="489"/>
      <c r="C3" s="489"/>
      <c r="D3" s="489"/>
      <c r="E3" s="489"/>
      <c r="F3" s="489"/>
      <c r="G3" s="70" t="s">
        <v>102</v>
      </c>
      <c r="H3" s="71" t="s">
        <v>651</v>
      </c>
      <c r="I3" s="34"/>
      <c r="J3" s="34"/>
    </row>
    <row r="4" spans="1:10" ht="11.25" customHeight="1" x14ac:dyDescent="0.2">
      <c r="A4" s="488" t="s">
        <v>103</v>
      </c>
      <c r="B4" s="489"/>
      <c r="C4" s="489"/>
      <c r="D4" s="489"/>
      <c r="E4" s="489"/>
      <c r="F4" s="489"/>
      <c r="G4" s="70"/>
      <c r="H4" s="71"/>
      <c r="I4" s="34"/>
      <c r="J4" s="34"/>
    </row>
    <row r="5" spans="1:10" ht="9.75" customHeight="1" x14ac:dyDescent="0.2">
      <c r="A5" s="31" t="s">
        <v>104</v>
      </c>
      <c r="B5" s="32"/>
      <c r="C5" s="32"/>
      <c r="D5" s="32"/>
      <c r="E5" s="32"/>
      <c r="F5" s="32"/>
      <c r="G5" s="32"/>
      <c r="H5" s="32"/>
      <c r="I5" s="34"/>
      <c r="J5" s="34"/>
    </row>
    <row r="6" spans="1:10" ht="9.75" customHeight="1" x14ac:dyDescent="0.2">
      <c r="A6" s="34"/>
      <c r="B6" s="34"/>
      <c r="C6" s="34"/>
      <c r="D6" s="34"/>
      <c r="E6" s="34"/>
      <c r="F6" s="34"/>
      <c r="G6" s="34"/>
      <c r="H6" s="34"/>
      <c r="I6" s="34"/>
      <c r="J6" s="34"/>
    </row>
    <row r="7" spans="1:10" ht="9.75" customHeight="1" x14ac:dyDescent="0.2">
      <c r="A7" s="34"/>
      <c r="B7" s="34"/>
      <c r="C7" s="34"/>
      <c r="D7" s="34"/>
      <c r="E7" s="34"/>
      <c r="F7" s="34"/>
      <c r="G7" s="34"/>
      <c r="H7" s="34"/>
      <c r="I7" s="34"/>
      <c r="J7" s="34"/>
    </row>
    <row r="8" spans="1:10" ht="24.75" customHeight="1" x14ac:dyDescent="0.2">
      <c r="A8" s="122" t="s">
        <v>106</v>
      </c>
      <c r="B8" s="122" t="s">
        <v>544</v>
      </c>
      <c r="C8" s="123" t="s">
        <v>598</v>
      </c>
      <c r="D8" s="123" t="s">
        <v>599</v>
      </c>
      <c r="E8" s="123" t="s">
        <v>600</v>
      </c>
      <c r="F8" s="123" t="s">
        <v>601</v>
      </c>
      <c r="G8" s="123" t="s">
        <v>602</v>
      </c>
      <c r="H8" s="123" t="s">
        <v>603</v>
      </c>
      <c r="I8" s="123" t="s">
        <v>604</v>
      </c>
      <c r="J8" s="123" t="s">
        <v>605</v>
      </c>
    </row>
    <row r="9" spans="1:10" ht="9.75" customHeight="1" x14ac:dyDescent="0.2">
      <c r="A9" s="72">
        <v>7000</v>
      </c>
      <c r="B9" s="73" t="s">
        <v>606</v>
      </c>
      <c r="C9" s="75"/>
      <c r="D9" s="75"/>
      <c r="E9" s="75"/>
      <c r="F9" s="75"/>
      <c r="G9" s="75"/>
      <c r="H9" s="75"/>
      <c r="I9" s="75"/>
      <c r="J9" s="75"/>
    </row>
    <row r="10" spans="1:10" ht="9.75" customHeight="1" x14ac:dyDescent="0.2">
      <c r="A10" s="34">
        <v>7110</v>
      </c>
      <c r="B10" s="77" t="s">
        <v>602</v>
      </c>
      <c r="C10" s="58">
        <v>0</v>
      </c>
      <c r="D10" s="58">
        <v>0</v>
      </c>
      <c r="E10" s="58">
        <v>0</v>
      </c>
      <c r="F10" s="58">
        <v>0</v>
      </c>
      <c r="G10" s="34"/>
      <c r="H10" s="34"/>
      <c r="I10" s="34"/>
      <c r="J10" s="34"/>
    </row>
    <row r="11" spans="1:10" ht="9.75" customHeight="1" x14ac:dyDescent="0.2">
      <c r="A11" s="34">
        <v>7120</v>
      </c>
      <c r="B11" s="77" t="s">
        <v>607</v>
      </c>
      <c r="C11" s="58">
        <v>0</v>
      </c>
      <c r="D11" s="58">
        <v>0</v>
      </c>
      <c r="E11" s="58">
        <v>0</v>
      </c>
      <c r="F11" s="58">
        <v>0</v>
      </c>
      <c r="G11" s="34"/>
      <c r="H11" s="34"/>
      <c r="I11" s="34"/>
      <c r="J11" s="34"/>
    </row>
    <row r="12" spans="1:10" ht="9.75" customHeight="1" x14ac:dyDescent="0.2">
      <c r="A12" s="34">
        <v>7130</v>
      </c>
      <c r="B12" s="77" t="s">
        <v>608</v>
      </c>
      <c r="C12" s="58">
        <v>0</v>
      </c>
      <c r="D12" s="58">
        <v>0</v>
      </c>
      <c r="E12" s="58">
        <v>0</v>
      </c>
      <c r="F12" s="58">
        <v>0</v>
      </c>
      <c r="G12" s="34"/>
      <c r="H12" s="34"/>
      <c r="I12" s="34"/>
      <c r="J12" s="34"/>
    </row>
    <row r="13" spans="1:10" ht="9.75" customHeight="1" x14ac:dyDescent="0.2">
      <c r="A13" s="34">
        <v>7140</v>
      </c>
      <c r="B13" s="77" t="s">
        <v>609</v>
      </c>
      <c r="C13" s="58">
        <v>0</v>
      </c>
      <c r="D13" s="58">
        <v>0</v>
      </c>
      <c r="E13" s="58">
        <v>0</v>
      </c>
      <c r="F13" s="58">
        <v>0</v>
      </c>
      <c r="G13" s="34"/>
      <c r="H13" s="34"/>
      <c r="I13" s="34"/>
      <c r="J13" s="34"/>
    </row>
    <row r="14" spans="1:10" ht="9.75" customHeight="1" x14ac:dyDescent="0.2">
      <c r="A14" s="34">
        <v>7150</v>
      </c>
      <c r="B14" s="77" t="s">
        <v>610</v>
      </c>
      <c r="C14" s="58">
        <v>0</v>
      </c>
      <c r="D14" s="58">
        <v>0</v>
      </c>
      <c r="E14" s="58">
        <v>0</v>
      </c>
      <c r="F14" s="58">
        <v>0</v>
      </c>
      <c r="G14" s="34"/>
      <c r="H14" s="34"/>
      <c r="I14" s="34"/>
      <c r="J14" s="34"/>
    </row>
    <row r="15" spans="1:10" ht="9.75" customHeight="1" x14ac:dyDescent="0.2">
      <c r="A15" s="34">
        <v>7160</v>
      </c>
      <c r="B15" s="77" t="s">
        <v>611</v>
      </c>
      <c r="C15" s="58">
        <v>0</v>
      </c>
      <c r="D15" s="58">
        <v>0</v>
      </c>
      <c r="E15" s="58">
        <v>0</v>
      </c>
      <c r="F15" s="58">
        <v>0</v>
      </c>
      <c r="G15" s="34"/>
      <c r="H15" s="34"/>
      <c r="I15" s="34"/>
      <c r="J15" s="34"/>
    </row>
    <row r="16" spans="1:10" ht="9.75" customHeight="1" x14ac:dyDescent="0.2">
      <c r="A16" s="34">
        <v>7210</v>
      </c>
      <c r="B16" s="77" t="s">
        <v>612</v>
      </c>
      <c r="C16" s="58">
        <v>0</v>
      </c>
      <c r="D16" s="58">
        <v>0</v>
      </c>
      <c r="E16" s="58">
        <v>0</v>
      </c>
      <c r="F16" s="58">
        <v>0</v>
      </c>
      <c r="G16" s="34"/>
      <c r="H16" s="34"/>
      <c r="I16" s="34"/>
      <c r="J16" s="34"/>
    </row>
    <row r="17" spans="1:10" ht="9.75" customHeight="1" x14ac:dyDescent="0.2">
      <c r="A17" s="34">
        <v>7220</v>
      </c>
      <c r="B17" s="77" t="s">
        <v>613</v>
      </c>
      <c r="C17" s="58">
        <v>0</v>
      </c>
      <c r="D17" s="58">
        <v>0</v>
      </c>
      <c r="E17" s="58">
        <v>0</v>
      </c>
      <c r="F17" s="58">
        <v>0</v>
      </c>
      <c r="G17" s="34"/>
      <c r="H17" s="34"/>
      <c r="I17" s="34"/>
      <c r="J17" s="34"/>
    </row>
    <row r="18" spans="1:10" ht="9.75" customHeight="1" x14ac:dyDescent="0.2">
      <c r="A18" s="34">
        <v>7230</v>
      </c>
      <c r="B18" s="77" t="s">
        <v>614</v>
      </c>
      <c r="C18" s="58">
        <v>0</v>
      </c>
      <c r="D18" s="58">
        <v>0</v>
      </c>
      <c r="E18" s="58">
        <v>0</v>
      </c>
      <c r="F18" s="58">
        <v>0</v>
      </c>
      <c r="G18" s="34"/>
      <c r="H18" s="34"/>
      <c r="I18" s="34"/>
      <c r="J18" s="34"/>
    </row>
    <row r="19" spans="1:10" ht="9.75" customHeight="1" x14ac:dyDescent="0.2">
      <c r="A19" s="34">
        <v>7240</v>
      </c>
      <c r="B19" s="77" t="s">
        <v>615</v>
      </c>
      <c r="C19" s="58">
        <v>0</v>
      </c>
      <c r="D19" s="58">
        <v>0</v>
      </c>
      <c r="E19" s="58">
        <v>0</v>
      </c>
      <c r="F19" s="58">
        <v>0</v>
      </c>
      <c r="G19" s="34"/>
      <c r="H19" s="34"/>
      <c r="I19" s="34"/>
      <c r="J19" s="34"/>
    </row>
    <row r="20" spans="1:10" ht="9.75" customHeight="1" x14ac:dyDescent="0.2">
      <c r="A20" s="34">
        <v>7250</v>
      </c>
      <c r="B20" s="77" t="s">
        <v>616</v>
      </c>
      <c r="C20" s="58">
        <v>0</v>
      </c>
      <c r="D20" s="58">
        <v>0</v>
      </c>
      <c r="E20" s="58">
        <v>0</v>
      </c>
      <c r="F20" s="58">
        <v>0</v>
      </c>
      <c r="G20" s="34"/>
      <c r="H20" s="34"/>
      <c r="I20" s="34"/>
      <c r="J20" s="34"/>
    </row>
    <row r="21" spans="1:10" ht="9.75" customHeight="1" x14ac:dyDescent="0.2">
      <c r="A21" s="34">
        <v>7260</v>
      </c>
      <c r="B21" s="77" t="s">
        <v>617</v>
      </c>
      <c r="C21" s="58">
        <v>0</v>
      </c>
      <c r="D21" s="58">
        <v>0</v>
      </c>
      <c r="E21" s="58">
        <v>0</v>
      </c>
      <c r="F21" s="58">
        <v>0</v>
      </c>
      <c r="G21" s="34"/>
      <c r="H21" s="34"/>
      <c r="I21" s="34"/>
      <c r="J21" s="34"/>
    </row>
    <row r="22" spans="1:10" ht="9.75" customHeight="1" x14ac:dyDescent="0.2">
      <c r="A22" s="34">
        <v>7310</v>
      </c>
      <c r="B22" s="77" t="s">
        <v>618</v>
      </c>
      <c r="C22" s="58">
        <v>0</v>
      </c>
      <c r="D22" s="58">
        <v>0</v>
      </c>
      <c r="E22" s="58">
        <v>0</v>
      </c>
      <c r="F22" s="58">
        <v>0</v>
      </c>
      <c r="G22" s="34"/>
      <c r="H22" s="34"/>
      <c r="I22" s="34"/>
      <c r="J22" s="34"/>
    </row>
    <row r="23" spans="1:10" ht="9.75" customHeight="1" x14ac:dyDescent="0.2">
      <c r="A23" s="34">
        <v>7320</v>
      </c>
      <c r="B23" s="77" t="s">
        <v>619</v>
      </c>
      <c r="C23" s="58">
        <v>0</v>
      </c>
      <c r="D23" s="58">
        <v>0</v>
      </c>
      <c r="E23" s="58">
        <v>0</v>
      </c>
      <c r="F23" s="58">
        <v>0</v>
      </c>
      <c r="G23" s="34"/>
      <c r="H23" s="34"/>
      <c r="I23" s="34"/>
      <c r="J23" s="34"/>
    </row>
    <row r="24" spans="1:10" ht="9.75" customHeight="1" x14ac:dyDescent="0.2">
      <c r="A24" s="34">
        <v>7330</v>
      </c>
      <c r="B24" s="77" t="s">
        <v>620</v>
      </c>
      <c r="C24" s="58">
        <v>0</v>
      </c>
      <c r="D24" s="58">
        <v>0</v>
      </c>
      <c r="E24" s="58">
        <v>0</v>
      </c>
      <c r="F24" s="58">
        <v>0</v>
      </c>
      <c r="G24" s="34"/>
      <c r="H24" s="34"/>
      <c r="I24" s="34"/>
      <c r="J24" s="34"/>
    </row>
    <row r="25" spans="1:10" ht="9.75" customHeight="1" x14ac:dyDescent="0.2">
      <c r="A25" s="34">
        <v>7340</v>
      </c>
      <c r="B25" s="77" t="s">
        <v>621</v>
      </c>
      <c r="C25" s="58">
        <v>0</v>
      </c>
      <c r="D25" s="58">
        <v>0</v>
      </c>
      <c r="E25" s="58">
        <v>0</v>
      </c>
      <c r="F25" s="58">
        <v>0</v>
      </c>
      <c r="G25" s="34"/>
      <c r="H25" s="34"/>
      <c r="I25" s="34"/>
      <c r="J25" s="34"/>
    </row>
    <row r="26" spans="1:10" ht="9.75" customHeight="1" x14ac:dyDescent="0.2">
      <c r="A26" s="34">
        <v>7350</v>
      </c>
      <c r="B26" s="77" t="s">
        <v>622</v>
      </c>
      <c r="C26" s="58">
        <v>0</v>
      </c>
      <c r="D26" s="58">
        <v>0</v>
      </c>
      <c r="E26" s="58">
        <v>0</v>
      </c>
      <c r="F26" s="58">
        <v>0</v>
      </c>
      <c r="G26" s="34"/>
      <c r="H26" s="34"/>
      <c r="I26" s="34"/>
      <c r="J26" s="34"/>
    </row>
    <row r="27" spans="1:10" ht="9.75" customHeight="1" x14ac:dyDescent="0.2">
      <c r="A27" s="34">
        <v>7360</v>
      </c>
      <c r="B27" s="77" t="s">
        <v>623</v>
      </c>
      <c r="C27" s="58">
        <v>0</v>
      </c>
      <c r="D27" s="58">
        <v>0</v>
      </c>
      <c r="E27" s="58">
        <v>0</v>
      </c>
      <c r="F27" s="58">
        <v>0</v>
      </c>
      <c r="G27" s="34"/>
      <c r="H27" s="34"/>
      <c r="I27" s="34"/>
      <c r="J27" s="34"/>
    </row>
    <row r="28" spans="1:10" ht="9.75" customHeight="1" x14ac:dyDescent="0.2">
      <c r="A28" s="34">
        <v>7410</v>
      </c>
      <c r="B28" s="77" t="s">
        <v>624</v>
      </c>
      <c r="C28" s="58">
        <v>0</v>
      </c>
      <c r="D28" s="58">
        <v>0</v>
      </c>
      <c r="E28" s="58">
        <v>0</v>
      </c>
      <c r="F28" s="58">
        <v>0</v>
      </c>
      <c r="G28" s="34"/>
      <c r="H28" s="34"/>
      <c r="I28" s="34"/>
      <c r="J28" s="34"/>
    </row>
    <row r="29" spans="1:10" ht="9.75" customHeight="1" x14ac:dyDescent="0.2">
      <c r="A29" s="34">
        <v>7420</v>
      </c>
      <c r="B29" s="77" t="s">
        <v>625</v>
      </c>
      <c r="C29" s="58">
        <v>0</v>
      </c>
      <c r="D29" s="58">
        <v>0</v>
      </c>
      <c r="E29" s="58">
        <v>0</v>
      </c>
      <c r="F29" s="58">
        <v>0</v>
      </c>
      <c r="G29" s="34"/>
      <c r="H29" s="34"/>
      <c r="I29" s="34"/>
      <c r="J29" s="34"/>
    </row>
    <row r="30" spans="1:10" ht="9.75" customHeight="1" x14ac:dyDescent="0.2">
      <c r="A30" s="34">
        <v>7510</v>
      </c>
      <c r="B30" s="77" t="s">
        <v>626</v>
      </c>
      <c r="C30" s="58">
        <v>0</v>
      </c>
      <c r="D30" s="58">
        <v>0</v>
      </c>
      <c r="E30" s="58">
        <v>0</v>
      </c>
      <c r="F30" s="58">
        <v>0</v>
      </c>
      <c r="G30" s="34"/>
      <c r="H30" s="34"/>
      <c r="I30" s="34"/>
      <c r="J30" s="34"/>
    </row>
    <row r="31" spans="1:10" ht="9.75" customHeight="1" x14ac:dyDescent="0.2">
      <c r="A31" s="34">
        <v>7520</v>
      </c>
      <c r="B31" s="77" t="s">
        <v>627</v>
      </c>
      <c r="C31" s="58">
        <v>0</v>
      </c>
      <c r="D31" s="58">
        <v>0</v>
      </c>
      <c r="E31" s="58">
        <v>0</v>
      </c>
      <c r="F31" s="58">
        <v>0</v>
      </c>
      <c r="G31" s="34"/>
      <c r="H31" s="34"/>
      <c r="I31" s="34"/>
      <c r="J31" s="34"/>
    </row>
    <row r="32" spans="1:10" ht="9.75" customHeight="1" x14ac:dyDescent="0.2">
      <c r="A32" s="34">
        <v>7610</v>
      </c>
      <c r="B32" s="77" t="s">
        <v>628</v>
      </c>
      <c r="C32" s="58">
        <v>0</v>
      </c>
      <c r="D32" s="58">
        <v>0</v>
      </c>
      <c r="E32" s="58">
        <v>0</v>
      </c>
      <c r="F32" s="58">
        <v>0</v>
      </c>
      <c r="G32" s="34"/>
      <c r="H32" s="34"/>
      <c r="I32" s="34"/>
      <c r="J32" s="34"/>
    </row>
    <row r="33" spans="1:10" ht="9.75" customHeight="1" x14ac:dyDescent="0.2">
      <c r="A33" s="34">
        <v>7620</v>
      </c>
      <c r="B33" s="77" t="s">
        <v>629</v>
      </c>
      <c r="C33" s="58">
        <v>0</v>
      </c>
      <c r="D33" s="58">
        <v>0</v>
      </c>
      <c r="E33" s="58">
        <v>0</v>
      </c>
      <c r="F33" s="58">
        <v>0</v>
      </c>
      <c r="G33" s="34"/>
      <c r="H33" s="34"/>
      <c r="I33" s="34"/>
      <c r="J33" s="34"/>
    </row>
    <row r="34" spans="1:10" ht="9.75" customHeight="1" x14ac:dyDescent="0.2">
      <c r="A34" s="34">
        <v>7630</v>
      </c>
      <c r="B34" s="77" t="s">
        <v>630</v>
      </c>
      <c r="C34" s="58">
        <v>0</v>
      </c>
      <c r="D34" s="58">
        <v>0</v>
      </c>
      <c r="E34" s="58">
        <v>0</v>
      </c>
      <c r="F34" s="58">
        <v>0</v>
      </c>
      <c r="G34" s="34"/>
      <c r="H34" s="34"/>
      <c r="I34" s="34"/>
      <c r="J34" s="34"/>
    </row>
    <row r="35" spans="1:10" ht="9.75" customHeight="1" x14ac:dyDescent="0.2">
      <c r="A35" s="34">
        <v>7640</v>
      </c>
      <c r="B35" s="77" t="s">
        <v>631</v>
      </c>
      <c r="C35" s="58">
        <v>0</v>
      </c>
      <c r="D35" s="58">
        <v>0</v>
      </c>
      <c r="E35" s="58">
        <v>0</v>
      </c>
      <c r="F35" s="58">
        <v>0</v>
      </c>
      <c r="G35" s="34"/>
      <c r="H35" s="34"/>
      <c r="I35" s="34"/>
      <c r="J35" s="34"/>
    </row>
    <row r="36" spans="1:10" ht="9.75" customHeight="1" x14ac:dyDescent="0.2">
      <c r="A36" s="34"/>
      <c r="B36" s="34"/>
      <c r="C36" s="58"/>
      <c r="D36" s="58"/>
      <c r="E36" s="58"/>
      <c r="F36" s="58"/>
      <c r="G36" s="34"/>
      <c r="H36" s="34"/>
      <c r="I36" s="34"/>
      <c r="J36" s="34"/>
    </row>
    <row r="37" spans="1:10" ht="9.75" customHeight="1" x14ac:dyDescent="0.2">
      <c r="A37" s="72">
        <v>8000</v>
      </c>
      <c r="B37" s="73" t="s">
        <v>632</v>
      </c>
      <c r="C37" s="75"/>
      <c r="D37" s="75"/>
      <c r="E37" s="75"/>
      <c r="F37" s="75"/>
      <c r="G37" s="75"/>
      <c r="H37" s="75"/>
      <c r="I37" s="75"/>
      <c r="J37" s="75"/>
    </row>
    <row r="38" spans="1:10" ht="9.75" customHeight="1" thickBot="1" x14ac:dyDescent="0.25">
      <c r="A38" s="34"/>
      <c r="B38" s="34"/>
      <c r="C38" s="34"/>
      <c r="D38" s="34"/>
      <c r="E38" s="34"/>
      <c r="F38" s="34"/>
      <c r="G38" s="34"/>
      <c r="H38" s="34"/>
      <c r="I38" s="34"/>
      <c r="J38" s="34"/>
    </row>
    <row r="39" spans="1:10" ht="9.75" customHeight="1" x14ac:dyDescent="0.2">
      <c r="A39" s="34"/>
      <c r="B39" s="490" t="s">
        <v>633</v>
      </c>
      <c r="C39" s="491"/>
      <c r="D39" s="34"/>
      <c r="E39" s="34"/>
      <c r="F39" s="34"/>
      <c r="G39" s="34"/>
      <c r="H39" s="34"/>
      <c r="I39" s="34"/>
      <c r="J39" s="34"/>
    </row>
    <row r="40" spans="1:10" ht="9.75" customHeight="1" x14ac:dyDescent="0.2">
      <c r="A40" s="34"/>
      <c r="B40" s="124" t="s">
        <v>544</v>
      </c>
      <c r="C40" s="125">
        <v>2025</v>
      </c>
      <c r="D40" s="34"/>
      <c r="E40" s="34"/>
      <c r="F40" s="34"/>
      <c r="G40" s="34"/>
      <c r="H40" s="34"/>
      <c r="I40" s="34"/>
      <c r="J40" s="34"/>
    </row>
    <row r="41" spans="1:10" ht="9.75" customHeight="1" x14ac:dyDescent="0.2">
      <c r="A41" s="34">
        <v>8110</v>
      </c>
      <c r="B41" s="126" t="s">
        <v>634</v>
      </c>
      <c r="C41" s="127">
        <v>284733120</v>
      </c>
      <c r="D41" s="34"/>
      <c r="E41" s="34"/>
      <c r="F41" s="34"/>
      <c r="G41" s="34"/>
      <c r="H41" s="34"/>
      <c r="I41" s="34"/>
      <c r="J41" s="34"/>
    </row>
    <row r="42" spans="1:10" ht="9.75" customHeight="1" x14ac:dyDescent="0.2">
      <c r="A42" s="34">
        <v>8120</v>
      </c>
      <c r="B42" s="126" t="s">
        <v>635</v>
      </c>
      <c r="C42" s="127">
        <v>245084672.09999999</v>
      </c>
      <c r="D42" s="34"/>
      <c r="E42" s="34"/>
      <c r="F42" s="34"/>
      <c r="G42" s="34"/>
      <c r="H42" s="34"/>
      <c r="I42" s="34"/>
      <c r="J42" s="34"/>
    </row>
    <row r="43" spans="1:10" ht="9.75" customHeight="1" x14ac:dyDescent="0.2">
      <c r="A43" s="34">
        <v>8130</v>
      </c>
      <c r="B43" s="126" t="s">
        <v>636</v>
      </c>
      <c r="C43" s="127">
        <v>395241331.74000001</v>
      </c>
      <c r="D43" s="34"/>
      <c r="E43" s="34"/>
      <c r="F43" s="34"/>
      <c r="G43" s="34"/>
      <c r="H43" s="34"/>
      <c r="I43" s="34"/>
      <c r="J43" s="34"/>
    </row>
    <row r="44" spans="1:10" ht="9.75" customHeight="1" x14ac:dyDescent="0.2">
      <c r="A44" s="34">
        <v>8140</v>
      </c>
      <c r="B44" s="126" t="s">
        <v>637</v>
      </c>
      <c r="C44" s="127">
        <v>434889779.63999999</v>
      </c>
      <c r="D44" s="34"/>
      <c r="E44" s="34"/>
      <c r="F44" s="34"/>
      <c r="G44" s="34"/>
      <c r="H44" s="34"/>
      <c r="I44" s="34"/>
      <c r="J44" s="34"/>
    </row>
    <row r="45" spans="1:10" ht="9.75" customHeight="1" thickBot="1" x14ac:dyDescent="0.25">
      <c r="A45" s="34">
        <v>8150</v>
      </c>
      <c r="B45" s="128" t="s">
        <v>638</v>
      </c>
      <c r="C45" s="129">
        <v>431508772.55000001</v>
      </c>
      <c r="D45" s="34"/>
      <c r="E45" s="34"/>
      <c r="F45" s="34"/>
      <c r="G45" s="34"/>
      <c r="H45" s="34"/>
      <c r="I45" s="34"/>
      <c r="J45" s="34"/>
    </row>
    <row r="46" spans="1:10" ht="9.75" customHeight="1" x14ac:dyDescent="0.2">
      <c r="A46" s="34"/>
      <c r="B46" s="34"/>
      <c r="C46" s="34"/>
      <c r="D46" s="34"/>
      <c r="E46" s="34"/>
      <c r="F46" s="34"/>
      <c r="G46" s="34"/>
      <c r="H46" s="34"/>
      <c r="I46" s="34"/>
      <c r="J46" s="34"/>
    </row>
    <row r="47" spans="1:10" ht="9.75" customHeight="1" thickBot="1" x14ac:dyDescent="0.25">
      <c r="A47" s="34"/>
      <c r="B47" s="34"/>
      <c r="C47" s="34"/>
      <c r="D47" s="34"/>
      <c r="E47" s="34"/>
      <c r="F47" s="34"/>
      <c r="G47" s="34"/>
      <c r="H47" s="34"/>
      <c r="I47" s="34"/>
      <c r="J47" s="34"/>
    </row>
    <row r="48" spans="1:10" ht="9.75" customHeight="1" x14ac:dyDescent="0.2">
      <c r="A48" s="34"/>
      <c r="B48" s="490" t="s">
        <v>639</v>
      </c>
      <c r="C48" s="491"/>
      <c r="D48" s="34"/>
      <c r="E48" s="34"/>
      <c r="F48" s="34"/>
      <c r="G48" s="34"/>
      <c r="H48" s="34"/>
      <c r="I48" s="34"/>
      <c r="J48" s="34"/>
    </row>
    <row r="49" spans="1:4" ht="9.75" customHeight="1" x14ac:dyDescent="0.2">
      <c r="A49" s="34"/>
      <c r="B49" s="124" t="s">
        <v>544</v>
      </c>
      <c r="C49" s="125">
        <v>2025</v>
      </c>
    </row>
    <row r="50" spans="1:4" ht="9.75" customHeight="1" x14ac:dyDescent="0.2">
      <c r="A50" s="34">
        <v>8210</v>
      </c>
      <c r="B50" s="126" t="s">
        <v>640</v>
      </c>
      <c r="C50" s="127">
        <v>284733120</v>
      </c>
      <c r="D50" s="34"/>
    </row>
    <row r="51" spans="1:4" ht="9.75" customHeight="1" x14ac:dyDescent="0.2">
      <c r="A51" s="34">
        <v>8220</v>
      </c>
      <c r="B51" s="126" t="s">
        <v>641</v>
      </c>
      <c r="C51" s="127">
        <v>73548635.519999996</v>
      </c>
    </row>
    <row r="52" spans="1:4" ht="9.75" customHeight="1" x14ac:dyDescent="0.2">
      <c r="A52" s="34">
        <v>8230</v>
      </c>
      <c r="B52" s="126" t="s">
        <v>642</v>
      </c>
      <c r="C52" s="127">
        <v>395241331.74000001</v>
      </c>
      <c r="D52" s="34"/>
    </row>
    <row r="53" spans="1:4" ht="9.75" customHeight="1" x14ac:dyDescent="0.2">
      <c r="A53" s="34">
        <v>8240</v>
      </c>
      <c r="B53" s="126" t="s">
        <v>643</v>
      </c>
      <c r="C53" s="127">
        <v>606425816.22000003</v>
      </c>
    </row>
    <row r="54" spans="1:4" ht="9.75" customHeight="1" x14ac:dyDescent="0.2">
      <c r="A54" s="34">
        <v>8250</v>
      </c>
      <c r="B54" s="126" t="s">
        <v>644</v>
      </c>
      <c r="C54" s="127">
        <v>606425816.22000003</v>
      </c>
      <c r="D54" s="34"/>
    </row>
    <row r="55" spans="1:4" ht="9.75" customHeight="1" x14ac:dyDescent="0.2">
      <c r="A55" s="34">
        <v>8260</v>
      </c>
      <c r="B55" s="126" t="s">
        <v>645</v>
      </c>
      <c r="C55" s="127">
        <v>592658113.23000002</v>
      </c>
    </row>
    <row r="56" spans="1:4" ht="9.75" customHeight="1" thickBot="1" x14ac:dyDescent="0.25">
      <c r="A56" s="34">
        <v>8270</v>
      </c>
      <c r="B56" s="128" t="s">
        <v>646</v>
      </c>
      <c r="C56" s="129">
        <v>592658113.23000002</v>
      </c>
      <c r="D56" s="34"/>
    </row>
    <row r="57" spans="1:4" ht="9.75" customHeight="1" x14ac:dyDescent="0.2">
      <c r="A57" s="34"/>
      <c r="B57" s="34"/>
      <c r="C57" s="34"/>
    </row>
    <row r="58" spans="1:4" ht="9.75" customHeight="1" x14ac:dyDescent="0.2">
      <c r="A58" s="34"/>
      <c r="B58" s="34"/>
      <c r="C58" s="34"/>
    </row>
    <row r="59" spans="1:4" ht="9.75" customHeight="1" x14ac:dyDescent="0.2">
      <c r="A59" s="34"/>
      <c r="B59" s="34" t="s">
        <v>310</v>
      </c>
      <c r="C59" s="34"/>
    </row>
  </sheetData>
  <mergeCells count="6">
    <mergeCell ref="B48:C48"/>
    <mergeCell ref="A1:F1"/>
    <mergeCell ref="A2:F2"/>
    <mergeCell ref="A3:F3"/>
    <mergeCell ref="A4:F4"/>
    <mergeCell ref="B39:C39"/>
  </mergeCells>
  <pageMargins left="0.7" right="0.7" top="0.75" bottom="0.75" header="0" footer="0"/>
  <pageSetup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F214"/>
  <sheetViews>
    <sheetView view="pageBreakPreview" zoomScale="60" zoomScaleNormal="100" workbookViewId="0">
      <selection sqref="A1:C1"/>
    </sheetView>
  </sheetViews>
  <sheetFormatPr baseColWidth="10" defaultColWidth="14.44140625" defaultRowHeight="15" customHeight="1" x14ac:dyDescent="0.3"/>
  <cols>
    <col min="1" max="1" width="10" style="29" customWidth="1"/>
    <col min="2" max="2" width="72.88671875" style="29" customWidth="1"/>
    <col min="3" max="3" width="15.88671875" style="29" customWidth="1"/>
    <col min="4" max="4" width="11.109375" style="29" customWidth="1"/>
    <col min="5" max="5" width="25" style="29" customWidth="1"/>
    <col min="6" max="6" width="12.6640625" style="29" bestFit="1" customWidth="1"/>
    <col min="7" max="26" width="9.109375" style="29" customWidth="1"/>
    <col min="27" max="16384" width="14.44140625" style="29"/>
  </cols>
  <sheetData>
    <row r="1" spans="1:6" ht="11.25" customHeight="1" x14ac:dyDescent="0.3">
      <c r="A1" s="488" t="s">
        <v>2115</v>
      </c>
      <c r="B1" s="501"/>
      <c r="C1" s="501"/>
      <c r="D1" s="130" t="s">
        <v>99</v>
      </c>
      <c r="E1" s="71">
        <v>2025</v>
      </c>
    </row>
    <row r="2" spans="1:6" ht="11.25" customHeight="1" x14ac:dyDescent="0.3">
      <c r="A2" s="488" t="s">
        <v>100</v>
      </c>
      <c r="B2" s="501"/>
      <c r="C2" s="501"/>
      <c r="D2" s="130" t="s">
        <v>101</v>
      </c>
      <c r="E2" s="71" t="s">
        <v>648</v>
      </c>
    </row>
    <row r="3" spans="1:6" ht="11.25" customHeight="1" x14ac:dyDescent="0.3">
      <c r="A3" s="488" t="s">
        <v>2107</v>
      </c>
      <c r="B3" s="501"/>
      <c r="C3" s="501"/>
      <c r="D3" s="130" t="s">
        <v>102</v>
      </c>
      <c r="E3" s="71" t="s">
        <v>651</v>
      </c>
    </row>
    <row r="4" spans="1:6" ht="11.25" customHeight="1" x14ac:dyDescent="0.3">
      <c r="A4" s="488" t="s">
        <v>103</v>
      </c>
      <c r="B4" s="501"/>
      <c r="C4" s="501"/>
      <c r="D4" s="131"/>
      <c r="E4" s="131"/>
    </row>
    <row r="5" spans="1:6" ht="9.75" customHeight="1" x14ac:dyDescent="0.3">
      <c r="A5" s="31" t="s">
        <v>104</v>
      </c>
      <c r="B5" s="32"/>
      <c r="C5" s="32"/>
      <c r="D5" s="33"/>
      <c r="E5" s="32"/>
    </row>
    <row r="6" spans="1:6" ht="9.75" customHeight="1" x14ac:dyDescent="0.3">
      <c r="A6" s="34"/>
      <c r="B6" s="34"/>
      <c r="C6" s="34"/>
      <c r="D6" s="35"/>
      <c r="E6" s="34"/>
    </row>
    <row r="7" spans="1:6" ht="9.75" customHeight="1" x14ac:dyDescent="0.3">
      <c r="A7" s="32" t="s">
        <v>105</v>
      </c>
      <c r="B7" s="32"/>
      <c r="C7" s="32"/>
      <c r="D7" s="33"/>
      <c r="E7" s="32"/>
    </row>
    <row r="8" spans="1:6" ht="9.75" customHeight="1" x14ac:dyDescent="0.3">
      <c r="A8" s="36" t="s">
        <v>106</v>
      </c>
      <c r="B8" s="36" t="s">
        <v>107</v>
      </c>
      <c r="C8" s="37" t="s">
        <v>108</v>
      </c>
      <c r="D8" s="38" t="s">
        <v>109</v>
      </c>
      <c r="E8" s="37" t="s">
        <v>110</v>
      </c>
    </row>
    <row r="9" spans="1:6" ht="62.4" x14ac:dyDescent="0.3">
      <c r="A9" s="39">
        <v>4000</v>
      </c>
      <c r="B9" s="40" t="s">
        <v>111</v>
      </c>
      <c r="C9" s="41">
        <v>33413418.66</v>
      </c>
      <c r="E9" s="289" t="s">
        <v>1672</v>
      </c>
      <c r="F9" s="104"/>
    </row>
    <row r="10" spans="1:6" ht="21.6" x14ac:dyDescent="0.3">
      <c r="A10" s="39">
        <v>4100</v>
      </c>
      <c r="B10" s="40" t="s">
        <v>74</v>
      </c>
      <c r="C10" s="41">
        <v>112000</v>
      </c>
      <c r="D10" s="290"/>
      <c r="E10" s="289" t="s">
        <v>1673</v>
      </c>
    </row>
    <row r="11" spans="1:6" ht="14.4" x14ac:dyDescent="0.3">
      <c r="A11" s="39">
        <v>4110</v>
      </c>
      <c r="B11" s="40" t="s">
        <v>112</v>
      </c>
      <c r="C11" s="41">
        <v>0</v>
      </c>
      <c r="D11" s="42" t="s">
        <v>227</v>
      </c>
      <c r="E11" s="34"/>
    </row>
    <row r="12" spans="1:6" ht="14.4" x14ac:dyDescent="0.3">
      <c r="A12" s="43">
        <v>4111</v>
      </c>
      <c r="B12" s="44" t="s">
        <v>113</v>
      </c>
      <c r="C12" s="45">
        <v>0</v>
      </c>
      <c r="D12" s="42" t="s">
        <v>227</v>
      </c>
      <c r="E12" s="34"/>
    </row>
    <row r="13" spans="1:6" ht="14.4" x14ac:dyDescent="0.3">
      <c r="A13" s="43">
        <v>4112</v>
      </c>
      <c r="B13" s="44" t="s">
        <v>114</v>
      </c>
      <c r="C13" s="45">
        <v>0</v>
      </c>
      <c r="D13" s="42" t="s">
        <v>227</v>
      </c>
      <c r="E13" s="34"/>
    </row>
    <row r="14" spans="1:6" ht="14.4" x14ac:dyDescent="0.3">
      <c r="A14" s="43">
        <v>4113</v>
      </c>
      <c r="B14" s="44" t="s">
        <v>115</v>
      </c>
      <c r="C14" s="45">
        <v>0</v>
      </c>
      <c r="D14" s="42" t="s">
        <v>227</v>
      </c>
      <c r="E14" s="34"/>
    </row>
    <row r="15" spans="1:6" ht="14.4" x14ac:dyDescent="0.3">
      <c r="A15" s="43">
        <v>4114</v>
      </c>
      <c r="B15" s="44" t="s">
        <v>116</v>
      </c>
      <c r="C15" s="45">
        <v>0</v>
      </c>
      <c r="D15" s="42" t="s">
        <v>227</v>
      </c>
      <c r="E15" s="34"/>
    </row>
    <row r="16" spans="1:6" ht="14.4" x14ac:dyDescent="0.3">
      <c r="A16" s="43">
        <v>4115</v>
      </c>
      <c r="B16" s="44" t="s">
        <v>117</v>
      </c>
      <c r="C16" s="45">
        <v>0</v>
      </c>
      <c r="D16" s="42" t="s">
        <v>227</v>
      </c>
      <c r="E16" s="34"/>
    </row>
    <row r="17" spans="1:5" ht="14.4" x14ac:dyDescent="0.3">
      <c r="A17" s="43">
        <v>4116</v>
      </c>
      <c r="B17" s="44" t="s">
        <v>118</v>
      </c>
      <c r="C17" s="45">
        <v>0</v>
      </c>
      <c r="D17" s="42" t="s">
        <v>227</v>
      </c>
      <c r="E17" s="34"/>
    </row>
    <row r="18" spans="1:5" ht="14.4" x14ac:dyDescent="0.3">
      <c r="A18" s="43">
        <v>4117</v>
      </c>
      <c r="B18" s="44" t="s">
        <v>119</v>
      </c>
      <c r="C18" s="45">
        <v>0</v>
      </c>
      <c r="D18" s="42" t="s">
        <v>227</v>
      </c>
      <c r="E18" s="34"/>
    </row>
    <row r="19" spans="1:5" ht="21.6" x14ac:dyDescent="0.3">
      <c r="A19" s="43">
        <v>4118</v>
      </c>
      <c r="B19" s="46" t="s">
        <v>120</v>
      </c>
      <c r="C19" s="45">
        <v>0</v>
      </c>
      <c r="D19" s="42" t="s">
        <v>227</v>
      </c>
      <c r="E19" s="34"/>
    </row>
    <row r="20" spans="1:5" ht="14.4" x14ac:dyDescent="0.3">
      <c r="A20" s="43">
        <v>4119</v>
      </c>
      <c r="B20" s="44" t="s">
        <v>121</v>
      </c>
      <c r="C20" s="45">
        <v>0</v>
      </c>
      <c r="D20" s="42" t="s">
        <v>227</v>
      </c>
      <c r="E20" s="34"/>
    </row>
    <row r="21" spans="1:5" ht="14.4" x14ac:dyDescent="0.3">
      <c r="A21" s="39">
        <v>4120</v>
      </c>
      <c r="B21" s="40" t="s">
        <v>122</v>
      </c>
      <c r="C21" s="41">
        <v>0</v>
      </c>
      <c r="D21" s="42" t="s">
        <v>227</v>
      </c>
      <c r="E21" s="34"/>
    </row>
    <row r="22" spans="1:5" ht="14.4" x14ac:dyDescent="0.3">
      <c r="A22" s="43">
        <v>4121</v>
      </c>
      <c r="B22" s="44" t="s">
        <v>123</v>
      </c>
      <c r="C22" s="45">
        <v>0</v>
      </c>
      <c r="D22" s="42" t="s">
        <v>227</v>
      </c>
      <c r="E22" s="34"/>
    </row>
    <row r="23" spans="1:5" ht="14.4" x14ac:dyDescent="0.3">
      <c r="A23" s="43">
        <v>4122</v>
      </c>
      <c r="B23" s="44" t="s">
        <v>124</v>
      </c>
      <c r="C23" s="45">
        <v>0</v>
      </c>
      <c r="D23" s="42" t="s">
        <v>227</v>
      </c>
      <c r="E23" s="34"/>
    </row>
    <row r="24" spans="1:5" ht="14.4" x14ac:dyDescent="0.3">
      <c r="A24" s="43">
        <v>4123</v>
      </c>
      <c r="B24" s="44" t="s">
        <v>125</v>
      </c>
      <c r="C24" s="45">
        <v>0</v>
      </c>
      <c r="D24" s="42" t="s">
        <v>227</v>
      </c>
      <c r="E24" s="34"/>
    </row>
    <row r="25" spans="1:5" ht="14.4" x14ac:dyDescent="0.3">
      <c r="A25" s="43">
        <v>4124</v>
      </c>
      <c r="B25" s="44" t="s">
        <v>126</v>
      </c>
      <c r="C25" s="45">
        <v>0</v>
      </c>
      <c r="D25" s="42" t="s">
        <v>227</v>
      </c>
      <c r="E25" s="34"/>
    </row>
    <row r="26" spans="1:5" ht="14.4" x14ac:dyDescent="0.3">
      <c r="A26" s="43">
        <v>4129</v>
      </c>
      <c r="B26" s="44" t="s">
        <v>127</v>
      </c>
      <c r="C26" s="45">
        <v>0</v>
      </c>
      <c r="D26" s="42" t="s">
        <v>227</v>
      </c>
      <c r="E26" s="34"/>
    </row>
    <row r="27" spans="1:5" ht="14.4" x14ac:dyDescent="0.3">
      <c r="A27" s="39">
        <v>4130</v>
      </c>
      <c r="B27" s="40" t="s">
        <v>128</v>
      </c>
      <c r="C27" s="41">
        <v>0</v>
      </c>
      <c r="D27" s="42" t="s">
        <v>227</v>
      </c>
      <c r="E27" s="34"/>
    </row>
    <row r="28" spans="1:5" ht="14.4" x14ac:dyDescent="0.3">
      <c r="A28" s="43">
        <v>4131</v>
      </c>
      <c r="B28" s="44" t="s">
        <v>129</v>
      </c>
      <c r="C28" s="45">
        <v>0</v>
      </c>
      <c r="D28" s="42" t="s">
        <v>227</v>
      </c>
      <c r="E28" s="34"/>
    </row>
    <row r="29" spans="1:5" ht="21.6" x14ac:dyDescent="0.3">
      <c r="A29" s="43">
        <v>4132</v>
      </c>
      <c r="B29" s="46" t="s">
        <v>130</v>
      </c>
      <c r="C29" s="45">
        <v>0</v>
      </c>
      <c r="D29" s="42" t="s">
        <v>227</v>
      </c>
      <c r="E29" s="34"/>
    </row>
    <row r="30" spans="1:5" ht="14.4" x14ac:dyDescent="0.3">
      <c r="A30" s="39">
        <v>4140</v>
      </c>
      <c r="B30" s="40" t="s">
        <v>131</v>
      </c>
      <c r="C30" s="41">
        <v>0</v>
      </c>
      <c r="D30" s="42" t="s">
        <v>227</v>
      </c>
      <c r="E30" s="34"/>
    </row>
    <row r="31" spans="1:5" ht="14.4" x14ac:dyDescent="0.3">
      <c r="A31" s="43">
        <v>4141</v>
      </c>
      <c r="B31" s="44" t="s">
        <v>132</v>
      </c>
      <c r="C31" s="45">
        <v>0</v>
      </c>
      <c r="D31" s="42" t="s">
        <v>227</v>
      </c>
      <c r="E31" s="34"/>
    </row>
    <row r="32" spans="1:5" ht="14.4" x14ac:dyDescent="0.3">
      <c r="A32" s="43">
        <v>4143</v>
      </c>
      <c r="B32" s="44" t="s">
        <v>133</v>
      </c>
      <c r="C32" s="45">
        <v>0</v>
      </c>
      <c r="D32" s="42" t="s">
        <v>227</v>
      </c>
      <c r="E32" s="34"/>
    </row>
    <row r="33" spans="1:5" ht="14.4" x14ac:dyDescent="0.3">
      <c r="A33" s="43">
        <v>4144</v>
      </c>
      <c r="B33" s="44" t="s">
        <v>134</v>
      </c>
      <c r="C33" s="45">
        <v>0</v>
      </c>
      <c r="D33" s="42" t="s">
        <v>227</v>
      </c>
      <c r="E33" s="34"/>
    </row>
    <row r="34" spans="1:5" ht="21.6" x14ac:dyDescent="0.3">
      <c r="A34" s="43">
        <v>4145</v>
      </c>
      <c r="B34" s="46" t="s">
        <v>135</v>
      </c>
      <c r="C34" s="45">
        <v>0</v>
      </c>
      <c r="D34" s="42" t="s">
        <v>227</v>
      </c>
      <c r="E34" s="34"/>
    </row>
    <row r="35" spans="1:5" ht="14.4" x14ac:dyDescent="0.3">
      <c r="A35" s="43">
        <v>4149</v>
      </c>
      <c r="B35" s="44" t="s">
        <v>136</v>
      </c>
      <c r="C35" s="45">
        <v>0</v>
      </c>
      <c r="D35" s="42" t="s">
        <v>227</v>
      </c>
      <c r="E35" s="34"/>
    </row>
    <row r="36" spans="1:5" ht="14.4" x14ac:dyDescent="0.3">
      <c r="A36" s="39">
        <v>4150</v>
      </c>
      <c r="B36" s="40" t="s">
        <v>137</v>
      </c>
      <c r="C36" s="41">
        <v>0</v>
      </c>
      <c r="D36" s="42" t="s">
        <v>227</v>
      </c>
      <c r="E36" s="34"/>
    </row>
    <row r="37" spans="1:5" ht="14.4" x14ac:dyDescent="0.3">
      <c r="A37" s="43">
        <v>4151</v>
      </c>
      <c r="B37" s="44" t="s">
        <v>137</v>
      </c>
      <c r="C37" s="45">
        <v>0</v>
      </c>
      <c r="D37" s="42" t="s">
        <v>227</v>
      </c>
      <c r="E37" s="34"/>
    </row>
    <row r="38" spans="1:5" ht="21.6" x14ac:dyDescent="0.3">
      <c r="A38" s="43">
        <v>4154</v>
      </c>
      <c r="B38" s="46" t="s">
        <v>138</v>
      </c>
      <c r="C38" s="45">
        <v>0</v>
      </c>
      <c r="D38" s="42" t="s">
        <v>227</v>
      </c>
      <c r="E38" s="34"/>
    </row>
    <row r="39" spans="1:5" ht="14.4" x14ac:dyDescent="0.3">
      <c r="A39" s="39">
        <v>4160</v>
      </c>
      <c r="B39" s="40" t="s">
        <v>139</v>
      </c>
      <c r="C39" s="41">
        <v>0</v>
      </c>
      <c r="D39" s="42" t="s">
        <v>227</v>
      </c>
      <c r="E39" s="34"/>
    </row>
    <row r="40" spans="1:5" ht="14.4" x14ac:dyDescent="0.3">
      <c r="A40" s="43">
        <v>4161</v>
      </c>
      <c r="B40" s="44" t="s">
        <v>140</v>
      </c>
      <c r="C40" s="45">
        <v>0</v>
      </c>
      <c r="D40" s="42" t="s">
        <v>227</v>
      </c>
      <c r="E40" s="34"/>
    </row>
    <row r="41" spans="1:5" ht="14.4" x14ac:dyDescent="0.3">
      <c r="A41" s="43">
        <v>4162</v>
      </c>
      <c r="B41" s="44" t="s">
        <v>141</v>
      </c>
      <c r="C41" s="45">
        <v>0</v>
      </c>
      <c r="D41" s="42" t="s">
        <v>227</v>
      </c>
      <c r="E41" s="34"/>
    </row>
    <row r="42" spans="1:5" ht="14.4" x14ac:dyDescent="0.3">
      <c r="A42" s="43">
        <v>4163</v>
      </c>
      <c r="B42" s="44" t="s">
        <v>142</v>
      </c>
      <c r="C42" s="45">
        <v>0</v>
      </c>
      <c r="D42" s="42" t="s">
        <v>227</v>
      </c>
      <c r="E42" s="34"/>
    </row>
    <row r="43" spans="1:5" ht="14.4" x14ac:dyDescent="0.3">
      <c r="A43" s="43">
        <v>4164</v>
      </c>
      <c r="B43" s="44" t="s">
        <v>143</v>
      </c>
      <c r="C43" s="45">
        <v>0</v>
      </c>
      <c r="D43" s="42" t="s">
        <v>227</v>
      </c>
      <c r="E43" s="34"/>
    </row>
    <row r="44" spans="1:5" ht="14.4" x14ac:dyDescent="0.3">
      <c r="A44" s="43">
        <v>4165</v>
      </c>
      <c r="B44" s="44" t="s">
        <v>144</v>
      </c>
      <c r="C44" s="45">
        <v>0</v>
      </c>
      <c r="D44" s="42" t="s">
        <v>227</v>
      </c>
      <c r="E44" s="34"/>
    </row>
    <row r="45" spans="1:5" ht="21.6" x14ac:dyDescent="0.3">
      <c r="A45" s="43">
        <v>4166</v>
      </c>
      <c r="B45" s="46" t="s">
        <v>145</v>
      </c>
      <c r="C45" s="45">
        <v>0</v>
      </c>
      <c r="D45" s="42" t="s">
        <v>227</v>
      </c>
      <c r="E45" s="34"/>
    </row>
    <row r="46" spans="1:5" ht="14.4" x14ac:dyDescent="0.3">
      <c r="A46" s="43">
        <v>4168</v>
      </c>
      <c r="B46" s="44" t="s">
        <v>146</v>
      </c>
      <c r="C46" s="45">
        <v>0</v>
      </c>
      <c r="D46" s="42" t="s">
        <v>227</v>
      </c>
      <c r="E46" s="34"/>
    </row>
    <row r="47" spans="1:5" ht="14.4" x14ac:dyDescent="0.3">
      <c r="A47" s="43">
        <v>4169</v>
      </c>
      <c r="B47" s="44" t="s">
        <v>147</v>
      </c>
      <c r="C47" s="45">
        <v>0</v>
      </c>
      <c r="D47" s="42" t="s">
        <v>227</v>
      </c>
      <c r="E47" s="34"/>
    </row>
    <row r="48" spans="1:5" ht="21.6" x14ac:dyDescent="0.3">
      <c r="A48" s="39">
        <v>4170</v>
      </c>
      <c r="B48" s="40" t="s">
        <v>148</v>
      </c>
      <c r="C48" s="41">
        <v>112000</v>
      </c>
      <c r="D48" s="291">
        <v>1</v>
      </c>
      <c r="E48" s="289" t="s">
        <v>1673</v>
      </c>
    </row>
    <row r="49" spans="1:5" ht="14.4" x14ac:dyDescent="0.3">
      <c r="A49" s="43">
        <v>4171</v>
      </c>
      <c r="B49" s="44" t="s">
        <v>149</v>
      </c>
      <c r="C49" s="45">
        <v>0</v>
      </c>
      <c r="D49" s="292">
        <v>0</v>
      </c>
      <c r="E49" s="34"/>
    </row>
    <row r="50" spans="1:5" ht="14.4" x14ac:dyDescent="0.3">
      <c r="A50" s="43">
        <v>4172</v>
      </c>
      <c r="B50" s="44" t="s">
        <v>150</v>
      </c>
      <c r="C50" s="45">
        <v>0</v>
      </c>
      <c r="D50" s="292">
        <v>0</v>
      </c>
      <c r="E50" s="34"/>
    </row>
    <row r="51" spans="1:5" ht="21.6" x14ac:dyDescent="0.3">
      <c r="A51" s="43">
        <v>4173</v>
      </c>
      <c r="B51" s="46" t="s">
        <v>151</v>
      </c>
      <c r="C51" s="45">
        <v>112000</v>
      </c>
      <c r="D51" s="293">
        <v>1</v>
      </c>
      <c r="E51" s="289" t="s">
        <v>1673</v>
      </c>
    </row>
    <row r="52" spans="1:5" ht="21.6" x14ac:dyDescent="0.3">
      <c r="A52" s="43">
        <v>4174</v>
      </c>
      <c r="B52" s="46" t="s">
        <v>153</v>
      </c>
      <c r="C52" s="45">
        <v>0</v>
      </c>
      <c r="D52" s="292">
        <v>0</v>
      </c>
      <c r="E52" s="34"/>
    </row>
    <row r="53" spans="1:5" ht="21.6" x14ac:dyDescent="0.3">
      <c r="A53" s="43">
        <v>4175</v>
      </c>
      <c r="B53" s="46" t="s">
        <v>154</v>
      </c>
      <c r="C53" s="45">
        <v>0</v>
      </c>
      <c r="D53" s="292">
        <v>0</v>
      </c>
      <c r="E53" s="34"/>
    </row>
    <row r="54" spans="1:5" ht="21.6" x14ac:dyDescent="0.3">
      <c r="A54" s="43">
        <v>4176</v>
      </c>
      <c r="B54" s="46" t="s">
        <v>155</v>
      </c>
      <c r="C54" s="45">
        <v>0</v>
      </c>
      <c r="D54" s="292">
        <v>0</v>
      </c>
      <c r="E54" s="34"/>
    </row>
    <row r="55" spans="1:5" ht="21.6" x14ac:dyDescent="0.3">
      <c r="A55" s="43">
        <v>4177</v>
      </c>
      <c r="B55" s="46" t="s">
        <v>156</v>
      </c>
      <c r="C55" s="45">
        <v>0</v>
      </c>
      <c r="D55" s="292">
        <v>0</v>
      </c>
      <c r="E55" s="34"/>
    </row>
    <row r="56" spans="1:5" ht="21.6" x14ac:dyDescent="0.3">
      <c r="A56" s="43">
        <v>4178</v>
      </c>
      <c r="B56" s="46" t="s">
        <v>157</v>
      </c>
      <c r="C56" s="45">
        <v>0</v>
      </c>
      <c r="D56" s="292">
        <v>0</v>
      </c>
      <c r="E56" s="34"/>
    </row>
    <row r="57" spans="1:5" ht="31.8" x14ac:dyDescent="0.3">
      <c r="A57" s="39">
        <v>4200</v>
      </c>
      <c r="B57" s="52" t="s">
        <v>160</v>
      </c>
      <c r="C57" s="41">
        <v>31730011.98</v>
      </c>
      <c r="D57" s="291"/>
      <c r="E57" s="289" t="s">
        <v>1674</v>
      </c>
    </row>
    <row r="58" spans="1:5" ht="21.6" x14ac:dyDescent="0.3">
      <c r="A58" s="39">
        <v>4210</v>
      </c>
      <c r="B58" s="52" t="s">
        <v>161</v>
      </c>
      <c r="C58" s="41">
        <v>0</v>
      </c>
      <c r="D58" s="42" t="s">
        <v>227</v>
      </c>
      <c r="E58" s="34"/>
    </row>
    <row r="59" spans="1:5" ht="14.4" x14ac:dyDescent="0.3">
      <c r="A59" s="43">
        <v>4211</v>
      </c>
      <c r="B59" s="44" t="s">
        <v>162</v>
      </c>
      <c r="C59" s="45">
        <v>0</v>
      </c>
      <c r="D59" s="42" t="s">
        <v>227</v>
      </c>
      <c r="E59" s="34"/>
    </row>
    <row r="60" spans="1:5" ht="14.4" x14ac:dyDescent="0.3">
      <c r="A60" s="43">
        <v>4212</v>
      </c>
      <c r="B60" s="44" t="s">
        <v>163</v>
      </c>
      <c r="C60" s="45">
        <v>0</v>
      </c>
      <c r="D60" s="42" t="s">
        <v>227</v>
      </c>
      <c r="E60" s="34"/>
    </row>
    <row r="61" spans="1:5" ht="14.4" x14ac:dyDescent="0.3">
      <c r="A61" s="43">
        <v>4213</v>
      </c>
      <c r="B61" s="44" t="s">
        <v>164</v>
      </c>
      <c r="C61" s="45">
        <v>0</v>
      </c>
      <c r="D61" s="42" t="s">
        <v>227</v>
      </c>
      <c r="E61" s="34"/>
    </row>
    <row r="62" spans="1:5" ht="14.4" x14ac:dyDescent="0.3">
      <c r="A62" s="43">
        <v>4214</v>
      </c>
      <c r="B62" s="44" t="s">
        <v>165</v>
      </c>
      <c r="C62" s="45">
        <v>0</v>
      </c>
      <c r="D62" s="42" t="s">
        <v>227</v>
      </c>
      <c r="E62" s="34"/>
    </row>
    <row r="63" spans="1:5" ht="14.4" x14ac:dyDescent="0.3">
      <c r="A63" s="43">
        <v>4215</v>
      </c>
      <c r="B63" s="44" t="s">
        <v>166</v>
      </c>
      <c r="C63" s="45">
        <v>0</v>
      </c>
      <c r="D63" s="42" t="s">
        <v>227</v>
      </c>
      <c r="E63" s="34"/>
    </row>
    <row r="64" spans="1:5" ht="21.6" x14ac:dyDescent="0.3">
      <c r="A64" s="39">
        <v>4220</v>
      </c>
      <c r="B64" s="40" t="s">
        <v>167</v>
      </c>
      <c r="C64" s="41">
        <v>31730011.98</v>
      </c>
      <c r="D64" s="291">
        <v>1</v>
      </c>
      <c r="E64" s="289" t="s">
        <v>1674</v>
      </c>
    </row>
    <row r="65" spans="1:5" ht="21.6" x14ac:dyDescent="0.3">
      <c r="A65" s="43">
        <v>4221</v>
      </c>
      <c r="B65" s="44" t="s">
        <v>168</v>
      </c>
      <c r="C65" s="45">
        <v>31730011.98</v>
      </c>
      <c r="D65" s="291">
        <v>1</v>
      </c>
      <c r="E65" s="289" t="s">
        <v>1674</v>
      </c>
    </row>
    <row r="66" spans="1:5" ht="14.4" x14ac:dyDescent="0.3">
      <c r="A66" s="43">
        <v>4223</v>
      </c>
      <c r="B66" s="44" t="s">
        <v>170</v>
      </c>
      <c r="C66" s="45">
        <v>0</v>
      </c>
      <c r="D66" s="293">
        <v>0</v>
      </c>
      <c r="E66" s="289"/>
    </row>
    <row r="67" spans="1:5" ht="14.4" x14ac:dyDescent="0.3">
      <c r="A67" s="43">
        <v>4225</v>
      </c>
      <c r="B67" s="44" t="s">
        <v>171</v>
      </c>
      <c r="C67" s="45">
        <v>0</v>
      </c>
      <c r="D67" s="292">
        <v>0</v>
      </c>
      <c r="E67" s="34"/>
    </row>
    <row r="68" spans="1:5" ht="14.4" x14ac:dyDescent="0.3">
      <c r="A68" s="43">
        <v>4227</v>
      </c>
      <c r="B68" s="44" t="s">
        <v>172</v>
      </c>
      <c r="C68" s="45">
        <v>0</v>
      </c>
      <c r="D68" s="292">
        <v>0</v>
      </c>
      <c r="E68" s="34"/>
    </row>
    <row r="69" spans="1:5" ht="14.4" x14ac:dyDescent="0.3">
      <c r="A69" s="54">
        <v>4300</v>
      </c>
      <c r="B69" s="40" t="s">
        <v>78</v>
      </c>
      <c r="C69" s="41">
        <v>1571406.68</v>
      </c>
      <c r="D69" s="291"/>
      <c r="E69" s="289" t="s">
        <v>1675</v>
      </c>
    </row>
    <row r="70" spans="1:5" ht="14.4" x14ac:dyDescent="0.3">
      <c r="A70" s="54">
        <v>4310</v>
      </c>
      <c r="B70" s="40" t="s">
        <v>173</v>
      </c>
      <c r="C70" s="41">
        <v>1489859.17</v>
      </c>
      <c r="D70" s="291">
        <v>1</v>
      </c>
      <c r="E70" s="289" t="s">
        <v>1675</v>
      </c>
    </row>
    <row r="71" spans="1:5" ht="14.4" x14ac:dyDescent="0.3">
      <c r="A71" s="55">
        <v>4311</v>
      </c>
      <c r="B71" s="44" t="s">
        <v>174</v>
      </c>
      <c r="C71" s="45">
        <v>700350</v>
      </c>
      <c r="D71" s="291">
        <v>0.47007798730399469</v>
      </c>
      <c r="E71" s="289" t="s">
        <v>1675</v>
      </c>
    </row>
    <row r="72" spans="1:5" ht="14.4" x14ac:dyDescent="0.3">
      <c r="A72" s="55">
        <v>4319</v>
      </c>
      <c r="B72" s="44" t="s">
        <v>175</v>
      </c>
      <c r="C72" s="45">
        <v>789509.17</v>
      </c>
      <c r="D72" s="291">
        <v>0.52992201269600536</v>
      </c>
      <c r="E72" s="289" t="s">
        <v>1675</v>
      </c>
    </row>
    <row r="73" spans="1:5" ht="14.4" x14ac:dyDescent="0.3">
      <c r="A73" s="54">
        <v>4320</v>
      </c>
      <c r="B73" s="40" t="s">
        <v>176</v>
      </c>
      <c r="C73" s="41">
        <v>0</v>
      </c>
      <c r="D73" s="42" t="s">
        <v>227</v>
      </c>
      <c r="E73" s="44"/>
    </row>
    <row r="74" spans="1:5" ht="14.4" x14ac:dyDescent="0.3">
      <c r="A74" s="55">
        <v>4321</v>
      </c>
      <c r="B74" s="44" t="s">
        <v>177</v>
      </c>
      <c r="C74" s="45">
        <v>0</v>
      </c>
      <c r="D74" s="42" t="s">
        <v>227</v>
      </c>
      <c r="E74" s="44"/>
    </row>
    <row r="75" spans="1:5" ht="14.4" x14ac:dyDescent="0.3">
      <c r="A75" s="55">
        <v>4322</v>
      </c>
      <c r="B75" s="44" t="s">
        <v>178</v>
      </c>
      <c r="C75" s="45">
        <v>0</v>
      </c>
      <c r="D75" s="42" t="s">
        <v>227</v>
      </c>
      <c r="E75" s="44"/>
    </row>
    <row r="76" spans="1:5" ht="14.4" x14ac:dyDescent="0.3">
      <c r="A76" s="55">
        <v>4323</v>
      </c>
      <c r="B76" s="44" t="s">
        <v>179</v>
      </c>
      <c r="C76" s="45">
        <v>0</v>
      </c>
      <c r="D76" s="42" t="s">
        <v>227</v>
      </c>
      <c r="E76" s="44"/>
    </row>
    <row r="77" spans="1:5" ht="14.4" x14ac:dyDescent="0.3">
      <c r="A77" s="55">
        <v>4324</v>
      </c>
      <c r="B77" s="44" t="s">
        <v>180</v>
      </c>
      <c r="C77" s="45">
        <v>0</v>
      </c>
      <c r="D77" s="42" t="s">
        <v>227</v>
      </c>
      <c r="E77" s="44"/>
    </row>
    <row r="78" spans="1:5" ht="14.4" x14ac:dyDescent="0.3">
      <c r="A78" s="55">
        <v>4325</v>
      </c>
      <c r="B78" s="44" t="s">
        <v>181</v>
      </c>
      <c r="C78" s="45">
        <v>0</v>
      </c>
      <c r="D78" s="42" t="s">
        <v>227</v>
      </c>
      <c r="E78" s="44"/>
    </row>
    <row r="79" spans="1:5" ht="14.4" x14ac:dyDescent="0.3">
      <c r="A79" s="54">
        <v>4330</v>
      </c>
      <c r="B79" s="40" t="s">
        <v>182</v>
      </c>
      <c r="C79" s="41">
        <v>0</v>
      </c>
      <c r="D79" s="42" t="s">
        <v>227</v>
      </c>
      <c r="E79" s="44"/>
    </row>
    <row r="80" spans="1:5" ht="14.4" x14ac:dyDescent="0.3">
      <c r="A80" s="55">
        <v>4331</v>
      </c>
      <c r="B80" s="44" t="s">
        <v>182</v>
      </c>
      <c r="C80" s="45">
        <v>0</v>
      </c>
      <c r="D80" s="42" t="s">
        <v>227</v>
      </c>
      <c r="E80" s="44"/>
    </row>
    <row r="81" spans="1:6" ht="14.4" x14ac:dyDescent="0.3">
      <c r="A81" s="54">
        <v>4340</v>
      </c>
      <c r="B81" s="40" t="s">
        <v>183</v>
      </c>
      <c r="C81" s="41">
        <v>0</v>
      </c>
      <c r="D81" s="42" t="s">
        <v>227</v>
      </c>
      <c r="E81" s="44"/>
    </row>
    <row r="82" spans="1:6" ht="14.4" x14ac:dyDescent="0.3">
      <c r="A82" s="55">
        <v>4341</v>
      </c>
      <c r="B82" s="44" t="s">
        <v>183</v>
      </c>
      <c r="C82" s="45">
        <v>0</v>
      </c>
      <c r="D82" s="42" t="s">
        <v>227</v>
      </c>
      <c r="E82" s="44"/>
    </row>
    <row r="83" spans="1:6" ht="21.6" x14ac:dyDescent="0.3">
      <c r="A83" s="54">
        <v>4390</v>
      </c>
      <c r="B83" s="40" t="s">
        <v>184</v>
      </c>
      <c r="C83" s="41">
        <v>81547.509999999995</v>
      </c>
      <c r="D83" s="290">
        <v>1</v>
      </c>
      <c r="E83" s="289" t="s">
        <v>1673</v>
      </c>
    </row>
    <row r="84" spans="1:6" ht="14.4" x14ac:dyDescent="0.3">
      <c r="A84" s="55">
        <v>4392</v>
      </c>
      <c r="B84" s="44" t="s">
        <v>185</v>
      </c>
      <c r="C84" s="45">
        <v>0</v>
      </c>
      <c r="D84" s="290">
        <v>0</v>
      </c>
      <c r="E84" s="44"/>
    </row>
    <row r="85" spans="1:6" ht="14.4" x14ac:dyDescent="0.3">
      <c r="A85" s="55">
        <v>4393</v>
      </c>
      <c r="B85" s="44" t="s">
        <v>186</v>
      </c>
      <c r="C85" s="45">
        <v>0</v>
      </c>
      <c r="D85" s="290">
        <v>0</v>
      </c>
      <c r="E85" s="44"/>
    </row>
    <row r="86" spans="1:6" ht="14.4" x14ac:dyDescent="0.3">
      <c r="A86" s="55">
        <v>4394</v>
      </c>
      <c r="B86" s="44" t="s">
        <v>187</v>
      </c>
      <c r="C86" s="45">
        <v>0</v>
      </c>
      <c r="D86" s="290">
        <v>0</v>
      </c>
      <c r="E86" s="44"/>
    </row>
    <row r="87" spans="1:6" ht="14.4" x14ac:dyDescent="0.3">
      <c r="A87" s="55">
        <v>4395</v>
      </c>
      <c r="B87" s="44" t="s">
        <v>188</v>
      </c>
      <c r="C87" s="45">
        <v>0</v>
      </c>
      <c r="D87" s="290">
        <v>0</v>
      </c>
      <c r="E87" s="44"/>
    </row>
    <row r="88" spans="1:6" ht="14.4" x14ac:dyDescent="0.3">
      <c r="A88" s="55">
        <v>4396</v>
      </c>
      <c r="B88" s="44" t="s">
        <v>189</v>
      </c>
      <c r="C88" s="45">
        <v>0</v>
      </c>
      <c r="D88" s="290">
        <v>0</v>
      </c>
      <c r="E88" s="44"/>
    </row>
    <row r="89" spans="1:6" ht="14.4" x14ac:dyDescent="0.3">
      <c r="A89" s="55">
        <v>4397</v>
      </c>
      <c r="B89" s="44" t="s">
        <v>190</v>
      </c>
      <c r="C89" s="45">
        <v>0</v>
      </c>
      <c r="D89" s="290">
        <v>0</v>
      </c>
      <c r="E89" s="44"/>
    </row>
    <row r="90" spans="1:6" ht="21.6" x14ac:dyDescent="0.3">
      <c r="A90" s="55">
        <v>4399</v>
      </c>
      <c r="B90" s="44" t="s">
        <v>184</v>
      </c>
      <c r="C90" s="45">
        <v>81547.509999999995</v>
      </c>
      <c r="D90" s="290">
        <v>1</v>
      </c>
      <c r="E90" s="289" t="s">
        <v>1673</v>
      </c>
    </row>
    <row r="91" spans="1:6" ht="9.75" customHeight="1" x14ac:dyDescent="0.3">
      <c r="A91" s="34"/>
      <c r="B91" s="34"/>
      <c r="C91" s="34"/>
      <c r="D91" s="35"/>
      <c r="E91" s="34"/>
    </row>
    <row r="92" spans="1:6" ht="9.75" customHeight="1" x14ac:dyDescent="0.3">
      <c r="A92" s="32" t="s">
        <v>191</v>
      </c>
      <c r="B92" s="32"/>
      <c r="C92" s="32"/>
      <c r="D92" s="33"/>
      <c r="E92" s="32"/>
    </row>
    <row r="93" spans="1:6" ht="12" customHeight="1" x14ac:dyDescent="0.3">
      <c r="A93" s="36" t="s">
        <v>106</v>
      </c>
      <c r="B93" s="36" t="s">
        <v>107</v>
      </c>
      <c r="C93" s="37" t="s">
        <v>108</v>
      </c>
      <c r="D93" s="38" t="s">
        <v>109</v>
      </c>
      <c r="E93" s="37" t="s">
        <v>110</v>
      </c>
    </row>
    <row r="94" spans="1:6" ht="42" x14ac:dyDescent="0.3">
      <c r="A94" s="54">
        <v>5000</v>
      </c>
      <c r="B94" s="40" t="s">
        <v>80</v>
      </c>
      <c r="C94" s="294">
        <v>36855730.740000002</v>
      </c>
      <c r="D94" s="295"/>
      <c r="E94" s="46" t="s">
        <v>1676</v>
      </c>
      <c r="F94" s="104"/>
    </row>
    <row r="95" spans="1:6" ht="42" x14ac:dyDescent="0.3">
      <c r="A95" s="54">
        <v>5100</v>
      </c>
      <c r="B95" s="40" t="s">
        <v>192</v>
      </c>
      <c r="C95" s="294">
        <v>35747605.329999998</v>
      </c>
      <c r="D95" s="295"/>
      <c r="E95" s="46" t="s">
        <v>1677</v>
      </c>
      <c r="F95" s="104"/>
    </row>
    <row r="96" spans="1:6" ht="21.6" x14ac:dyDescent="0.3">
      <c r="A96" s="54">
        <v>5110</v>
      </c>
      <c r="B96" s="40" t="s">
        <v>193</v>
      </c>
      <c r="C96" s="294">
        <v>20981750.489999998</v>
      </c>
      <c r="D96" s="295">
        <v>1</v>
      </c>
      <c r="E96" s="46" t="s">
        <v>699</v>
      </c>
    </row>
    <row r="97" spans="1:5" ht="21.6" x14ac:dyDescent="0.3">
      <c r="A97" s="55">
        <v>5111</v>
      </c>
      <c r="B97" s="44" t="s">
        <v>194</v>
      </c>
      <c r="C97" s="296">
        <v>12057787.27</v>
      </c>
      <c r="D97" s="295">
        <v>0.57467975685569217</v>
      </c>
      <c r="E97" s="46" t="s">
        <v>699</v>
      </c>
    </row>
    <row r="98" spans="1:5" ht="14.4" x14ac:dyDescent="0.3">
      <c r="A98" s="55">
        <v>5112</v>
      </c>
      <c r="B98" s="44" t="s">
        <v>196</v>
      </c>
      <c r="C98" s="296">
        <v>0</v>
      </c>
      <c r="D98" s="295">
        <v>0</v>
      </c>
      <c r="E98" s="46"/>
    </row>
    <row r="99" spans="1:5" ht="21.6" x14ac:dyDescent="0.3">
      <c r="A99" s="55">
        <v>5113</v>
      </c>
      <c r="B99" s="44" t="s">
        <v>197</v>
      </c>
      <c r="C99" s="296">
        <v>2103630.41</v>
      </c>
      <c r="D99" s="295">
        <v>0.10026000504593743</v>
      </c>
      <c r="E99" s="46" t="s">
        <v>1678</v>
      </c>
    </row>
    <row r="100" spans="1:5" ht="14.4" x14ac:dyDescent="0.3">
      <c r="A100" s="55">
        <v>5114</v>
      </c>
      <c r="B100" s="44" t="s">
        <v>199</v>
      </c>
      <c r="C100" s="296">
        <v>2961490.6</v>
      </c>
      <c r="D100" s="295">
        <v>0.14114602122503841</v>
      </c>
      <c r="E100" s="46" t="s">
        <v>1679</v>
      </c>
    </row>
    <row r="101" spans="1:5" ht="21.6" x14ac:dyDescent="0.3">
      <c r="A101" s="55">
        <v>5115</v>
      </c>
      <c r="B101" s="44" t="s">
        <v>201</v>
      </c>
      <c r="C101" s="296">
        <v>3858842.21</v>
      </c>
      <c r="D101" s="295">
        <v>0.18391421687333201</v>
      </c>
      <c r="E101" s="46" t="s">
        <v>699</v>
      </c>
    </row>
    <row r="102" spans="1:5" ht="14.4" x14ac:dyDescent="0.3">
      <c r="A102" s="55">
        <v>5116</v>
      </c>
      <c r="B102" s="44" t="s">
        <v>202</v>
      </c>
      <c r="C102" s="296">
        <v>0</v>
      </c>
      <c r="D102" s="295">
        <v>0</v>
      </c>
      <c r="E102" s="46"/>
    </row>
    <row r="103" spans="1:5" ht="42" x14ac:dyDescent="0.3">
      <c r="A103" s="54">
        <v>5120</v>
      </c>
      <c r="B103" s="40" t="s">
        <v>203</v>
      </c>
      <c r="C103" s="294">
        <v>590188.46</v>
      </c>
      <c r="D103" s="295">
        <v>1</v>
      </c>
      <c r="E103" s="46" t="s">
        <v>1595</v>
      </c>
    </row>
    <row r="104" spans="1:5" ht="21.6" x14ac:dyDescent="0.3">
      <c r="A104" s="55">
        <v>5121</v>
      </c>
      <c r="B104" s="44" t="s">
        <v>204</v>
      </c>
      <c r="C104" s="296">
        <v>313338.15000000002</v>
      </c>
      <c r="D104" s="295">
        <v>0.53091202427102702</v>
      </c>
      <c r="E104" s="46" t="s">
        <v>1680</v>
      </c>
    </row>
    <row r="105" spans="1:5" ht="14.4" x14ac:dyDescent="0.3">
      <c r="A105" s="55">
        <v>5122</v>
      </c>
      <c r="B105" s="44" t="s">
        <v>205</v>
      </c>
      <c r="C105" s="296">
        <v>21297.26</v>
      </c>
      <c r="D105" s="295">
        <v>3.6085524274737595E-2</v>
      </c>
      <c r="E105" s="46" t="s">
        <v>1681</v>
      </c>
    </row>
    <row r="106" spans="1:5" ht="12" customHeight="1" x14ac:dyDescent="0.3">
      <c r="A106" s="55">
        <v>5123</v>
      </c>
      <c r="B106" s="44" t="s">
        <v>206</v>
      </c>
      <c r="C106" s="296">
        <v>0</v>
      </c>
      <c r="D106" s="295">
        <v>0</v>
      </c>
      <c r="E106" s="46"/>
    </row>
    <row r="107" spans="1:5" ht="21.6" x14ac:dyDescent="0.3">
      <c r="A107" s="55">
        <v>5124</v>
      </c>
      <c r="B107" s="44" t="s">
        <v>207</v>
      </c>
      <c r="C107" s="296">
        <v>11620.57</v>
      </c>
      <c r="D107" s="295">
        <v>1.9689592033026199E-2</v>
      </c>
      <c r="E107" s="46" t="s">
        <v>1682</v>
      </c>
    </row>
    <row r="108" spans="1:5" ht="14.4" x14ac:dyDescent="0.3">
      <c r="A108" s="55">
        <v>5125</v>
      </c>
      <c r="B108" s="44" t="s">
        <v>208</v>
      </c>
      <c r="C108" s="296">
        <v>2521.5300000000002</v>
      </c>
      <c r="D108" s="295">
        <v>4.2724149503024856E-3</v>
      </c>
      <c r="E108" s="46"/>
    </row>
    <row r="109" spans="1:5" ht="31.8" x14ac:dyDescent="0.3">
      <c r="A109" s="55">
        <v>5126</v>
      </c>
      <c r="B109" s="44" t="s">
        <v>209</v>
      </c>
      <c r="C109" s="296">
        <v>104500</v>
      </c>
      <c r="D109" s="295">
        <v>0.1770620862359796</v>
      </c>
      <c r="E109" s="46" t="s">
        <v>1683</v>
      </c>
    </row>
    <row r="110" spans="1:5" ht="14.4" x14ac:dyDescent="0.3">
      <c r="A110" s="55">
        <v>5127</v>
      </c>
      <c r="B110" s="44" t="s">
        <v>210</v>
      </c>
      <c r="C110" s="296">
        <v>69156.600000000006</v>
      </c>
      <c r="D110" s="295">
        <v>0.11717714710992487</v>
      </c>
      <c r="E110" s="46"/>
    </row>
    <row r="111" spans="1:5" ht="14.4" x14ac:dyDescent="0.3">
      <c r="A111" s="55">
        <v>5128</v>
      </c>
      <c r="B111" s="44" t="s">
        <v>211</v>
      </c>
      <c r="C111" s="296">
        <v>0</v>
      </c>
      <c r="D111" s="295">
        <v>0</v>
      </c>
      <c r="E111" s="46"/>
    </row>
    <row r="112" spans="1:5" ht="31.8" x14ac:dyDescent="0.3">
      <c r="A112" s="55">
        <v>5129</v>
      </c>
      <c r="B112" s="44" t="s">
        <v>212</v>
      </c>
      <c r="C112" s="296">
        <v>67754.350000000006</v>
      </c>
      <c r="D112" s="295">
        <v>0.11480121112500236</v>
      </c>
      <c r="E112" s="46" t="s">
        <v>1684</v>
      </c>
    </row>
    <row r="113" spans="1:5" ht="21.6" x14ac:dyDescent="0.3">
      <c r="A113" s="54">
        <v>5130</v>
      </c>
      <c r="B113" s="40" t="s">
        <v>213</v>
      </c>
      <c r="C113" s="294">
        <v>14175666.380000001</v>
      </c>
      <c r="D113" s="295">
        <v>1</v>
      </c>
      <c r="E113" s="46" t="s">
        <v>1685</v>
      </c>
    </row>
    <row r="114" spans="1:5" ht="21.6" x14ac:dyDescent="0.3">
      <c r="A114" s="55">
        <v>5131</v>
      </c>
      <c r="B114" s="44" t="s">
        <v>214</v>
      </c>
      <c r="C114" s="296">
        <v>800746.45</v>
      </c>
      <c r="D114" s="295">
        <v>5.648739385752953E-2</v>
      </c>
      <c r="E114" s="46" t="s">
        <v>1686</v>
      </c>
    </row>
    <row r="115" spans="1:5" ht="14.4" x14ac:dyDescent="0.3">
      <c r="A115" s="55">
        <v>5132</v>
      </c>
      <c r="B115" s="44" t="s">
        <v>215</v>
      </c>
      <c r="C115" s="296">
        <v>0</v>
      </c>
      <c r="D115" s="295">
        <v>0</v>
      </c>
      <c r="E115" s="46"/>
    </row>
    <row r="116" spans="1:5" ht="21.6" x14ac:dyDescent="0.3">
      <c r="A116" s="55">
        <v>5133</v>
      </c>
      <c r="B116" s="44" t="s">
        <v>216</v>
      </c>
      <c r="C116" s="296">
        <v>11539684.34</v>
      </c>
      <c r="D116" s="295">
        <v>0.81404880946415159</v>
      </c>
      <c r="E116" s="46" t="s">
        <v>1687</v>
      </c>
    </row>
    <row r="117" spans="1:5" ht="31.8" x14ac:dyDescent="0.3">
      <c r="A117" s="55">
        <v>5134</v>
      </c>
      <c r="B117" s="44" t="s">
        <v>218</v>
      </c>
      <c r="C117" s="296">
        <v>126205.48</v>
      </c>
      <c r="D117" s="295">
        <v>8.9029662956839409E-3</v>
      </c>
      <c r="E117" s="46" t="s">
        <v>1688</v>
      </c>
    </row>
    <row r="118" spans="1:5" ht="42" x14ac:dyDescent="0.3">
      <c r="A118" s="55">
        <v>5135</v>
      </c>
      <c r="B118" s="44" t="s">
        <v>219</v>
      </c>
      <c r="C118" s="296">
        <v>734550.65</v>
      </c>
      <c r="D118" s="295">
        <v>5.1817715676234756E-2</v>
      </c>
      <c r="E118" s="46" t="s">
        <v>1689</v>
      </c>
    </row>
    <row r="119" spans="1:5" ht="14.4" x14ac:dyDescent="0.3">
      <c r="A119" s="55">
        <v>5136</v>
      </c>
      <c r="B119" s="44" t="s">
        <v>221</v>
      </c>
      <c r="C119" s="296">
        <v>0</v>
      </c>
      <c r="D119" s="295">
        <v>0</v>
      </c>
      <c r="E119" s="46"/>
    </row>
    <row r="120" spans="1:5" ht="21.6" x14ac:dyDescent="0.3">
      <c r="A120" s="55">
        <v>5137</v>
      </c>
      <c r="B120" s="44" t="s">
        <v>222</v>
      </c>
      <c r="C120" s="296">
        <v>18065.53</v>
      </c>
      <c r="D120" s="295">
        <v>1.2744042865941092E-3</v>
      </c>
      <c r="E120" s="46" t="s">
        <v>1690</v>
      </c>
    </row>
    <row r="121" spans="1:5" ht="21.6" x14ac:dyDescent="0.3">
      <c r="A121" s="55">
        <v>5138</v>
      </c>
      <c r="B121" s="44" t="s">
        <v>223</v>
      </c>
      <c r="C121" s="296">
        <v>433886.93</v>
      </c>
      <c r="D121" s="295">
        <v>3.0607868326540003E-2</v>
      </c>
      <c r="E121" s="46" t="s">
        <v>1691</v>
      </c>
    </row>
    <row r="122" spans="1:5" ht="42" x14ac:dyDescent="0.3">
      <c r="A122" s="55">
        <v>5139</v>
      </c>
      <c r="B122" s="44" t="s">
        <v>224</v>
      </c>
      <c r="C122" s="296">
        <v>522527</v>
      </c>
      <c r="D122" s="295">
        <v>3.6860842093266025E-2</v>
      </c>
      <c r="E122" s="46" t="s">
        <v>1692</v>
      </c>
    </row>
    <row r="123" spans="1:5" ht="14.4" x14ac:dyDescent="0.3">
      <c r="A123" s="54">
        <v>5200</v>
      </c>
      <c r="B123" s="40" t="s">
        <v>225</v>
      </c>
      <c r="C123" s="41">
        <v>0</v>
      </c>
      <c r="D123" s="42"/>
      <c r="E123" s="44"/>
    </row>
    <row r="124" spans="1:5" ht="14.4" x14ac:dyDescent="0.3">
      <c r="A124" s="54">
        <v>5210</v>
      </c>
      <c r="B124" s="40" t="s">
        <v>226</v>
      </c>
      <c r="C124" s="41">
        <v>0</v>
      </c>
      <c r="D124" s="42" t="str">
        <f t="shared" ref="D124:D126" si="0">IFERROR(C124/$C$124,"")</f>
        <v/>
      </c>
      <c r="E124" s="44"/>
    </row>
    <row r="125" spans="1:5" ht="14.4" x14ac:dyDescent="0.3">
      <c r="A125" s="55">
        <v>5211</v>
      </c>
      <c r="B125" s="44" t="s">
        <v>228</v>
      </c>
      <c r="C125" s="45">
        <v>0</v>
      </c>
      <c r="D125" s="42" t="str">
        <f t="shared" si="0"/>
        <v/>
      </c>
      <c r="E125" s="44"/>
    </row>
    <row r="126" spans="1:5" ht="14.4" x14ac:dyDescent="0.3">
      <c r="A126" s="55">
        <v>5212</v>
      </c>
      <c r="B126" s="44" t="s">
        <v>229</v>
      </c>
      <c r="C126" s="45">
        <v>0</v>
      </c>
      <c r="D126" s="42" t="str">
        <f t="shared" si="0"/>
        <v/>
      </c>
      <c r="E126" s="44"/>
    </row>
    <row r="127" spans="1:5" ht="14.4" x14ac:dyDescent="0.3">
      <c r="A127" s="54">
        <v>5220</v>
      </c>
      <c r="B127" s="40" t="s">
        <v>230</v>
      </c>
      <c r="C127" s="41">
        <v>0</v>
      </c>
      <c r="D127" s="42" t="str">
        <f t="shared" ref="D127:D129" si="1">IFERROR(C127/$C$127,"")</f>
        <v/>
      </c>
      <c r="E127" s="44"/>
    </row>
    <row r="128" spans="1:5" ht="14.4" x14ac:dyDescent="0.3">
      <c r="A128" s="55">
        <v>5221</v>
      </c>
      <c r="B128" s="44" t="s">
        <v>231</v>
      </c>
      <c r="C128" s="45">
        <v>0</v>
      </c>
      <c r="D128" s="42" t="str">
        <f t="shared" si="1"/>
        <v/>
      </c>
      <c r="E128" s="44"/>
    </row>
    <row r="129" spans="1:5" ht="14.4" x14ac:dyDescent="0.3">
      <c r="A129" s="55">
        <v>5222</v>
      </c>
      <c r="B129" s="44" t="s">
        <v>232</v>
      </c>
      <c r="C129" s="45">
        <v>0</v>
      </c>
      <c r="D129" s="42" t="str">
        <f t="shared" si="1"/>
        <v/>
      </c>
      <c r="E129" s="44"/>
    </row>
    <row r="130" spans="1:5" ht="14.4" x14ac:dyDescent="0.3">
      <c r="A130" s="54">
        <v>5230</v>
      </c>
      <c r="B130" s="40" t="s">
        <v>170</v>
      </c>
      <c r="C130" s="41">
        <v>0</v>
      </c>
      <c r="D130" s="42" t="str">
        <f t="shared" ref="D130:D132" si="2">IFERROR(C130/$C$130,"")</f>
        <v/>
      </c>
      <c r="E130" s="44"/>
    </row>
    <row r="131" spans="1:5" ht="14.4" x14ac:dyDescent="0.3">
      <c r="A131" s="55">
        <v>5231</v>
      </c>
      <c r="B131" s="44" t="s">
        <v>233</v>
      </c>
      <c r="C131" s="45">
        <v>0</v>
      </c>
      <c r="D131" s="42" t="str">
        <f t="shared" si="2"/>
        <v/>
      </c>
      <c r="E131" s="44"/>
    </row>
    <row r="132" spans="1:5" ht="14.4" x14ac:dyDescent="0.3">
      <c r="A132" s="55">
        <v>5232</v>
      </c>
      <c r="B132" s="44" t="s">
        <v>234</v>
      </c>
      <c r="C132" s="45">
        <v>0</v>
      </c>
      <c r="D132" s="42" t="str">
        <f t="shared" si="2"/>
        <v/>
      </c>
      <c r="E132" s="44"/>
    </row>
    <row r="133" spans="1:5" ht="14.4" x14ac:dyDescent="0.3">
      <c r="A133" s="54">
        <v>5240</v>
      </c>
      <c r="B133" s="40" t="s">
        <v>235</v>
      </c>
      <c r="C133" s="41">
        <v>0</v>
      </c>
      <c r="D133" s="42" t="str">
        <f t="shared" ref="D133:D137" si="3">IFERROR(C133/$C$133,"")</f>
        <v/>
      </c>
      <c r="E133" s="44"/>
    </row>
    <row r="134" spans="1:5" ht="14.4" x14ac:dyDescent="0.3">
      <c r="A134" s="55">
        <v>5241</v>
      </c>
      <c r="B134" s="44" t="s">
        <v>236</v>
      </c>
      <c r="C134" s="45">
        <v>0</v>
      </c>
      <c r="D134" s="42" t="str">
        <f t="shared" si="3"/>
        <v/>
      </c>
      <c r="E134" s="44"/>
    </row>
    <row r="135" spans="1:5" ht="14.4" x14ac:dyDescent="0.3">
      <c r="A135" s="55">
        <v>5242</v>
      </c>
      <c r="B135" s="44" t="s">
        <v>238</v>
      </c>
      <c r="C135" s="45">
        <v>0</v>
      </c>
      <c r="D135" s="42" t="str">
        <f t="shared" si="3"/>
        <v/>
      </c>
      <c r="E135" s="44"/>
    </row>
    <row r="136" spans="1:5" ht="14.4" x14ac:dyDescent="0.3">
      <c r="A136" s="55">
        <v>5243</v>
      </c>
      <c r="B136" s="44" t="s">
        <v>239</v>
      </c>
      <c r="C136" s="45">
        <v>0</v>
      </c>
      <c r="D136" s="42" t="str">
        <f t="shared" si="3"/>
        <v/>
      </c>
      <c r="E136" s="44"/>
    </row>
    <row r="137" spans="1:5" ht="14.4" x14ac:dyDescent="0.3">
      <c r="A137" s="55">
        <v>5244</v>
      </c>
      <c r="B137" s="44" t="s">
        <v>240</v>
      </c>
      <c r="C137" s="45">
        <v>0</v>
      </c>
      <c r="D137" s="42" t="str">
        <f t="shared" si="3"/>
        <v/>
      </c>
      <c r="E137" s="44"/>
    </row>
    <row r="138" spans="1:5" ht="14.4" x14ac:dyDescent="0.3">
      <c r="A138" s="54">
        <v>5250</v>
      </c>
      <c r="B138" s="40" t="s">
        <v>171</v>
      </c>
      <c r="C138" s="41">
        <v>0</v>
      </c>
      <c r="D138" s="42" t="str">
        <f t="shared" ref="D138:D141" si="4">IFERROR(C138/$C$138,"")</f>
        <v/>
      </c>
      <c r="E138" s="44"/>
    </row>
    <row r="139" spans="1:5" ht="14.4" x14ac:dyDescent="0.3">
      <c r="A139" s="55">
        <v>5251</v>
      </c>
      <c r="B139" s="44" t="s">
        <v>241</v>
      </c>
      <c r="C139" s="45">
        <v>0</v>
      </c>
      <c r="D139" s="42" t="str">
        <f t="shared" si="4"/>
        <v/>
      </c>
      <c r="E139" s="44"/>
    </row>
    <row r="140" spans="1:5" ht="14.4" x14ac:dyDescent="0.3">
      <c r="A140" s="55">
        <v>5252</v>
      </c>
      <c r="B140" s="44" t="s">
        <v>242</v>
      </c>
      <c r="C140" s="45">
        <v>0</v>
      </c>
      <c r="D140" s="42" t="str">
        <f t="shared" si="4"/>
        <v/>
      </c>
      <c r="E140" s="44"/>
    </row>
    <row r="141" spans="1:5" ht="14.4" x14ac:dyDescent="0.3">
      <c r="A141" s="55">
        <v>5259</v>
      </c>
      <c r="B141" s="44" t="s">
        <v>243</v>
      </c>
      <c r="C141" s="45">
        <v>0</v>
      </c>
      <c r="D141" s="42" t="str">
        <f t="shared" si="4"/>
        <v/>
      </c>
      <c r="E141" s="44"/>
    </row>
    <row r="142" spans="1:5" ht="14.4" x14ac:dyDescent="0.3">
      <c r="A142" s="54">
        <v>5260</v>
      </c>
      <c r="B142" s="40" t="s">
        <v>244</v>
      </c>
      <c r="C142" s="41">
        <v>0</v>
      </c>
      <c r="D142" s="42" t="str">
        <f t="shared" ref="D142:D144" si="5">IFERROR(C142/$C$142,"")</f>
        <v/>
      </c>
      <c r="E142" s="44"/>
    </row>
    <row r="143" spans="1:5" ht="14.4" x14ac:dyDescent="0.3">
      <c r="A143" s="55">
        <v>5261</v>
      </c>
      <c r="B143" s="44" t="s">
        <v>245</v>
      </c>
      <c r="C143" s="45">
        <v>0</v>
      </c>
      <c r="D143" s="42" t="str">
        <f t="shared" si="5"/>
        <v/>
      </c>
      <c r="E143" s="44"/>
    </row>
    <row r="144" spans="1:5" ht="14.4" x14ac:dyDescent="0.3">
      <c r="A144" s="55">
        <v>5262</v>
      </c>
      <c r="B144" s="44" t="s">
        <v>246</v>
      </c>
      <c r="C144" s="45">
        <v>0</v>
      </c>
      <c r="D144" s="42" t="str">
        <f t="shared" si="5"/>
        <v/>
      </c>
      <c r="E144" s="44"/>
    </row>
    <row r="145" spans="1:5" ht="14.4" x14ac:dyDescent="0.3">
      <c r="A145" s="54">
        <v>5270</v>
      </c>
      <c r="B145" s="40" t="s">
        <v>247</v>
      </c>
      <c r="C145" s="41">
        <v>0</v>
      </c>
      <c r="D145" s="42" t="str">
        <f t="shared" ref="D145:D146" si="6">IFERROR(C145/$C$145,"")</f>
        <v/>
      </c>
      <c r="E145" s="44"/>
    </row>
    <row r="146" spans="1:5" ht="14.4" x14ac:dyDescent="0.3">
      <c r="A146" s="55">
        <v>5271</v>
      </c>
      <c r="B146" s="44" t="s">
        <v>248</v>
      </c>
      <c r="C146" s="45">
        <v>0</v>
      </c>
      <c r="D146" s="42" t="str">
        <f t="shared" si="6"/>
        <v/>
      </c>
      <c r="E146" s="44"/>
    </row>
    <row r="147" spans="1:5" ht="14.4" x14ac:dyDescent="0.3">
      <c r="A147" s="54">
        <v>5280</v>
      </c>
      <c r="B147" s="40" t="s">
        <v>249</v>
      </c>
      <c r="C147" s="41">
        <v>0</v>
      </c>
      <c r="D147" s="42" t="str">
        <f t="shared" ref="D147:D152" si="7">IFERROR(C147/$C$147,"")</f>
        <v/>
      </c>
      <c r="E147" s="44"/>
    </row>
    <row r="148" spans="1:5" ht="14.4" x14ac:dyDescent="0.3">
      <c r="A148" s="55">
        <v>5281</v>
      </c>
      <c r="B148" s="44" t="s">
        <v>250</v>
      </c>
      <c r="C148" s="45">
        <v>0</v>
      </c>
      <c r="D148" s="42" t="str">
        <f t="shared" si="7"/>
        <v/>
      </c>
      <c r="E148" s="44"/>
    </row>
    <row r="149" spans="1:5" ht="14.4" x14ac:dyDescent="0.3">
      <c r="A149" s="55">
        <v>5282</v>
      </c>
      <c r="B149" s="44" t="s">
        <v>251</v>
      </c>
      <c r="C149" s="45">
        <v>0</v>
      </c>
      <c r="D149" s="42" t="str">
        <f t="shared" si="7"/>
        <v/>
      </c>
      <c r="E149" s="44"/>
    </row>
    <row r="150" spans="1:5" ht="14.4" x14ac:dyDescent="0.3">
      <c r="A150" s="55">
        <v>5283</v>
      </c>
      <c r="B150" s="44" t="s">
        <v>252</v>
      </c>
      <c r="C150" s="45">
        <v>0</v>
      </c>
      <c r="D150" s="42" t="str">
        <f t="shared" si="7"/>
        <v/>
      </c>
      <c r="E150" s="44"/>
    </row>
    <row r="151" spans="1:5" ht="14.4" x14ac:dyDescent="0.3">
      <c r="A151" s="55">
        <v>5284</v>
      </c>
      <c r="B151" s="44" t="s">
        <v>253</v>
      </c>
      <c r="C151" s="45">
        <v>0</v>
      </c>
      <c r="D151" s="42" t="str">
        <f t="shared" si="7"/>
        <v/>
      </c>
      <c r="E151" s="44"/>
    </row>
    <row r="152" spans="1:5" ht="14.4" x14ac:dyDescent="0.3">
      <c r="A152" s="55">
        <v>5285</v>
      </c>
      <c r="B152" s="44" t="s">
        <v>254</v>
      </c>
      <c r="C152" s="45">
        <v>0</v>
      </c>
      <c r="D152" s="42" t="str">
        <f t="shared" si="7"/>
        <v/>
      </c>
      <c r="E152" s="44"/>
    </row>
    <row r="153" spans="1:5" ht="14.4" x14ac:dyDescent="0.3">
      <c r="A153" s="54">
        <v>5290</v>
      </c>
      <c r="B153" s="40" t="s">
        <v>255</v>
      </c>
      <c r="C153" s="41">
        <v>0</v>
      </c>
      <c r="D153" s="42" t="str">
        <f t="shared" ref="D153:D155" si="8">IFERROR(C153/$C$153,"")</f>
        <v/>
      </c>
      <c r="E153" s="44"/>
    </row>
    <row r="154" spans="1:5" ht="14.4" x14ac:dyDescent="0.3">
      <c r="A154" s="55">
        <v>5291</v>
      </c>
      <c r="B154" s="44" t="s">
        <v>256</v>
      </c>
      <c r="C154" s="45">
        <v>0</v>
      </c>
      <c r="D154" s="42" t="str">
        <f t="shared" si="8"/>
        <v/>
      </c>
      <c r="E154" s="44"/>
    </row>
    <row r="155" spans="1:5" ht="14.4" x14ac:dyDescent="0.3">
      <c r="A155" s="55">
        <v>5292</v>
      </c>
      <c r="B155" s="44" t="s">
        <v>257</v>
      </c>
      <c r="C155" s="45">
        <v>0</v>
      </c>
      <c r="D155" s="42" t="str">
        <f t="shared" si="8"/>
        <v/>
      </c>
      <c r="E155" s="44"/>
    </row>
    <row r="156" spans="1:5" ht="14.4" x14ac:dyDescent="0.3">
      <c r="A156" s="54">
        <v>5300</v>
      </c>
      <c r="B156" s="40" t="s">
        <v>258</v>
      </c>
      <c r="C156" s="41">
        <v>0</v>
      </c>
      <c r="D156" s="42"/>
      <c r="E156" s="44"/>
    </row>
    <row r="157" spans="1:5" ht="14.4" x14ac:dyDescent="0.3">
      <c r="A157" s="54">
        <v>5310</v>
      </c>
      <c r="B157" s="40" t="s">
        <v>162</v>
      </c>
      <c r="C157" s="41">
        <v>0</v>
      </c>
      <c r="D157" s="42" t="str">
        <f t="shared" ref="D157:D159" si="9">IFERROR(C157/$C$157,"")</f>
        <v/>
      </c>
      <c r="E157" s="44"/>
    </row>
    <row r="158" spans="1:5" ht="14.4" x14ac:dyDescent="0.3">
      <c r="A158" s="55">
        <v>5311</v>
      </c>
      <c r="B158" s="44" t="s">
        <v>259</v>
      </c>
      <c r="C158" s="45">
        <v>0</v>
      </c>
      <c r="D158" s="42" t="str">
        <f t="shared" si="9"/>
        <v/>
      </c>
      <c r="E158" s="44"/>
    </row>
    <row r="159" spans="1:5" ht="14.4" x14ac:dyDescent="0.3">
      <c r="A159" s="55">
        <v>5312</v>
      </c>
      <c r="B159" s="44" t="s">
        <v>260</v>
      </c>
      <c r="C159" s="45">
        <v>0</v>
      </c>
      <c r="D159" s="42" t="str">
        <f t="shared" si="9"/>
        <v/>
      </c>
      <c r="E159" s="44"/>
    </row>
    <row r="160" spans="1:5" ht="14.4" x14ac:dyDescent="0.3">
      <c r="A160" s="54">
        <v>5320</v>
      </c>
      <c r="B160" s="40" t="s">
        <v>163</v>
      </c>
      <c r="C160" s="41">
        <v>0</v>
      </c>
      <c r="D160" s="42" t="str">
        <f t="shared" ref="D160:D162" si="10">IFERROR(C160/$C$160,"")</f>
        <v/>
      </c>
      <c r="E160" s="44"/>
    </row>
    <row r="161" spans="1:5" ht="14.4" x14ac:dyDescent="0.3">
      <c r="A161" s="55">
        <v>5321</v>
      </c>
      <c r="B161" s="44" t="s">
        <v>261</v>
      </c>
      <c r="C161" s="45">
        <v>0</v>
      </c>
      <c r="D161" s="42" t="str">
        <f t="shared" si="10"/>
        <v/>
      </c>
      <c r="E161" s="44"/>
    </row>
    <row r="162" spans="1:5" ht="14.4" x14ac:dyDescent="0.3">
      <c r="A162" s="55">
        <v>5322</v>
      </c>
      <c r="B162" s="44" t="s">
        <v>262</v>
      </c>
      <c r="C162" s="45">
        <v>0</v>
      </c>
      <c r="D162" s="42" t="str">
        <f t="shared" si="10"/>
        <v/>
      </c>
      <c r="E162" s="44"/>
    </row>
    <row r="163" spans="1:5" ht="14.4" x14ac:dyDescent="0.3">
      <c r="A163" s="54">
        <v>5330</v>
      </c>
      <c r="B163" s="40" t="s">
        <v>164</v>
      </c>
      <c r="C163" s="41">
        <v>0</v>
      </c>
      <c r="D163" s="42" t="str">
        <f t="shared" ref="D163:D165" si="11">IFERROR(C163/$C$163,"")</f>
        <v/>
      </c>
      <c r="E163" s="44"/>
    </row>
    <row r="164" spans="1:5" ht="14.4" x14ac:dyDescent="0.3">
      <c r="A164" s="55">
        <v>5331</v>
      </c>
      <c r="B164" s="44" t="s">
        <v>263</v>
      </c>
      <c r="C164" s="45">
        <v>0</v>
      </c>
      <c r="D164" s="42" t="str">
        <f t="shared" si="11"/>
        <v/>
      </c>
      <c r="E164" s="44"/>
    </row>
    <row r="165" spans="1:5" ht="14.4" x14ac:dyDescent="0.3">
      <c r="A165" s="55">
        <v>5332</v>
      </c>
      <c r="B165" s="44" t="s">
        <v>264</v>
      </c>
      <c r="C165" s="45">
        <v>0</v>
      </c>
      <c r="D165" s="42" t="str">
        <f t="shared" si="11"/>
        <v/>
      </c>
      <c r="E165" s="44"/>
    </row>
    <row r="166" spans="1:5" ht="14.4" x14ac:dyDescent="0.3">
      <c r="A166" s="54">
        <v>5400</v>
      </c>
      <c r="B166" s="40" t="s">
        <v>265</v>
      </c>
      <c r="C166" s="41">
        <v>0</v>
      </c>
      <c r="D166" s="42"/>
      <c r="E166" s="44"/>
    </row>
    <row r="167" spans="1:5" ht="14.4" x14ac:dyDescent="0.3">
      <c r="A167" s="54">
        <v>5410</v>
      </c>
      <c r="B167" s="40" t="s">
        <v>266</v>
      </c>
      <c r="C167" s="41">
        <v>0</v>
      </c>
      <c r="D167" s="42" t="str">
        <f t="shared" ref="D167:D169" si="12">IFERROR(C167/$C$167,"")</f>
        <v/>
      </c>
      <c r="E167" s="44"/>
    </row>
    <row r="168" spans="1:5" ht="14.4" x14ac:dyDescent="0.3">
      <c r="A168" s="55">
        <v>5411</v>
      </c>
      <c r="B168" s="44" t="s">
        <v>267</v>
      </c>
      <c r="C168" s="45">
        <v>0</v>
      </c>
      <c r="D168" s="42" t="str">
        <f t="shared" si="12"/>
        <v/>
      </c>
      <c r="E168" s="44"/>
    </row>
    <row r="169" spans="1:5" ht="14.4" x14ac:dyDescent="0.3">
      <c r="A169" s="55">
        <v>5412</v>
      </c>
      <c r="B169" s="44" t="s">
        <v>268</v>
      </c>
      <c r="C169" s="45">
        <v>0</v>
      </c>
      <c r="D169" s="42" t="str">
        <f t="shared" si="12"/>
        <v/>
      </c>
      <c r="E169" s="44"/>
    </row>
    <row r="170" spans="1:5" ht="14.4" x14ac:dyDescent="0.3">
      <c r="A170" s="54">
        <v>5420</v>
      </c>
      <c r="B170" s="40" t="s">
        <v>269</v>
      </c>
      <c r="C170" s="41">
        <v>0</v>
      </c>
      <c r="D170" s="42" t="str">
        <f t="shared" ref="D170:D172" si="13">IFERROR(C170/$C$170,"")</f>
        <v/>
      </c>
      <c r="E170" s="44"/>
    </row>
    <row r="171" spans="1:5" ht="14.4" x14ac:dyDescent="0.3">
      <c r="A171" s="55">
        <v>5421</v>
      </c>
      <c r="B171" s="44" t="s">
        <v>270</v>
      </c>
      <c r="C171" s="45">
        <v>0</v>
      </c>
      <c r="D171" s="42" t="str">
        <f t="shared" si="13"/>
        <v/>
      </c>
      <c r="E171" s="44"/>
    </row>
    <row r="172" spans="1:5" ht="14.4" x14ac:dyDescent="0.3">
      <c r="A172" s="55">
        <v>5422</v>
      </c>
      <c r="B172" s="44" t="s">
        <v>271</v>
      </c>
      <c r="C172" s="45">
        <v>0</v>
      </c>
      <c r="D172" s="42" t="str">
        <f t="shared" si="13"/>
        <v/>
      </c>
      <c r="E172" s="44"/>
    </row>
    <row r="173" spans="1:5" ht="14.4" x14ac:dyDescent="0.3">
      <c r="A173" s="54">
        <v>5430</v>
      </c>
      <c r="B173" s="40" t="s">
        <v>272</v>
      </c>
      <c r="C173" s="41">
        <v>0</v>
      </c>
      <c r="D173" s="42" t="str">
        <f t="shared" ref="D173:D175" si="14">IFERROR(C173/$C$173,"")</f>
        <v/>
      </c>
      <c r="E173" s="44"/>
    </row>
    <row r="174" spans="1:5" ht="14.4" x14ac:dyDescent="0.3">
      <c r="A174" s="55">
        <v>5431</v>
      </c>
      <c r="B174" s="44" t="s">
        <v>273</v>
      </c>
      <c r="C174" s="45">
        <v>0</v>
      </c>
      <c r="D174" s="42" t="str">
        <f t="shared" si="14"/>
        <v/>
      </c>
      <c r="E174" s="44"/>
    </row>
    <row r="175" spans="1:5" ht="14.4" x14ac:dyDescent="0.3">
      <c r="A175" s="55">
        <v>5432</v>
      </c>
      <c r="B175" s="44" t="s">
        <v>274</v>
      </c>
      <c r="C175" s="45">
        <v>0</v>
      </c>
      <c r="D175" s="42" t="str">
        <f t="shared" si="14"/>
        <v/>
      </c>
      <c r="E175" s="44"/>
    </row>
    <row r="176" spans="1:5" ht="14.4" x14ac:dyDescent="0.3">
      <c r="A176" s="54">
        <v>5440</v>
      </c>
      <c r="B176" s="40" t="s">
        <v>275</v>
      </c>
      <c r="C176" s="41">
        <v>0</v>
      </c>
      <c r="D176" s="42" t="str">
        <f t="shared" ref="D176:D177" si="15">IFERROR(C176/$C$176,"")</f>
        <v/>
      </c>
      <c r="E176" s="44"/>
    </row>
    <row r="177" spans="1:5" ht="14.4" x14ac:dyDescent="0.3">
      <c r="A177" s="55">
        <v>5441</v>
      </c>
      <c r="B177" s="44" t="s">
        <v>275</v>
      </c>
      <c r="C177" s="45">
        <v>0</v>
      </c>
      <c r="D177" s="42" t="str">
        <f t="shared" si="15"/>
        <v/>
      </c>
      <c r="E177" s="44"/>
    </row>
    <row r="178" spans="1:5" ht="14.4" x14ac:dyDescent="0.3">
      <c r="A178" s="54">
        <v>5450</v>
      </c>
      <c r="B178" s="40" t="s">
        <v>276</v>
      </c>
      <c r="C178" s="41">
        <v>0</v>
      </c>
      <c r="D178" s="42" t="str">
        <f t="shared" ref="D178:D180" si="16">IFERROR(C178/$C$178,"")</f>
        <v/>
      </c>
      <c r="E178" s="44"/>
    </row>
    <row r="179" spans="1:5" ht="14.4" x14ac:dyDescent="0.3">
      <c r="A179" s="55">
        <v>5451</v>
      </c>
      <c r="B179" s="44" t="s">
        <v>277</v>
      </c>
      <c r="C179" s="45">
        <v>0</v>
      </c>
      <c r="D179" s="42" t="str">
        <f t="shared" si="16"/>
        <v/>
      </c>
      <c r="E179" s="44"/>
    </row>
    <row r="180" spans="1:5" ht="14.4" x14ac:dyDescent="0.3">
      <c r="A180" s="55">
        <v>5452</v>
      </c>
      <c r="B180" s="44" t="s">
        <v>278</v>
      </c>
      <c r="C180" s="45">
        <v>0</v>
      </c>
      <c r="D180" s="42" t="str">
        <f t="shared" si="16"/>
        <v/>
      </c>
      <c r="E180" s="44"/>
    </row>
    <row r="181" spans="1:5" ht="21.6" x14ac:dyDescent="0.3">
      <c r="A181" s="54">
        <v>5500</v>
      </c>
      <c r="B181" s="40" t="s">
        <v>279</v>
      </c>
      <c r="C181" s="294">
        <v>1108125.4099999999</v>
      </c>
      <c r="D181" s="295"/>
      <c r="E181" s="46" t="s">
        <v>1693</v>
      </c>
    </row>
    <row r="182" spans="1:5" ht="28.5" customHeight="1" x14ac:dyDescent="0.3">
      <c r="A182" s="54">
        <v>5510</v>
      </c>
      <c r="B182" s="40" t="s">
        <v>280</v>
      </c>
      <c r="C182" s="294">
        <v>1108125.4099999999</v>
      </c>
      <c r="D182" s="295">
        <v>1</v>
      </c>
      <c r="E182" s="46" t="s">
        <v>1693</v>
      </c>
    </row>
    <row r="183" spans="1:5" ht="12" customHeight="1" x14ac:dyDescent="0.3">
      <c r="A183" s="55">
        <v>5511</v>
      </c>
      <c r="B183" s="44" t="s">
        <v>281</v>
      </c>
      <c r="C183" s="296">
        <v>0</v>
      </c>
      <c r="D183" s="295">
        <v>0</v>
      </c>
      <c r="E183" s="46"/>
    </row>
    <row r="184" spans="1:5" ht="14.4" x14ac:dyDescent="0.3">
      <c r="A184" s="55">
        <v>5512</v>
      </c>
      <c r="B184" s="44" t="s">
        <v>282</v>
      </c>
      <c r="C184" s="296">
        <v>0</v>
      </c>
      <c r="D184" s="295">
        <v>0</v>
      </c>
      <c r="E184" s="46"/>
    </row>
    <row r="185" spans="1:5" ht="14.4" x14ac:dyDescent="0.3">
      <c r="A185" s="55">
        <v>5513</v>
      </c>
      <c r="B185" s="44" t="s">
        <v>283</v>
      </c>
      <c r="C185" s="296">
        <v>0</v>
      </c>
      <c r="D185" s="295">
        <v>0</v>
      </c>
      <c r="E185" s="46"/>
    </row>
    <row r="186" spans="1:5" ht="14.4" x14ac:dyDescent="0.3">
      <c r="A186" s="55">
        <v>5514</v>
      </c>
      <c r="B186" s="44" t="s">
        <v>284</v>
      </c>
      <c r="C186" s="296">
        <v>0</v>
      </c>
      <c r="D186" s="295">
        <v>0</v>
      </c>
      <c r="E186" s="46"/>
    </row>
    <row r="187" spans="1:5" ht="21.6" x14ac:dyDescent="0.3">
      <c r="A187" s="55">
        <v>5515</v>
      </c>
      <c r="B187" s="44" t="s">
        <v>285</v>
      </c>
      <c r="C187" s="296">
        <v>452193.92</v>
      </c>
      <c r="D187" s="295">
        <v>0.40807106841814955</v>
      </c>
      <c r="E187" s="46" t="s">
        <v>1694</v>
      </c>
    </row>
    <row r="188" spans="1:5" ht="14.4" x14ac:dyDescent="0.3">
      <c r="A188" s="55">
        <v>5516</v>
      </c>
      <c r="B188" s="44" t="s">
        <v>286</v>
      </c>
      <c r="C188" s="296">
        <v>0</v>
      </c>
      <c r="D188" s="295">
        <v>0</v>
      </c>
      <c r="E188" s="46"/>
    </row>
    <row r="189" spans="1:5" ht="21.6" x14ac:dyDescent="0.3">
      <c r="A189" s="55">
        <v>5517</v>
      </c>
      <c r="B189" s="44" t="s">
        <v>287</v>
      </c>
      <c r="C189" s="296">
        <v>651717</v>
      </c>
      <c r="D189" s="295">
        <v>0.58812567072169208</v>
      </c>
      <c r="E189" s="46" t="s">
        <v>1695</v>
      </c>
    </row>
    <row r="190" spans="1:5" ht="14.4" x14ac:dyDescent="0.3">
      <c r="A190" s="55">
        <v>5518</v>
      </c>
      <c r="B190" s="44" t="s">
        <v>288</v>
      </c>
      <c r="C190" s="296">
        <v>4214.49</v>
      </c>
      <c r="D190" s="295">
        <v>3.8032608601584186E-3</v>
      </c>
      <c r="E190" s="46" t="s">
        <v>1696</v>
      </c>
    </row>
    <row r="191" spans="1:5" ht="14.4" x14ac:dyDescent="0.3">
      <c r="A191" s="54">
        <v>5520</v>
      </c>
      <c r="B191" s="40" t="s">
        <v>289</v>
      </c>
      <c r="C191" s="41">
        <v>0</v>
      </c>
      <c r="D191" s="42" t="str">
        <f t="shared" ref="D191:D193" si="17">IFERROR(C191/$C$191,"")</f>
        <v/>
      </c>
      <c r="E191" s="44"/>
    </row>
    <row r="192" spans="1:5" ht="14.4" x14ac:dyDescent="0.3">
      <c r="A192" s="55">
        <v>5521</v>
      </c>
      <c r="B192" s="44" t="s">
        <v>290</v>
      </c>
      <c r="C192" s="45">
        <v>0</v>
      </c>
      <c r="D192" s="42" t="str">
        <f t="shared" si="17"/>
        <v/>
      </c>
      <c r="E192" s="44"/>
    </row>
    <row r="193" spans="1:5" ht="14.4" x14ac:dyDescent="0.3">
      <c r="A193" s="55">
        <v>5522</v>
      </c>
      <c r="B193" s="44" t="s">
        <v>291</v>
      </c>
      <c r="C193" s="45">
        <v>0</v>
      </c>
      <c r="D193" s="42" t="str">
        <f t="shared" si="17"/>
        <v/>
      </c>
      <c r="E193" s="44"/>
    </row>
    <row r="194" spans="1:5" ht="14.4" x14ac:dyDescent="0.3">
      <c r="A194" s="54">
        <v>5530</v>
      </c>
      <c r="B194" s="40" t="s">
        <v>292</v>
      </c>
      <c r="C194" s="41">
        <v>0</v>
      </c>
      <c r="D194" s="42" t="str">
        <f t="shared" ref="D194:D199" si="18">IFERROR(C194/$C$194,"")</f>
        <v/>
      </c>
      <c r="E194" s="44"/>
    </row>
    <row r="195" spans="1:5" ht="14.4" x14ac:dyDescent="0.3">
      <c r="A195" s="55">
        <v>5531</v>
      </c>
      <c r="B195" s="44" t="s">
        <v>293</v>
      </c>
      <c r="C195" s="45">
        <v>0</v>
      </c>
      <c r="D195" s="42" t="str">
        <f t="shared" si="18"/>
        <v/>
      </c>
      <c r="E195" s="44"/>
    </row>
    <row r="196" spans="1:5" ht="14.4" x14ac:dyDescent="0.3">
      <c r="A196" s="55">
        <v>5532</v>
      </c>
      <c r="B196" s="44" t="s">
        <v>294</v>
      </c>
      <c r="C196" s="45">
        <v>0</v>
      </c>
      <c r="D196" s="42" t="str">
        <f t="shared" si="18"/>
        <v/>
      </c>
      <c r="E196" s="44"/>
    </row>
    <row r="197" spans="1:5" ht="14.4" x14ac:dyDescent="0.3">
      <c r="A197" s="55">
        <v>5533</v>
      </c>
      <c r="B197" s="44" t="s">
        <v>295</v>
      </c>
      <c r="C197" s="45">
        <v>0</v>
      </c>
      <c r="D197" s="42" t="str">
        <f t="shared" si="18"/>
        <v/>
      </c>
      <c r="E197" s="44"/>
    </row>
    <row r="198" spans="1:5" ht="14.4" x14ac:dyDescent="0.3">
      <c r="A198" s="55">
        <v>5534</v>
      </c>
      <c r="B198" s="44" t="s">
        <v>296</v>
      </c>
      <c r="C198" s="45">
        <v>0</v>
      </c>
      <c r="D198" s="42" t="str">
        <f t="shared" si="18"/>
        <v/>
      </c>
      <c r="E198" s="44"/>
    </row>
    <row r="199" spans="1:5" ht="14.4" x14ac:dyDescent="0.3">
      <c r="A199" s="55">
        <v>5535</v>
      </c>
      <c r="B199" s="44" t="s">
        <v>297</v>
      </c>
      <c r="C199" s="45">
        <v>0</v>
      </c>
      <c r="D199" s="42" t="str">
        <f t="shared" si="18"/>
        <v/>
      </c>
      <c r="E199" s="44"/>
    </row>
    <row r="200" spans="1:5" ht="14.4" x14ac:dyDescent="0.3">
      <c r="A200" s="54">
        <v>5590</v>
      </c>
      <c r="B200" s="40" t="s">
        <v>298</v>
      </c>
      <c r="C200" s="41">
        <v>0</v>
      </c>
      <c r="D200" s="42" t="str">
        <f t="shared" ref="D200:D209" si="19">IFERROR(C200/$C$200,"")</f>
        <v/>
      </c>
      <c r="E200" s="44"/>
    </row>
    <row r="201" spans="1:5" ht="14.4" x14ac:dyDescent="0.3">
      <c r="A201" s="55">
        <v>5591</v>
      </c>
      <c r="B201" s="44" t="s">
        <v>299</v>
      </c>
      <c r="C201" s="45">
        <v>0</v>
      </c>
      <c r="D201" s="42" t="str">
        <f t="shared" si="19"/>
        <v/>
      </c>
      <c r="E201" s="44"/>
    </row>
    <row r="202" spans="1:5" ht="14.4" x14ac:dyDescent="0.3">
      <c r="A202" s="55">
        <v>5592</v>
      </c>
      <c r="B202" s="44" t="s">
        <v>300</v>
      </c>
      <c r="C202" s="45">
        <v>0</v>
      </c>
      <c r="D202" s="42" t="str">
        <f t="shared" si="19"/>
        <v/>
      </c>
      <c r="E202" s="44"/>
    </row>
    <row r="203" spans="1:5" ht="14.4" x14ac:dyDescent="0.3">
      <c r="A203" s="55">
        <v>5593</v>
      </c>
      <c r="B203" s="44" t="s">
        <v>301</v>
      </c>
      <c r="C203" s="45">
        <v>0</v>
      </c>
      <c r="D203" s="42" t="str">
        <f t="shared" si="19"/>
        <v/>
      </c>
      <c r="E203" s="44"/>
    </row>
    <row r="204" spans="1:5" ht="14.4" x14ac:dyDescent="0.3">
      <c r="A204" s="55">
        <v>5594</v>
      </c>
      <c r="B204" s="44" t="s">
        <v>302</v>
      </c>
      <c r="C204" s="45">
        <v>0</v>
      </c>
      <c r="D204" s="42" t="str">
        <f t="shared" si="19"/>
        <v/>
      </c>
      <c r="E204" s="44"/>
    </row>
    <row r="205" spans="1:5" ht="14.4" x14ac:dyDescent="0.3">
      <c r="A205" s="55">
        <v>5595</v>
      </c>
      <c r="B205" s="44" t="s">
        <v>303</v>
      </c>
      <c r="C205" s="45">
        <v>0</v>
      </c>
      <c r="D205" s="42" t="str">
        <f t="shared" si="19"/>
        <v/>
      </c>
      <c r="E205" s="44"/>
    </row>
    <row r="206" spans="1:5" ht="14.4" x14ac:dyDescent="0.3">
      <c r="A206" s="55">
        <v>5596</v>
      </c>
      <c r="B206" s="44" t="s">
        <v>188</v>
      </c>
      <c r="C206" s="45">
        <v>0</v>
      </c>
      <c r="D206" s="42" t="str">
        <f t="shared" si="19"/>
        <v/>
      </c>
      <c r="E206" s="44"/>
    </row>
    <row r="207" spans="1:5" ht="14.4" x14ac:dyDescent="0.3">
      <c r="A207" s="55">
        <v>5597</v>
      </c>
      <c r="B207" s="44" t="s">
        <v>304</v>
      </c>
      <c r="C207" s="45">
        <v>0</v>
      </c>
      <c r="D207" s="42" t="str">
        <f t="shared" si="19"/>
        <v/>
      </c>
      <c r="E207" s="44"/>
    </row>
    <row r="208" spans="1:5" ht="14.4" x14ac:dyDescent="0.3">
      <c r="A208" s="55">
        <v>5598</v>
      </c>
      <c r="B208" s="44" t="s">
        <v>305</v>
      </c>
      <c r="C208" s="45">
        <v>0</v>
      </c>
      <c r="D208" s="42" t="str">
        <f t="shared" si="19"/>
        <v/>
      </c>
      <c r="E208" s="44"/>
    </row>
    <row r="209" spans="1:5" ht="14.4" x14ac:dyDescent="0.3">
      <c r="A209" s="55">
        <v>5599</v>
      </c>
      <c r="B209" s="44" t="s">
        <v>306</v>
      </c>
      <c r="C209" s="45">
        <v>0</v>
      </c>
      <c r="D209" s="42" t="str">
        <f t="shared" si="19"/>
        <v/>
      </c>
      <c r="E209" s="44"/>
    </row>
    <row r="210" spans="1:5" ht="14.4" x14ac:dyDescent="0.3">
      <c r="A210" s="54">
        <v>5600</v>
      </c>
      <c r="B210" s="40" t="s">
        <v>307</v>
      </c>
      <c r="C210" s="41">
        <v>0</v>
      </c>
      <c r="D210" s="42"/>
      <c r="E210" s="44"/>
    </row>
    <row r="211" spans="1:5" ht="14.4" x14ac:dyDescent="0.3">
      <c r="A211" s="54">
        <v>5610</v>
      </c>
      <c r="B211" s="40" t="s">
        <v>308</v>
      </c>
      <c r="C211" s="41">
        <v>0</v>
      </c>
      <c r="D211" s="42" t="str">
        <f t="shared" ref="D211:D212" si="20">IFERROR(C211/$C$211,"")</f>
        <v/>
      </c>
      <c r="E211" s="44"/>
    </row>
    <row r="212" spans="1:5" ht="14.4" x14ac:dyDescent="0.3">
      <c r="A212" s="55">
        <v>5611</v>
      </c>
      <c r="B212" s="44" t="s">
        <v>309</v>
      </c>
      <c r="C212" s="45">
        <v>0</v>
      </c>
      <c r="D212" s="42" t="str">
        <f t="shared" si="20"/>
        <v/>
      </c>
      <c r="E212" s="44"/>
    </row>
    <row r="213" spans="1:5" ht="14.4" x14ac:dyDescent="0.3">
      <c r="A213" s="34"/>
      <c r="B213" s="34"/>
      <c r="C213" s="34"/>
      <c r="D213" s="35"/>
      <c r="E213" s="34"/>
    </row>
    <row r="214" spans="1:5" ht="14.4" x14ac:dyDescent="0.3">
      <c r="A214" s="34"/>
      <c r="B214" s="34" t="s">
        <v>310</v>
      </c>
      <c r="C214" s="34"/>
      <c r="D214" s="35"/>
      <c r="E214" s="34"/>
    </row>
  </sheetData>
  <autoFilter ref="A93:C212" xr:uid="{00000000-0009-0000-0000-000048000000}"/>
  <mergeCells count="4">
    <mergeCell ref="A1:C1"/>
    <mergeCell ref="A2:C2"/>
    <mergeCell ref="A3:C3"/>
    <mergeCell ref="A4:C4"/>
  </mergeCells>
  <pageMargins left="0.9055118110236221" right="0.70866141732283472" top="0.74803149606299213" bottom="0.74803149606299213" header="0" footer="0"/>
  <pageSetup scale="65"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pageSetUpPr fitToPage="1"/>
  </sheetPr>
  <dimension ref="A1:J173"/>
  <sheetViews>
    <sheetView view="pageBreakPreview" zoomScale="60" zoomScaleNormal="85" workbookViewId="0">
      <selection sqref="A1:F1"/>
    </sheetView>
  </sheetViews>
  <sheetFormatPr baseColWidth="10" defaultColWidth="14.44140625" defaultRowHeight="15" customHeight="1" x14ac:dyDescent="0.3"/>
  <cols>
    <col min="1" max="1" width="10" style="29" customWidth="1"/>
    <col min="2" max="2" width="64.5546875" style="29" customWidth="1"/>
    <col min="3" max="3" width="16.44140625" style="29" customWidth="1"/>
    <col min="4" max="4" width="19.109375" style="29" customWidth="1"/>
    <col min="5" max="5" width="24.5546875" style="29" customWidth="1"/>
    <col min="6" max="6" width="22.88671875" style="29" customWidth="1"/>
    <col min="7" max="8" width="16.88671875" style="29" customWidth="1"/>
    <col min="9" max="9" width="13.88671875" style="29" customWidth="1"/>
    <col min="10" max="10" width="23.88671875" style="29" customWidth="1"/>
    <col min="11" max="26" width="9.109375" style="29" customWidth="1"/>
    <col min="27" max="16384" width="14.44140625" style="29"/>
  </cols>
  <sheetData>
    <row r="1" spans="1:8" ht="11.25" customHeight="1" x14ac:dyDescent="0.3">
      <c r="A1" s="514" t="s">
        <v>2115</v>
      </c>
      <c r="B1" s="501"/>
      <c r="C1" s="501"/>
      <c r="D1" s="501"/>
      <c r="E1" s="501"/>
      <c r="F1" s="501"/>
      <c r="G1" s="70" t="s">
        <v>99</v>
      </c>
      <c r="H1" s="71">
        <v>2025</v>
      </c>
    </row>
    <row r="2" spans="1:8" ht="11.25" customHeight="1" x14ac:dyDescent="0.3">
      <c r="A2" s="514" t="s">
        <v>311</v>
      </c>
      <c r="B2" s="501"/>
      <c r="C2" s="501"/>
      <c r="D2" s="501"/>
      <c r="E2" s="501"/>
      <c r="F2" s="501"/>
      <c r="G2" s="70" t="s">
        <v>101</v>
      </c>
      <c r="H2" s="71" t="s">
        <v>648</v>
      </c>
    </row>
    <row r="3" spans="1:8" ht="11.25" customHeight="1" x14ac:dyDescent="0.3">
      <c r="A3" s="514" t="s">
        <v>2107</v>
      </c>
      <c r="B3" s="501"/>
      <c r="C3" s="501"/>
      <c r="D3" s="501"/>
      <c r="E3" s="501"/>
      <c r="F3" s="501"/>
      <c r="G3" s="70" t="s">
        <v>102</v>
      </c>
      <c r="H3" s="71" t="s">
        <v>651</v>
      </c>
    </row>
    <row r="4" spans="1:8" ht="11.25" customHeight="1" x14ac:dyDescent="0.3">
      <c r="A4" s="488" t="s">
        <v>103</v>
      </c>
      <c r="B4" s="501"/>
      <c r="C4" s="501"/>
      <c r="D4" s="501"/>
      <c r="E4" s="501"/>
      <c r="F4" s="501"/>
      <c r="G4" s="70"/>
      <c r="H4" s="71"/>
    </row>
    <row r="5" spans="1:8" ht="14.4" x14ac:dyDescent="0.3">
      <c r="A5" s="31" t="s">
        <v>104</v>
      </c>
      <c r="B5" s="32"/>
      <c r="C5" s="32"/>
      <c r="D5" s="32"/>
      <c r="E5" s="32"/>
      <c r="F5" s="32"/>
      <c r="G5" s="32"/>
      <c r="H5" s="32"/>
    </row>
    <row r="6" spans="1:8" ht="14.4" x14ac:dyDescent="0.3">
      <c r="A6" s="34"/>
      <c r="B6" s="34"/>
      <c r="C6" s="34"/>
      <c r="D6" s="34"/>
      <c r="E6" s="34"/>
      <c r="F6" s="34"/>
      <c r="G6" s="34"/>
      <c r="H6" s="34"/>
    </row>
    <row r="7" spans="1:8" ht="14.4" x14ac:dyDescent="0.3">
      <c r="A7" s="32" t="s">
        <v>312</v>
      </c>
      <c r="B7" s="32"/>
      <c r="C7" s="32"/>
      <c r="D7" s="32"/>
      <c r="E7" s="32"/>
      <c r="F7" s="32"/>
      <c r="G7" s="32"/>
      <c r="H7" s="32"/>
    </row>
    <row r="8" spans="1:8" ht="14.4" x14ac:dyDescent="0.3">
      <c r="A8" s="36" t="s">
        <v>106</v>
      </c>
      <c r="B8" s="36" t="s">
        <v>107</v>
      </c>
      <c r="C8" s="36" t="s">
        <v>108</v>
      </c>
      <c r="D8" s="36" t="s">
        <v>313</v>
      </c>
      <c r="E8" s="36"/>
      <c r="F8" s="36"/>
      <c r="G8" s="36"/>
      <c r="H8" s="36"/>
    </row>
    <row r="9" spans="1:8" ht="14.4" x14ac:dyDescent="0.3">
      <c r="A9" s="57">
        <v>1114</v>
      </c>
      <c r="B9" s="34" t="s">
        <v>314</v>
      </c>
      <c r="C9" s="58">
        <v>18381794.100000001</v>
      </c>
      <c r="D9" s="34" t="s">
        <v>1697</v>
      </c>
      <c r="E9" s="34"/>
      <c r="F9" s="34"/>
      <c r="G9" s="34"/>
      <c r="H9" s="34"/>
    </row>
    <row r="10" spans="1:8" ht="14.4" x14ac:dyDescent="0.3">
      <c r="A10" s="57">
        <v>1115</v>
      </c>
      <c r="B10" s="34" t="s">
        <v>315</v>
      </c>
      <c r="C10" s="58">
        <v>0</v>
      </c>
      <c r="D10" s="34"/>
      <c r="E10" s="34"/>
      <c r="F10" s="34"/>
      <c r="G10" s="34"/>
      <c r="H10" s="34"/>
    </row>
    <row r="11" spans="1:8" ht="14.4" x14ac:dyDescent="0.3">
      <c r="A11" s="57">
        <v>1121</v>
      </c>
      <c r="B11" s="34" t="s">
        <v>316</v>
      </c>
      <c r="C11" s="58">
        <v>0</v>
      </c>
      <c r="D11" s="34"/>
      <c r="E11" s="34"/>
      <c r="F11" s="34"/>
      <c r="G11" s="34"/>
      <c r="H11" s="34"/>
    </row>
    <row r="12" spans="1:8" ht="14.4" x14ac:dyDescent="0.3">
      <c r="A12" s="34"/>
      <c r="B12" s="34"/>
      <c r="C12" s="34"/>
      <c r="D12" s="34"/>
      <c r="E12" s="34"/>
      <c r="F12" s="34"/>
      <c r="G12" s="34"/>
      <c r="H12" s="34"/>
    </row>
    <row r="13" spans="1:8" ht="14.4" x14ac:dyDescent="0.3">
      <c r="A13" s="32" t="s">
        <v>317</v>
      </c>
      <c r="B13" s="32"/>
      <c r="C13" s="32"/>
      <c r="D13" s="32"/>
      <c r="E13" s="32"/>
      <c r="F13" s="32"/>
      <c r="G13" s="32"/>
      <c r="H13" s="32"/>
    </row>
    <row r="14" spans="1:8" ht="14.4" x14ac:dyDescent="0.3">
      <c r="A14" s="36" t="s">
        <v>106</v>
      </c>
      <c r="B14" s="36" t="s">
        <v>107</v>
      </c>
      <c r="C14" s="36" t="s">
        <v>108</v>
      </c>
      <c r="D14" s="36">
        <f>H1-1</f>
        <v>2024</v>
      </c>
      <c r="E14" s="36">
        <f t="shared" ref="E14:G14" si="0">D14-1</f>
        <v>2023</v>
      </c>
      <c r="F14" s="36">
        <f t="shared" si="0"/>
        <v>2022</v>
      </c>
      <c r="G14" s="36">
        <f t="shared" si="0"/>
        <v>2021</v>
      </c>
      <c r="H14" s="36" t="s">
        <v>318</v>
      </c>
    </row>
    <row r="15" spans="1:8" ht="21.6" x14ac:dyDescent="0.3">
      <c r="A15" s="57">
        <v>1122</v>
      </c>
      <c r="B15" s="34" t="s">
        <v>319</v>
      </c>
      <c r="C15" s="58">
        <v>2746</v>
      </c>
      <c r="D15" s="58">
        <v>0</v>
      </c>
      <c r="E15" s="58">
        <v>4313</v>
      </c>
      <c r="F15" s="58">
        <v>0</v>
      </c>
      <c r="G15" s="58">
        <v>0</v>
      </c>
      <c r="H15" s="280" t="s">
        <v>1598</v>
      </c>
    </row>
    <row r="16" spans="1:8" ht="14.4" x14ac:dyDescent="0.3">
      <c r="A16" s="57">
        <v>1124</v>
      </c>
      <c r="B16" s="34" t="s">
        <v>320</v>
      </c>
      <c r="C16" s="58">
        <v>0</v>
      </c>
      <c r="D16" s="58">
        <v>0</v>
      </c>
      <c r="E16" s="58">
        <v>0</v>
      </c>
      <c r="F16" s="58">
        <v>0</v>
      </c>
      <c r="G16" s="58">
        <v>0</v>
      </c>
      <c r="H16" s="34"/>
    </row>
    <row r="18" spans="1:8" ht="14.4" x14ac:dyDescent="0.3">
      <c r="A18" s="32" t="s">
        <v>321</v>
      </c>
      <c r="B18" s="32"/>
      <c r="C18" s="32"/>
      <c r="D18" s="32"/>
      <c r="E18" s="32"/>
      <c r="F18" s="32"/>
      <c r="G18" s="32"/>
      <c r="H18" s="32"/>
    </row>
    <row r="19" spans="1:8" ht="14.4" x14ac:dyDescent="0.3">
      <c r="A19" s="36" t="s">
        <v>106</v>
      </c>
      <c r="B19" s="36" t="s">
        <v>107</v>
      </c>
      <c r="C19" s="36" t="s">
        <v>108</v>
      </c>
      <c r="D19" s="36" t="s">
        <v>322</v>
      </c>
      <c r="E19" s="36" t="s">
        <v>323</v>
      </c>
      <c r="F19" s="36" t="s">
        <v>324</v>
      </c>
      <c r="G19" s="36" t="s">
        <v>325</v>
      </c>
      <c r="H19" s="36" t="s">
        <v>326</v>
      </c>
    </row>
    <row r="20" spans="1:8" ht="14.4" x14ac:dyDescent="0.3">
      <c r="A20" s="57">
        <v>1123</v>
      </c>
      <c r="B20" s="34" t="s">
        <v>327</v>
      </c>
      <c r="C20" s="58">
        <v>0</v>
      </c>
      <c r="D20" s="58">
        <v>0</v>
      </c>
      <c r="E20" s="58">
        <v>0</v>
      </c>
      <c r="F20" s="58">
        <v>0</v>
      </c>
      <c r="G20" s="58">
        <v>0</v>
      </c>
      <c r="H20" s="34" t="s">
        <v>1698</v>
      </c>
    </row>
    <row r="21" spans="1:8" ht="21.6" x14ac:dyDescent="0.3">
      <c r="A21" s="57">
        <v>1125</v>
      </c>
      <c r="B21" s="34" t="s">
        <v>329</v>
      </c>
      <c r="C21" s="58">
        <v>10000</v>
      </c>
      <c r="D21" s="58">
        <v>0</v>
      </c>
      <c r="E21" s="58">
        <v>0</v>
      </c>
      <c r="F21" s="58">
        <v>0</v>
      </c>
      <c r="G21" s="58">
        <v>10000</v>
      </c>
      <c r="H21" s="280" t="s">
        <v>1699</v>
      </c>
    </row>
    <row r="22" spans="1:8" ht="14.4" x14ac:dyDescent="0.3">
      <c r="A22" s="55">
        <v>1126</v>
      </c>
      <c r="B22" s="44" t="s">
        <v>330</v>
      </c>
      <c r="C22" s="58">
        <v>0</v>
      </c>
      <c r="D22" s="58">
        <v>0</v>
      </c>
      <c r="E22" s="58">
        <v>0</v>
      </c>
      <c r="F22" s="58">
        <v>0</v>
      </c>
      <c r="G22" s="58">
        <v>0</v>
      </c>
      <c r="H22" s="34"/>
    </row>
    <row r="23" spans="1:8" ht="14.4" x14ac:dyDescent="0.3">
      <c r="A23" s="55">
        <v>1129</v>
      </c>
      <c r="B23" s="44" t="s">
        <v>331</v>
      </c>
      <c r="C23" s="58">
        <v>0</v>
      </c>
      <c r="D23" s="58">
        <v>0</v>
      </c>
      <c r="E23" s="58">
        <v>0</v>
      </c>
      <c r="F23" s="58">
        <v>0</v>
      </c>
      <c r="G23" s="58">
        <v>0</v>
      </c>
      <c r="H23" s="34"/>
    </row>
    <row r="24" spans="1:8" ht="14.4" x14ac:dyDescent="0.3">
      <c r="A24" s="57">
        <v>1131</v>
      </c>
      <c r="B24" s="34" t="s">
        <v>332</v>
      </c>
      <c r="C24" s="58">
        <v>0</v>
      </c>
      <c r="D24" s="58">
        <v>0</v>
      </c>
      <c r="E24" s="58">
        <v>0</v>
      </c>
      <c r="F24" s="58">
        <v>0</v>
      </c>
      <c r="G24" s="58">
        <v>0</v>
      </c>
      <c r="H24" s="34"/>
    </row>
    <row r="25" spans="1:8" ht="14.4" x14ac:dyDescent="0.3">
      <c r="A25" s="57">
        <v>1132</v>
      </c>
      <c r="B25" s="34" t="s">
        <v>334</v>
      </c>
      <c r="C25" s="58">
        <v>0</v>
      </c>
      <c r="D25" s="58">
        <v>0</v>
      </c>
      <c r="E25" s="58">
        <v>0</v>
      </c>
      <c r="F25" s="58">
        <v>0</v>
      </c>
      <c r="G25" s="58">
        <v>0</v>
      </c>
      <c r="H25" s="34"/>
    </row>
    <row r="26" spans="1:8" ht="14.4" x14ac:dyDescent="0.3">
      <c r="A26" s="57">
        <v>1133</v>
      </c>
      <c r="B26" s="34" t="s">
        <v>335</v>
      </c>
      <c r="C26" s="58">
        <v>0</v>
      </c>
      <c r="D26" s="58">
        <v>0</v>
      </c>
      <c r="E26" s="58">
        <v>0</v>
      </c>
      <c r="F26" s="58">
        <v>0</v>
      </c>
      <c r="G26" s="58">
        <v>0</v>
      </c>
      <c r="H26" s="34"/>
    </row>
    <row r="27" spans="1:8" ht="14.4" x14ac:dyDescent="0.3">
      <c r="A27" s="57">
        <v>1134</v>
      </c>
      <c r="B27" s="34" t="s">
        <v>336</v>
      </c>
      <c r="C27" s="58">
        <v>0</v>
      </c>
      <c r="D27" s="58">
        <v>0</v>
      </c>
      <c r="E27" s="58">
        <v>0</v>
      </c>
      <c r="F27" s="58">
        <v>0</v>
      </c>
      <c r="G27" s="58">
        <v>0</v>
      </c>
      <c r="H27" s="34"/>
    </row>
    <row r="28" spans="1:8" ht="14.4" x14ac:dyDescent="0.3">
      <c r="A28" s="57">
        <v>1139</v>
      </c>
      <c r="B28" s="34" t="s">
        <v>337</v>
      </c>
      <c r="C28" s="58">
        <v>0</v>
      </c>
      <c r="D28" s="58">
        <v>0</v>
      </c>
      <c r="E28" s="58">
        <v>0</v>
      </c>
      <c r="F28" s="58">
        <v>0</v>
      </c>
      <c r="G28" s="58">
        <v>0</v>
      </c>
      <c r="H28" s="34"/>
    </row>
    <row r="29" spans="1:8" ht="14.4" x14ac:dyDescent="0.3">
      <c r="A29" s="34"/>
      <c r="B29" s="34"/>
      <c r="C29" s="34"/>
      <c r="D29" s="34"/>
      <c r="E29" s="34"/>
      <c r="F29" s="34"/>
      <c r="G29" s="34"/>
      <c r="H29" s="34"/>
    </row>
    <row r="30" spans="1:8" ht="14.4" x14ac:dyDescent="0.3">
      <c r="A30" s="32" t="s">
        <v>338</v>
      </c>
      <c r="B30" s="32"/>
      <c r="C30" s="32"/>
      <c r="D30" s="32"/>
      <c r="E30" s="32"/>
      <c r="F30" s="32"/>
      <c r="G30" s="32"/>
      <c r="H30" s="32"/>
    </row>
    <row r="31" spans="1:8" ht="14.4" x14ac:dyDescent="0.3">
      <c r="A31" s="36" t="s">
        <v>106</v>
      </c>
      <c r="B31" s="36" t="s">
        <v>107</v>
      </c>
      <c r="C31" s="36" t="s">
        <v>108</v>
      </c>
      <c r="D31" s="36" t="s">
        <v>339</v>
      </c>
      <c r="E31" s="36" t="s">
        <v>340</v>
      </c>
      <c r="F31" s="36" t="s">
        <v>341</v>
      </c>
      <c r="G31" s="36"/>
      <c r="H31" s="36"/>
    </row>
    <row r="32" spans="1:8" ht="14.4" x14ac:dyDescent="0.3">
      <c r="A32" s="57">
        <v>1140</v>
      </c>
      <c r="B32" s="34" t="s">
        <v>342</v>
      </c>
      <c r="C32" s="58">
        <v>0</v>
      </c>
      <c r="D32" s="34"/>
      <c r="E32" s="34"/>
      <c r="F32" s="34"/>
      <c r="G32" s="34"/>
      <c r="H32" s="34"/>
    </row>
    <row r="33" spans="1:6" ht="14.4" x14ac:dyDescent="0.3">
      <c r="A33" s="57">
        <v>1141</v>
      </c>
      <c r="B33" s="34" t="s">
        <v>343</v>
      </c>
      <c r="C33" s="58">
        <v>0</v>
      </c>
      <c r="D33" s="34"/>
      <c r="E33" s="34"/>
      <c r="F33" s="34"/>
    </row>
    <row r="34" spans="1:6" ht="14.4" x14ac:dyDescent="0.3">
      <c r="A34" s="57">
        <v>1142</v>
      </c>
      <c r="B34" s="34" t="s">
        <v>344</v>
      </c>
      <c r="C34" s="58">
        <v>0</v>
      </c>
      <c r="D34" s="34"/>
      <c r="E34" s="34"/>
      <c r="F34" s="34"/>
    </row>
    <row r="35" spans="1:6" ht="14.4" x14ac:dyDescent="0.3">
      <c r="A35" s="57">
        <v>1143</v>
      </c>
      <c r="B35" s="34" t="s">
        <v>345</v>
      </c>
      <c r="C35" s="58">
        <v>0</v>
      </c>
      <c r="D35" s="34"/>
      <c r="E35" s="34"/>
      <c r="F35" s="34"/>
    </row>
    <row r="36" spans="1:6" ht="14.4" x14ac:dyDescent="0.3">
      <c r="A36" s="57">
        <v>1144</v>
      </c>
      <c r="B36" s="34" t="s">
        <v>346</v>
      </c>
      <c r="C36" s="58">
        <v>0</v>
      </c>
      <c r="D36" s="34"/>
      <c r="E36" s="34"/>
      <c r="F36" s="34"/>
    </row>
    <row r="37" spans="1:6" ht="14.4" x14ac:dyDescent="0.3">
      <c r="A37" s="57">
        <v>1145</v>
      </c>
      <c r="B37" s="34" t="s">
        <v>347</v>
      </c>
      <c r="C37" s="58">
        <v>0</v>
      </c>
      <c r="D37" s="34"/>
      <c r="E37" s="34"/>
      <c r="F37" s="34"/>
    </row>
    <row r="38" spans="1:6" ht="14.4" x14ac:dyDescent="0.3">
      <c r="A38" s="34"/>
      <c r="B38" s="34"/>
      <c r="C38" s="34"/>
      <c r="D38" s="34"/>
      <c r="E38" s="34"/>
      <c r="F38" s="34"/>
    </row>
    <row r="39" spans="1:6" ht="14.4" x14ac:dyDescent="0.3">
      <c r="A39" s="32" t="s">
        <v>348</v>
      </c>
      <c r="B39" s="32"/>
      <c r="C39" s="32"/>
      <c r="D39" s="32"/>
      <c r="E39" s="32"/>
      <c r="F39" s="32"/>
    </row>
    <row r="40" spans="1:6" ht="14.4" x14ac:dyDescent="0.3">
      <c r="A40" s="36" t="s">
        <v>106</v>
      </c>
      <c r="B40" s="36" t="s">
        <v>107</v>
      </c>
      <c r="C40" s="36" t="s">
        <v>108</v>
      </c>
      <c r="D40" s="36" t="s">
        <v>340</v>
      </c>
      <c r="E40" s="36" t="s">
        <v>349</v>
      </c>
      <c r="F40" s="36" t="s">
        <v>341</v>
      </c>
    </row>
    <row r="41" spans="1:6" ht="14.4" x14ac:dyDescent="0.3">
      <c r="A41" s="57">
        <v>1150</v>
      </c>
      <c r="B41" s="34" t="s">
        <v>350</v>
      </c>
      <c r="C41" s="58">
        <v>0</v>
      </c>
      <c r="D41" s="34"/>
      <c r="E41" s="34"/>
      <c r="F41" s="34"/>
    </row>
    <row r="42" spans="1:6" ht="14.4" x14ac:dyDescent="0.3">
      <c r="A42" s="57">
        <v>1151</v>
      </c>
      <c r="B42" s="34" t="s">
        <v>351</v>
      </c>
      <c r="C42" s="58">
        <v>0</v>
      </c>
      <c r="D42" s="34"/>
      <c r="E42" s="34"/>
      <c r="F42" s="34"/>
    </row>
    <row r="43" spans="1:6" ht="14.4" x14ac:dyDescent="0.3">
      <c r="A43" s="34"/>
      <c r="B43" s="34"/>
      <c r="C43" s="34"/>
      <c r="D43" s="34"/>
      <c r="E43" s="34"/>
      <c r="F43" s="34"/>
    </row>
    <row r="44" spans="1:6" ht="14.4" x14ac:dyDescent="0.3">
      <c r="A44" s="32" t="s">
        <v>354</v>
      </c>
      <c r="B44" s="32"/>
      <c r="C44" s="32"/>
      <c r="D44" s="32"/>
      <c r="E44" s="32"/>
      <c r="F44" s="32"/>
    </row>
    <row r="45" spans="1:6" ht="14.4" x14ac:dyDescent="0.3">
      <c r="A45" s="36" t="s">
        <v>106</v>
      </c>
      <c r="B45" s="36" t="s">
        <v>107</v>
      </c>
      <c r="C45" s="36" t="s">
        <v>108</v>
      </c>
      <c r="D45" s="36" t="s">
        <v>313</v>
      </c>
      <c r="E45" s="36" t="s">
        <v>326</v>
      </c>
      <c r="F45" s="36"/>
    </row>
    <row r="46" spans="1:6" ht="14.4" x14ac:dyDescent="0.3">
      <c r="A46" s="57">
        <v>1213</v>
      </c>
      <c r="B46" s="34" t="s">
        <v>355</v>
      </c>
      <c r="C46" s="58">
        <v>0</v>
      </c>
      <c r="D46" s="34"/>
      <c r="E46" s="34"/>
      <c r="F46" s="34"/>
    </row>
    <row r="47" spans="1:6" ht="14.4" x14ac:dyDescent="0.3">
      <c r="A47" s="34"/>
      <c r="B47" s="34"/>
      <c r="C47" s="34"/>
      <c r="D47" s="34"/>
      <c r="E47" s="34"/>
      <c r="F47" s="34"/>
    </row>
    <row r="48" spans="1:6" ht="14.4" x14ac:dyDescent="0.3">
      <c r="A48" s="32" t="s">
        <v>356</v>
      </c>
      <c r="B48" s="32"/>
      <c r="C48" s="32"/>
      <c r="D48" s="32"/>
      <c r="E48" s="32"/>
      <c r="F48" s="32"/>
    </row>
    <row r="49" spans="1:10" ht="14.4" x14ac:dyDescent="0.3">
      <c r="A49" s="36" t="s">
        <v>106</v>
      </c>
      <c r="B49" s="36" t="s">
        <v>107</v>
      </c>
      <c r="C49" s="36" t="s">
        <v>108</v>
      </c>
      <c r="D49" s="36"/>
      <c r="E49" s="36"/>
      <c r="F49" s="36"/>
      <c r="G49" s="36"/>
      <c r="H49" s="36"/>
      <c r="I49" s="34"/>
      <c r="J49" s="34"/>
    </row>
    <row r="50" spans="1:10" ht="14.4" x14ac:dyDescent="0.3">
      <c r="A50" s="57">
        <v>1211</v>
      </c>
      <c r="B50" s="34" t="s">
        <v>357</v>
      </c>
      <c r="C50" s="58">
        <v>0</v>
      </c>
      <c r="D50" s="34"/>
      <c r="E50" s="34"/>
      <c r="F50" s="34"/>
      <c r="G50" s="34"/>
      <c r="H50" s="34"/>
      <c r="I50" s="34"/>
      <c r="J50" s="34"/>
    </row>
    <row r="51" spans="1:10" ht="14.4" x14ac:dyDescent="0.3">
      <c r="A51" s="57">
        <v>1212</v>
      </c>
      <c r="B51" s="34" t="s">
        <v>358</v>
      </c>
      <c r="C51" s="58">
        <v>0</v>
      </c>
      <c r="D51" s="34"/>
      <c r="E51" s="34"/>
      <c r="F51" s="34"/>
      <c r="G51" s="34"/>
      <c r="H51" s="34"/>
      <c r="I51" s="34"/>
      <c r="J51" s="34"/>
    </row>
    <row r="52" spans="1:10" ht="14.4" x14ac:dyDescent="0.3">
      <c r="A52" s="57">
        <v>1214</v>
      </c>
      <c r="B52" s="34" t="s">
        <v>359</v>
      </c>
      <c r="C52" s="58">
        <v>0</v>
      </c>
      <c r="D52" s="34"/>
      <c r="E52" s="34"/>
      <c r="F52" s="34"/>
      <c r="G52" s="34"/>
      <c r="H52" s="34"/>
      <c r="I52" s="34"/>
      <c r="J52" s="34"/>
    </row>
    <row r="53" spans="1:10" ht="14.4" x14ac:dyDescent="0.3">
      <c r="A53" s="34"/>
      <c r="B53" s="34"/>
      <c r="C53" s="34"/>
      <c r="D53" s="34"/>
      <c r="E53" s="34"/>
      <c r="F53" s="34"/>
      <c r="G53" s="34"/>
      <c r="H53" s="34"/>
      <c r="I53" s="34"/>
      <c r="J53" s="34"/>
    </row>
    <row r="54" spans="1:10" ht="14.4" x14ac:dyDescent="0.3">
      <c r="A54" s="32" t="s">
        <v>360</v>
      </c>
      <c r="B54" s="32"/>
      <c r="C54" s="32"/>
      <c r="D54" s="32"/>
      <c r="E54" s="32"/>
      <c r="F54" s="32"/>
      <c r="G54" s="32"/>
      <c r="H54" s="32"/>
      <c r="I54" s="32"/>
      <c r="J54" s="32"/>
    </row>
    <row r="55" spans="1:10" ht="14.4" x14ac:dyDescent="0.3">
      <c r="A55" s="36" t="s">
        <v>106</v>
      </c>
      <c r="B55" s="36" t="s">
        <v>107</v>
      </c>
      <c r="C55" s="36" t="s">
        <v>108</v>
      </c>
      <c r="D55" s="36" t="s">
        <v>361</v>
      </c>
      <c r="E55" s="36" t="s">
        <v>362</v>
      </c>
      <c r="F55" s="36" t="s">
        <v>363</v>
      </c>
      <c r="G55" s="36" t="s">
        <v>364</v>
      </c>
      <c r="H55" s="36" t="s">
        <v>365</v>
      </c>
      <c r="I55" s="36" t="s">
        <v>366</v>
      </c>
      <c r="J55" s="36" t="s">
        <v>367</v>
      </c>
    </row>
    <row r="56" spans="1:10" ht="21.6" x14ac:dyDescent="0.3">
      <c r="A56" s="57">
        <v>1230</v>
      </c>
      <c r="B56" s="34" t="s">
        <v>368</v>
      </c>
      <c r="C56" s="58">
        <v>1238475.22</v>
      </c>
      <c r="D56" s="58">
        <v>0</v>
      </c>
      <c r="E56" s="58">
        <v>0</v>
      </c>
      <c r="F56" s="280" t="s">
        <v>1700</v>
      </c>
      <c r="G56" s="297"/>
      <c r="H56" s="297"/>
      <c r="I56" s="34" t="s">
        <v>1701</v>
      </c>
      <c r="J56" s="297"/>
    </row>
    <row r="57" spans="1:10" ht="14.4" x14ac:dyDescent="0.3">
      <c r="A57" s="57">
        <v>1231</v>
      </c>
      <c r="B57" s="34" t="s">
        <v>369</v>
      </c>
      <c r="C57" s="58">
        <v>0</v>
      </c>
      <c r="D57" s="68"/>
      <c r="E57" s="68"/>
      <c r="F57" s="297"/>
      <c r="G57" s="297"/>
      <c r="H57" s="297"/>
      <c r="I57" s="297"/>
      <c r="J57" s="297"/>
    </row>
    <row r="58" spans="1:10" ht="14.4" x14ac:dyDescent="0.3">
      <c r="A58" s="57">
        <v>1232</v>
      </c>
      <c r="B58" s="34" t="s">
        <v>370</v>
      </c>
      <c r="C58" s="58">
        <v>0</v>
      </c>
      <c r="D58" s="58">
        <v>0</v>
      </c>
      <c r="E58" s="58">
        <v>0</v>
      </c>
      <c r="F58" s="297"/>
      <c r="G58" s="297"/>
      <c r="H58" s="297"/>
      <c r="I58" s="297"/>
      <c r="J58" s="297"/>
    </row>
    <row r="59" spans="1:10" ht="14.4" x14ac:dyDescent="0.3">
      <c r="A59" s="57">
        <v>1233</v>
      </c>
      <c r="B59" s="34" t="s">
        <v>371</v>
      </c>
      <c r="C59" s="58">
        <v>0</v>
      </c>
      <c r="D59" s="58">
        <v>0</v>
      </c>
      <c r="E59" s="58">
        <v>0</v>
      </c>
      <c r="F59" s="297"/>
      <c r="G59" s="297"/>
      <c r="H59" s="297"/>
      <c r="I59" s="297"/>
      <c r="J59" s="297"/>
    </row>
    <row r="60" spans="1:10" ht="14.4" x14ac:dyDescent="0.3">
      <c r="A60" s="57">
        <v>1234</v>
      </c>
      <c r="B60" s="34" t="s">
        <v>374</v>
      </c>
      <c r="C60" s="58">
        <v>0</v>
      </c>
      <c r="D60" s="58">
        <v>0</v>
      </c>
      <c r="E60" s="58">
        <v>0</v>
      </c>
      <c r="F60" s="297"/>
      <c r="G60" s="297"/>
      <c r="H60" s="297"/>
      <c r="I60" s="297"/>
      <c r="J60" s="297"/>
    </row>
    <row r="61" spans="1:10" ht="14.4" x14ac:dyDescent="0.3">
      <c r="A61" s="57">
        <v>1235</v>
      </c>
      <c r="B61" s="34" t="s">
        <v>375</v>
      </c>
      <c r="C61" s="58">
        <v>0</v>
      </c>
      <c r="D61" s="58">
        <v>0</v>
      </c>
      <c r="E61" s="58">
        <v>0</v>
      </c>
      <c r="F61" s="297"/>
      <c r="G61" s="208"/>
      <c r="H61" s="297"/>
      <c r="I61" s="297"/>
      <c r="J61" s="297"/>
    </row>
    <row r="62" spans="1:10" ht="21.6" x14ac:dyDescent="0.3">
      <c r="A62" s="57">
        <v>1236</v>
      </c>
      <c r="B62" s="34" t="s">
        <v>376</v>
      </c>
      <c r="C62" s="58">
        <v>1238475.22</v>
      </c>
      <c r="D62" s="58">
        <v>0</v>
      </c>
      <c r="E62" s="58">
        <v>0</v>
      </c>
      <c r="F62" s="280" t="s">
        <v>1700</v>
      </c>
      <c r="G62" s="297"/>
      <c r="H62" s="297"/>
      <c r="I62" s="34" t="s">
        <v>1701</v>
      </c>
      <c r="J62" s="297"/>
    </row>
    <row r="63" spans="1:10" ht="14.4" x14ac:dyDescent="0.3">
      <c r="A63" s="57">
        <v>1239</v>
      </c>
      <c r="B63" s="34" t="s">
        <v>377</v>
      </c>
      <c r="C63" s="58">
        <v>0</v>
      </c>
      <c r="D63" s="58">
        <v>0</v>
      </c>
      <c r="E63" s="58">
        <v>0</v>
      </c>
      <c r="F63" s="297"/>
      <c r="G63" s="297"/>
      <c r="H63" s="297"/>
      <c r="I63" s="297"/>
      <c r="J63" s="297"/>
    </row>
    <row r="64" spans="1:10" ht="103.2" x14ac:dyDescent="0.3">
      <c r="A64" s="57">
        <v>1240</v>
      </c>
      <c r="B64" s="34" t="s">
        <v>378</v>
      </c>
      <c r="C64" s="58">
        <v>8409751.3599999994</v>
      </c>
      <c r="D64" s="58">
        <v>452193.92</v>
      </c>
      <c r="E64" s="58">
        <v>6946705.8200000003</v>
      </c>
      <c r="F64" s="289" t="s">
        <v>1702</v>
      </c>
      <c r="G64" s="289" t="s">
        <v>1703</v>
      </c>
      <c r="H64" s="297" t="s">
        <v>1602</v>
      </c>
      <c r="I64" s="289" t="s">
        <v>1704</v>
      </c>
      <c r="J64" s="64" t="s">
        <v>1601</v>
      </c>
    </row>
    <row r="65" spans="1:10" ht="103.2" x14ac:dyDescent="0.3">
      <c r="A65" s="57">
        <v>1241</v>
      </c>
      <c r="B65" s="34" t="s">
        <v>379</v>
      </c>
      <c r="C65" s="58">
        <v>5750437.3200000003</v>
      </c>
      <c r="D65" s="58">
        <v>436406.28</v>
      </c>
      <c r="E65" s="58">
        <v>4563175.54</v>
      </c>
      <c r="F65" s="280" t="s">
        <v>1705</v>
      </c>
      <c r="G65" s="280" t="s">
        <v>1706</v>
      </c>
      <c r="H65" s="280" t="s">
        <v>1602</v>
      </c>
      <c r="I65" s="289" t="s">
        <v>1704</v>
      </c>
      <c r="J65" s="64" t="s">
        <v>1707</v>
      </c>
    </row>
    <row r="66" spans="1:10" ht="102" x14ac:dyDescent="0.3">
      <c r="A66" s="57">
        <v>1242</v>
      </c>
      <c r="B66" s="34" t="s">
        <v>380</v>
      </c>
      <c r="C66" s="58">
        <v>9623.48</v>
      </c>
      <c r="D66" s="58">
        <v>0</v>
      </c>
      <c r="E66" s="58">
        <v>9623.48</v>
      </c>
      <c r="F66" s="298" t="s">
        <v>1708</v>
      </c>
      <c r="G66" s="299">
        <v>0.1</v>
      </c>
      <c r="H66" s="280" t="s">
        <v>1602</v>
      </c>
      <c r="I66" s="289" t="s">
        <v>1704</v>
      </c>
      <c r="J66" s="34" t="s">
        <v>1709</v>
      </c>
    </row>
    <row r="67" spans="1:10" ht="14.4" x14ac:dyDescent="0.3">
      <c r="A67" s="57">
        <v>1243</v>
      </c>
      <c r="B67" s="34" t="s">
        <v>381</v>
      </c>
      <c r="C67" s="58">
        <v>0</v>
      </c>
      <c r="D67" s="58">
        <v>0</v>
      </c>
      <c r="E67" s="58">
        <v>0</v>
      </c>
      <c r="F67" s="280"/>
      <c r="G67" s="280"/>
      <c r="H67" s="280"/>
      <c r="I67" s="297"/>
      <c r="J67" s="297"/>
    </row>
    <row r="68" spans="1:10" ht="103.2" x14ac:dyDescent="0.3">
      <c r="A68" s="57">
        <v>1244</v>
      </c>
      <c r="B68" s="34" t="s">
        <v>382</v>
      </c>
      <c r="C68" s="58">
        <v>2075518.83</v>
      </c>
      <c r="D68" s="58">
        <v>0</v>
      </c>
      <c r="E68" s="58">
        <v>2075518.83</v>
      </c>
      <c r="F68" s="280" t="s">
        <v>1710</v>
      </c>
      <c r="G68" s="300">
        <v>0.25</v>
      </c>
      <c r="H68" s="280" t="s">
        <v>1602</v>
      </c>
      <c r="I68" s="34" t="s">
        <v>1701</v>
      </c>
      <c r="J68" s="64" t="s">
        <v>1711</v>
      </c>
    </row>
    <row r="69" spans="1:10" ht="14.4" x14ac:dyDescent="0.3">
      <c r="A69" s="57">
        <v>1245</v>
      </c>
      <c r="B69" s="34" t="s">
        <v>384</v>
      </c>
      <c r="C69" s="58">
        <v>0</v>
      </c>
      <c r="D69" s="58">
        <v>0</v>
      </c>
      <c r="E69" s="58">
        <v>0</v>
      </c>
      <c r="F69" s="280"/>
      <c r="G69" s="280" t="s">
        <v>1712</v>
      </c>
      <c r="H69" s="280"/>
      <c r="I69" s="297"/>
      <c r="J69" s="297"/>
    </row>
    <row r="70" spans="1:10" ht="103.2" x14ac:dyDescent="0.3">
      <c r="A70" s="57">
        <v>1246</v>
      </c>
      <c r="B70" s="34" t="s">
        <v>385</v>
      </c>
      <c r="C70" s="58">
        <v>574171.73</v>
      </c>
      <c r="D70" s="58">
        <v>15787.64</v>
      </c>
      <c r="E70" s="58">
        <v>298387.96999999997</v>
      </c>
      <c r="F70" s="280" t="s">
        <v>1710</v>
      </c>
      <c r="G70" s="280" t="s">
        <v>1713</v>
      </c>
      <c r="H70" s="280" t="s">
        <v>1602</v>
      </c>
      <c r="I70" s="64" t="s">
        <v>1704</v>
      </c>
      <c r="J70" s="64" t="s">
        <v>1714</v>
      </c>
    </row>
    <row r="71" spans="1:10" ht="14.4" x14ac:dyDescent="0.3">
      <c r="A71" s="57">
        <v>1247</v>
      </c>
      <c r="B71" s="34" t="s">
        <v>386</v>
      </c>
      <c r="C71" s="58">
        <v>0</v>
      </c>
      <c r="D71" s="58">
        <v>0</v>
      </c>
      <c r="E71" s="58">
        <v>0</v>
      </c>
      <c r="F71" s="280">
        <v>0</v>
      </c>
      <c r="G71" s="280"/>
      <c r="H71" s="280"/>
      <c r="I71" s="297"/>
      <c r="J71" s="297"/>
    </row>
    <row r="72" spans="1:10" ht="14.4" x14ac:dyDescent="0.3">
      <c r="A72" s="57">
        <v>1248</v>
      </c>
      <c r="B72" s="34" t="s">
        <v>387</v>
      </c>
      <c r="C72" s="58">
        <v>0</v>
      </c>
      <c r="D72" s="58">
        <v>0</v>
      </c>
      <c r="E72" s="58">
        <v>0</v>
      </c>
      <c r="F72" s="280">
        <v>0</v>
      </c>
      <c r="G72" s="280"/>
      <c r="H72" s="280"/>
      <c r="I72" s="297"/>
      <c r="J72" s="297"/>
    </row>
    <row r="73" spans="1:10" ht="14.4" x14ac:dyDescent="0.3">
      <c r="A73" s="34"/>
      <c r="B73" s="34"/>
      <c r="C73" s="34"/>
      <c r="D73" s="34"/>
      <c r="E73" s="34"/>
      <c r="F73" s="34"/>
      <c r="G73" s="34"/>
      <c r="H73" s="34"/>
      <c r="I73" s="34"/>
      <c r="J73" s="34"/>
    </row>
    <row r="74" spans="1:10" ht="14.4" x14ac:dyDescent="0.3">
      <c r="A74" s="32" t="s">
        <v>388</v>
      </c>
      <c r="B74" s="32"/>
      <c r="C74" s="32"/>
      <c r="D74" s="32"/>
      <c r="E74" s="32"/>
      <c r="F74" s="32"/>
      <c r="G74" s="32"/>
      <c r="H74" s="34"/>
      <c r="I74" s="34"/>
      <c r="J74" s="34"/>
    </row>
    <row r="75" spans="1:10" ht="14.4" x14ac:dyDescent="0.3">
      <c r="A75" s="36" t="s">
        <v>106</v>
      </c>
      <c r="B75" s="36" t="s">
        <v>107</v>
      </c>
      <c r="C75" s="36" t="s">
        <v>108</v>
      </c>
      <c r="D75" s="36" t="s">
        <v>389</v>
      </c>
      <c r="E75" s="36" t="s">
        <v>390</v>
      </c>
      <c r="F75" s="36" t="s">
        <v>391</v>
      </c>
      <c r="G75" s="36" t="s">
        <v>392</v>
      </c>
      <c r="H75" s="34"/>
      <c r="I75" s="34"/>
      <c r="J75" s="34"/>
    </row>
    <row r="76" spans="1:10" ht="103.2" x14ac:dyDescent="0.3">
      <c r="A76" s="57">
        <v>1250</v>
      </c>
      <c r="B76" s="34" t="s">
        <v>393</v>
      </c>
      <c r="C76" s="58">
        <v>7038953.3700000001</v>
      </c>
      <c r="D76" s="58">
        <v>651717</v>
      </c>
      <c r="E76" s="58">
        <v>5490264.9500000002</v>
      </c>
      <c r="F76" s="280" t="s">
        <v>1715</v>
      </c>
      <c r="G76" s="301">
        <v>0.15</v>
      </c>
      <c r="H76" s="34"/>
      <c r="I76" s="34"/>
      <c r="J76" s="34"/>
    </row>
    <row r="77" spans="1:10" ht="103.2" x14ac:dyDescent="0.3">
      <c r="A77" s="57">
        <v>1251</v>
      </c>
      <c r="B77" s="34" t="s">
        <v>394</v>
      </c>
      <c r="C77" s="58">
        <v>6589590.4000000004</v>
      </c>
      <c r="D77" s="58">
        <v>634193.05000000005</v>
      </c>
      <c r="E77" s="58">
        <v>5045939.49</v>
      </c>
      <c r="F77" s="280" t="s">
        <v>1715</v>
      </c>
      <c r="G77" s="301">
        <v>0.15</v>
      </c>
      <c r="H77" s="34"/>
      <c r="I77" s="34"/>
      <c r="J77" s="34"/>
    </row>
    <row r="78" spans="1:10" ht="14.4" x14ac:dyDescent="0.3">
      <c r="A78" s="57">
        <v>1252</v>
      </c>
      <c r="B78" s="34" t="s">
        <v>396</v>
      </c>
      <c r="C78" s="58">
        <v>0</v>
      </c>
      <c r="D78" s="58">
        <v>0</v>
      </c>
      <c r="E78" s="58">
        <v>0</v>
      </c>
      <c r="F78" s="280"/>
      <c r="G78" s="301"/>
      <c r="H78" s="34"/>
      <c r="I78" s="34"/>
      <c r="J78" s="34"/>
    </row>
    <row r="79" spans="1:10" ht="14.4" x14ac:dyDescent="0.3">
      <c r="A79" s="57">
        <v>1253</v>
      </c>
      <c r="B79" s="34" t="s">
        <v>397</v>
      </c>
      <c r="C79" s="58">
        <v>0</v>
      </c>
      <c r="D79" s="58">
        <v>0</v>
      </c>
      <c r="E79" s="58">
        <v>0</v>
      </c>
      <c r="F79" s="280"/>
      <c r="G79" s="301"/>
      <c r="H79" s="34"/>
      <c r="I79" s="34"/>
      <c r="J79" s="34"/>
    </row>
    <row r="80" spans="1:10" ht="103.2" x14ac:dyDescent="0.3">
      <c r="A80" s="57">
        <v>1254</v>
      </c>
      <c r="B80" s="34" t="s">
        <v>398</v>
      </c>
      <c r="C80" s="58">
        <v>449362.97</v>
      </c>
      <c r="D80" s="58">
        <v>17523.95</v>
      </c>
      <c r="E80" s="58">
        <v>444325.46</v>
      </c>
      <c r="F80" s="280" t="s">
        <v>1715</v>
      </c>
      <c r="G80" s="301">
        <v>0.15</v>
      </c>
      <c r="H80" s="34"/>
      <c r="I80" s="34"/>
      <c r="J80" s="34"/>
    </row>
    <row r="81" spans="1:7" ht="14.4" x14ac:dyDescent="0.3">
      <c r="A81" s="57">
        <v>1259</v>
      </c>
      <c r="B81" s="34" t="s">
        <v>399</v>
      </c>
      <c r="C81" s="58">
        <v>0</v>
      </c>
      <c r="D81" s="58">
        <v>0</v>
      </c>
      <c r="E81" s="58">
        <v>0</v>
      </c>
      <c r="F81" s="34"/>
      <c r="G81" s="34"/>
    </row>
    <row r="82" spans="1:7" ht="14.4" x14ac:dyDescent="0.3">
      <c r="A82" s="57">
        <v>1270</v>
      </c>
      <c r="B82" s="34" t="s">
        <v>400</v>
      </c>
      <c r="C82" s="58">
        <v>60916.33</v>
      </c>
      <c r="D82" s="68"/>
      <c r="E82" s="68"/>
      <c r="F82" s="34"/>
      <c r="G82" s="34"/>
    </row>
    <row r="83" spans="1:7" ht="14.4" x14ac:dyDescent="0.3">
      <c r="A83" s="57">
        <v>1271</v>
      </c>
      <c r="B83" s="34" t="s">
        <v>401</v>
      </c>
      <c r="C83" s="58">
        <v>0</v>
      </c>
      <c r="D83" s="68"/>
      <c r="E83" s="68"/>
      <c r="F83" s="34"/>
      <c r="G83" s="34"/>
    </row>
    <row r="84" spans="1:7" ht="14.4" x14ac:dyDescent="0.3">
      <c r="A84" s="57">
        <v>1272</v>
      </c>
      <c r="B84" s="34" t="s">
        <v>402</v>
      </c>
      <c r="C84" s="58">
        <v>0</v>
      </c>
      <c r="D84" s="68"/>
      <c r="E84" s="68"/>
      <c r="F84" s="34"/>
      <c r="G84" s="34"/>
    </row>
    <row r="85" spans="1:7" ht="14.4" x14ac:dyDescent="0.3">
      <c r="A85" s="57">
        <v>1273</v>
      </c>
      <c r="B85" s="34" t="s">
        <v>403</v>
      </c>
      <c r="C85" s="58">
        <v>0</v>
      </c>
      <c r="D85" s="68"/>
      <c r="E85" s="68"/>
      <c r="F85" s="34"/>
      <c r="G85" s="34"/>
    </row>
    <row r="86" spans="1:7" ht="14.4" x14ac:dyDescent="0.3">
      <c r="A86" s="57">
        <v>1274</v>
      </c>
      <c r="B86" s="34" t="s">
        <v>404</v>
      </c>
      <c r="C86" s="58">
        <v>4230</v>
      </c>
      <c r="D86" s="68"/>
      <c r="E86" s="68"/>
      <c r="F86" s="34"/>
      <c r="G86" s="34"/>
    </row>
    <row r="87" spans="1:7" ht="14.4" x14ac:dyDescent="0.3">
      <c r="A87" s="57">
        <v>1275</v>
      </c>
      <c r="B87" s="34" t="s">
        <v>405</v>
      </c>
      <c r="C87" s="58">
        <v>56686.33</v>
      </c>
      <c r="D87" s="68"/>
      <c r="E87" s="68"/>
      <c r="F87" s="34"/>
      <c r="G87" s="34"/>
    </row>
    <row r="88" spans="1:7" ht="14.4" x14ac:dyDescent="0.3">
      <c r="A88" s="57">
        <v>1279</v>
      </c>
      <c r="B88" s="34" t="s">
        <v>406</v>
      </c>
      <c r="C88" s="58">
        <v>0</v>
      </c>
      <c r="D88" s="68"/>
      <c r="E88" s="68"/>
      <c r="F88" s="34"/>
      <c r="G88" s="34"/>
    </row>
    <row r="89" spans="1:7" ht="9.75" customHeight="1" x14ac:dyDescent="0.3">
      <c r="A89" s="34"/>
      <c r="B89" s="34"/>
      <c r="C89" s="34"/>
      <c r="D89" s="34"/>
      <c r="E89" s="34"/>
      <c r="F89" s="34"/>
      <c r="G89" s="34"/>
    </row>
    <row r="90" spans="1:7" ht="14.4" x14ac:dyDescent="0.3">
      <c r="A90" s="32" t="s">
        <v>407</v>
      </c>
      <c r="B90" s="32"/>
      <c r="C90" s="32"/>
      <c r="D90" s="32"/>
      <c r="E90" s="32"/>
      <c r="F90" s="32"/>
      <c r="G90" s="32"/>
    </row>
    <row r="91" spans="1:7" ht="14.4" x14ac:dyDescent="0.3">
      <c r="A91" s="36" t="s">
        <v>106</v>
      </c>
      <c r="B91" s="36" t="s">
        <v>107</v>
      </c>
      <c r="C91" s="36" t="s">
        <v>108</v>
      </c>
      <c r="D91" s="36" t="s">
        <v>365</v>
      </c>
      <c r="E91" s="36"/>
      <c r="F91" s="36"/>
      <c r="G91" s="36"/>
    </row>
    <row r="92" spans="1:7" ht="14.4" x14ac:dyDescent="0.3">
      <c r="A92" s="57">
        <v>1160</v>
      </c>
      <c r="B92" s="34" t="s">
        <v>408</v>
      </c>
      <c r="C92" s="58">
        <v>0</v>
      </c>
      <c r="D92" s="34"/>
      <c r="E92" s="34"/>
      <c r="F92" s="34"/>
      <c r="G92" s="34"/>
    </row>
    <row r="93" spans="1:7" ht="14.4" x14ac:dyDescent="0.3">
      <c r="A93" s="57">
        <v>1161</v>
      </c>
      <c r="B93" s="34" t="s">
        <v>409</v>
      </c>
      <c r="C93" s="58">
        <v>0</v>
      </c>
      <c r="D93" s="34"/>
      <c r="E93" s="34"/>
      <c r="F93" s="34"/>
      <c r="G93" s="34"/>
    </row>
    <row r="94" spans="1:7" ht="14.4" x14ac:dyDescent="0.3">
      <c r="A94" s="57">
        <v>1162</v>
      </c>
      <c r="B94" s="34" t="s">
        <v>410</v>
      </c>
      <c r="C94" s="58">
        <v>0</v>
      </c>
      <c r="D94" s="34"/>
      <c r="E94" s="34"/>
      <c r="F94" s="34"/>
      <c r="G94" s="34"/>
    </row>
    <row r="95" spans="1:7" ht="9.75" customHeight="1" x14ac:dyDescent="0.3">
      <c r="A95" s="34"/>
      <c r="B95" s="34"/>
      <c r="C95" s="34"/>
      <c r="D95" s="34"/>
      <c r="E95" s="34"/>
      <c r="F95" s="34"/>
      <c r="G95" s="34"/>
    </row>
    <row r="96" spans="1:7" ht="14.4" x14ac:dyDescent="0.3">
      <c r="A96" s="32" t="s">
        <v>411</v>
      </c>
      <c r="B96" s="32"/>
      <c r="C96" s="32"/>
      <c r="D96" s="32"/>
      <c r="E96" s="32"/>
      <c r="F96" s="32"/>
      <c r="G96" s="32"/>
    </row>
    <row r="97" spans="1:8" ht="14.4" x14ac:dyDescent="0.3">
      <c r="A97" s="36" t="s">
        <v>106</v>
      </c>
      <c r="B97" s="36" t="s">
        <v>107</v>
      </c>
      <c r="C97" s="36" t="s">
        <v>108</v>
      </c>
      <c r="D97" s="36" t="s">
        <v>326</v>
      </c>
      <c r="E97" s="36"/>
      <c r="F97" s="36"/>
      <c r="G97" s="36"/>
      <c r="H97" s="36"/>
    </row>
    <row r="98" spans="1:8" ht="14.4" x14ac:dyDescent="0.3">
      <c r="A98" s="57">
        <v>1190</v>
      </c>
      <c r="B98" s="34" t="s">
        <v>412</v>
      </c>
      <c r="C98" s="58">
        <v>0</v>
      </c>
      <c r="D98" s="34"/>
      <c r="E98" s="34"/>
      <c r="F98" s="34"/>
      <c r="G98" s="34"/>
      <c r="H98" s="34"/>
    </row>
    <row r="99" spans="1:8" ht="14.4" x14ac:dyDescent="0.3">
      <c r="A99" s="57">
        <v>1191</v>
      </c>
      <c r="B99" s="34" t="s">
        <v>413</v>
      </c>
      <c r="C99" s="58">
        <v>0</v>
      </c>
      <c r="D99" s="34"/>
      <c r="E99" s="34"/>
      <c r="F99" s="34"/>
      <c r="G99" s="34"/>
      <c r="H99" s="34"/>
    </row>
    <row r="100" spans="1:8" ht="14.4" x14ac:dyDescent="0.3">
      <c r="A100" s="57">
        <v>1192</v>
      </c>
      <c r="B100" s="34" t="s">
        <v>414</v>
      </c>
      <c r="C100" s="58">
        <v>0</v>
      </c>
      <c r="D100" s="34"/>
      <c r="E100" s="34"/>
      <c r="F100" s="34"/>
      <c r="G100" s="34"/>
      <c r="H100" s="34"/>
    </row>
    <row r="101" spans="1:8" ht="14.4" x14ac:dyDescent="0.3">
      <c r="A101" s="57">
        <v>1193</v>
      </c>
      <c r="B101" s="34" t="s">
        <v>415</v>
      </c>
      <c r="C101" s="58">
        <v>0</v>
      </c>
      <c r="D101" s="34"/>
      <c r="E101" s="34"/>
      <c r="F101" s="34"/>
      <c r="G101" s="34"/>
      <c r="H101" s="34"/>
    </row>
    <row r="102" spans="1:8" ht="14.4" x14ac:dyDescent="0.3">
      <c r="A102" s="57">
        <v>1194</v>
      </c>
      <c r="B102" s="34" t="s">
        <v>416</v>
      </c>
      <c r="C102" s="58">
        <v>0</v>
      </c>
      <c r="D102" s="34"/>
      <c r="E102" s="34"/>
      <c r="F102" s="34"/>
      <c r="G102" s="34"/>
      <c r="H102" s="34"/>
    </row>
    <row r="103" spans="1:8" ht="14.4" x14ac:dyDescent="0.3">
      <c r="A103" s="57">
        <v>1290</v>
      </c>
      <c r="B103" s="34" t="s">
        <v>417</v>
      </c>
      <c r="C103" s="58">
        <v>0</v>
      </c>
      <c r="D103" s="34"/>
      <c r="E103" s="34"/>
      <c r="F103" s="34"/>
      <c r="G103" s="34"/>
      <c r="H103" s="34"/>
    </row>
    <row r="104" spans="1:8" ht="14.4" x14ac:dyDescent="0.3">
      <c r="A104" s="57">
        <v>1291</v>
      </c>
      <c r="B104" s="34" t="s">
        <v>418</v>
      </c>
      <c r="C104" s="58">
        <v>0</v>
      </c>
      <c r="D104" s="34"/>
      <c r="E104" s="34"/>
      <c r="F104" s="34"/>
      <c r="G104" s="34"/>
      <c r="H104" s="34"/>
    </row>
    <row r="105" spans="1:8" ht="14.4" x14ac:dyDescent="0.3">
      <c r="A105" s="57">
        <v>1292</v>
      </c>
      <c r="B105" s="34" t="s">
        <v>419</v>
      </c>
      <c r="C105" s="58">
        <v>0</v>
      </c>
      <c r="D105" s="34"/>
      <c r="E105" s="34"/>
      <c r="F105" s="34"/>
      <c r="G105" s="34"/>
      <c r="H105" s="34"/>
    </row>
    <row r="106" spans="1:8" ht="14.4" x14ac:dyDescent="0.3">
      <c r="A106" s="57">
        <v>1293</v>
      </c>
      <c r="B106" s="34" t="s">
        <v>420</v>
      </c>
      <c r="C106" s="58">
        <v>0</v>
      </c>
      <c r="D106" s="34"/>
      <c r="E106" s="34"/>
      <c r="F106" s="34"/>
      <c r="G106" s="34"/>
      <c r="H106" s="34"/>
    </row>
    <row r="107" spans="1:8" ht="28.5" customHeight="1" x14ac:dyDescent="0.3">
      <c r="A107" s="34"/>
      <c r="B107" s="34"/>
      <c r="C107" s="34"/>
      <c r="D107" s="34"/>
      <c r="E107" s="34"/>
      <c r="F107" s="34"/>
      <c r="G107" s="34"/>
      <c r="H107" s="34"/>
    </row>
    <row r="108" spans="1:8" ht="28.5" customHeight="1" x14ac:dyDescent="0.3">
      <c r="A108" s="32" t="s">
        <v>422</v>
      </c>
      <c r="B108" s="32"/>
      <c r="C108" s="32"/>
      <c r="D108" s="32"/>
      <c r="E108" s="32"/>
      <c r="F108" s="32"/>
      <c r="G108" s="32"/>
      <c r="H108" s="32"/>
    </row>
    <row r="109" spans="1:8" ht="14.4" x14ac:dyDescent="0.3">
      <c r="A109" s="36" t="s">
        <v>106</v>
      </c>
      <c r="B109" s="36" t="s">
        <v>107</v>
      </c>
      <c r="C109" s="36" t="s">
        <v>108</v>
      </c>
      <c r="D109" s="36" t="s">
        <v>322</v>
      </c>
      <c r="E109" s="36" t="s">
        <v>323</v>
      </c>
      <c r="F109" s="36" t="s">
        <v>324</v>
      </c>
      <c r="G109" s="36" t="s">
        <v>423</v>
      </c>
      <c r="H109" s="36" t="s">
        <v>424</v>
      </c>
    </row>
    <row r="110" spans="1:8" ht="21.6" x14ac:dyDescent="0.3">
      <c r="A110" s="57">
        <v>2110</v>
      </c>
      <c r="B110" s="34" t="s">
        <v>425</v>
      </c>
      <c r="C110" s="58">
        <v>1045557.35</v>
      </c>
      <c r="D110" s="58">
        <v>1045557.35</v>
      </c>
      <c r="E110" s="58">
        <v>0</v>
      </c>
      <c r="F110" s="58">
        <v>0</v>
      </c>
      <c r="G110" s="58">
        <v>0</v>
      </c>
      <c r="H110" s="64" t="s">
        <v>1716</v>
      </c>
    </row>
    <row r="111" spans="1:8" ht="21.6" x14ac:dyDescent="0.3">
      <c r="A111" s="57">
        <v>2111</v>
      </c>
      <c r="B111" s="34" t="s">
        <v>426</v>
      </c>
      <c r="C111" s="58">
        <v>466919.88</v>
      </c>
      <c r="D111" s="58">
        <v>466919.88</v>
      </c>
      <c r="E111" s="58">
        <v>0</v>
      </c>
      <c r="F111" s="58">
        <v>0</v>
      </c>
      <c r="G111" s="58">
        <v>0</v>
      </c>
      <c r="H111" s="64" t="s">
        <v>1716</v>
      </c>
    </row>
    <row r="112" spans="1:8" ht="14.4" x14ac:dyDescent="0.3">
      <c r="A112" s="57">
        <v>2112</v>
      </c>
      <c r="B112" s="34" t="s">
        <v>428</v>
      </c>
      <c r="C112" s="58">
        <v>69922.490000000005</v>
      </c>
      <c r="D112" s="58">
        <v>69922.490000000005</v>
      </c>
      <c r="E112" s="58">
        <v>0</v>
      </c>
      <c r="F112" s="58">
        <v>0</v>
      </c>
      <c r="G112" s="58">
        <v>0</v>
      </c>
      <c r="H112" s="64"/>
    </row>
    <row r="113" spans="1:8" ht="14.4" x14ac:dyDescent="0.3">
      <c r="A113" s="57">
        <v>2113</v>
      </c>
      <c r="B113" s="34" t="s">
        <v>429</v>
      </c>
      <c r="C113" s="58">
        <v>0</v>
      </c>
      <c r="D113" s="58">
        <v>0</v>
      </c>
      <c r="E113" s="58">
        <v>0</v>
      </c>
      <c r="F113" s="58">
        <v>0</v>
      </c>
      <c r="G113" s="58">
        <v>0</v>
      </c>
      <c r="H113" s="64"/>
    </row>
    <row r="114" spans="1:8" ht="14.4" x14ac:dyDescent="0.3">
      <c r="A114" s="57">
        <v>2114</v>
      </c>
      <c r="B114" s="34" t="s">
        <v>430</v>
      </c>
      <c r="C114" s="58">
        <v>0</v>
      </c>
      <c r="D114" s="58">
        <v>0</v>
      </c>
      <c r="E114" s="58">
        <v>0</v>
      </c>
      <c r="F114" s="58">
        <v>0</v>
      </c>
      <c r="G114" s="58">
        <v>0</v>
      </c>
      <c r="H114" s="64"/>
    </row>
    <row r="115" spans="1:8" ht="14.4" x14ac:dyDescent="0.3">
      <c r="A115" s="57">
        <v>2115</v>
      </c>
      <c r="B115" s="34" t="s">
        <v>431</v>
      </c>
      <c r="C115" s="58">
        <v>0</v>
      </c>
      <c r="D115" s="58">
        <v>0</v>
      </c>
      <c r="E115" s="58">
        <v>0</v>
      </c>
      <c r="F115" s="58">
        <v>0</v>
      </c>
      <c r="G115" s="58">
        <v>0</v>
      </c>
      <c r="H115" s="64"/>
    </row>
    <row r="116" spans="1:8" ht="14.4" x14ac:dyDescent="0.3">
      <c r="A116" s="57">
        <v>2116</v>
      </c>
      <c r="B116" s="34" t="s">
        <v>432</v>
      </c>
      <c r="C116" s="58">
        <v>0</v>
      </c>
      <c r="D116" s="58">
        <v>0</v>
      </c>
      <c r="E116" s="58">
        <v>0</v>
      </c>
      <c r="F116" s="58">
        <v>0</v>
      </c>
      <c r="G116" s="58">
        <v>0</v>
      </c>
      <c r="H116" s="64"/>
    </row>
    <row r="117" spans="1:8" ht="21.6" x14ac:dyDescent="0.3">
      <c r="A117" s="57">
        <v>2117</v>
      </c>
      <c r="B117" s="34" t="s">
        <v>433</v>
      </c>
      <c r="C117" s="58">
        <v>508714.98</v>
      </c>
      <c r="D117" s="58">
        <v>508714.98</v>
      </c>
      <c r="E117" s="58">
        <v>0</v>
      </c>
      <c r="F117" s="58">
        <v>0</v>
      </c>
      <c r="G117" s="58">
        <v>0</v>
      </c>
      <c r="H117" s="64" t="s">
        <v>1716</v>
      </c>
    </row>
    <row r="118" spans="1:8" ht="14.4" x14ac:dyDescent="0.3">
      <c r="A118" s="57">
        <v>2118</v>
      </c>
      <c r="B118" s="34" t="s">
        <v>434</v>
      </c>
      <c r="C118" s="58">
        <v>0</v>
      </c>
      <c r="D118" s="58">
        <v>0</v>
      </c>
      <c r="E118" s="58">
        <v>0</v>
      </c>
      <c r="F118" s="58">
        <v>0</v>
      </c>
      <c r="G118" s="58">
        <v>0</v>
      </c>
      <c r="H118" s="64"/>
    </row>
    <row r="119" spans="1:8" ht="14.4" x14ac:dyDescent="0.3">
      <c r="A119" s="57">
        <v>2119</v>
      </c>
      <c r="B119" s="34" t="s">
        <v>435</v>
      </c>
      <c r="C119" s="58">
        <v>0</v>
      </c>
      <c r="D119" s="58">
        <v>0</v>
      </c>
      <c r="E119" s="58">
        <v>0</v>
      </c>
      <c r="F119" s="58">
        <v>0</v>
      </c>
      <c r="G119" s="58">
        <v>0</v>
      </c>
      <c r="H119" s="34"/>
    </row>
    <row r="120" spans="1:8" ht="14.4" x14ac:dyDescent="0.3">
      <c r="A120" s="57">
        <v>2120</v>
      </c>
      <c r="B120" s="34" t="s">
        <v>436</v>
      </c>
      <c r="C120" s="58">
        <v>0</v>
      </c>
      <c r="D120" s="58">
        <v>0</v>
      </c>
      <c r="E120" s="58">
        <v>0</v>
      </c>
      <c r="F120" s="58">
        <v>0</v>
      </c>
      <c r="G120" s="58">
        <v>0</v>
      </c>
      <c r="H120" s="34"/>
    </row>
    <row r="121" spans="1:8" ht="14.4" x14ac:dyDescent="0.3">
      <c r="A121" s="57">
        <v>2121</v>
      </c>
      <c r="B121" s="34" t="s">
        <v>437</v>
      </c>
      <c r="C121" s="58">
        <v>0</v>
      </c>
      <c r="D121" s="58">
        <v>0</v>
      </c>
      <c r="E121" s="58">
        <v>0</v>
      </c>
      <c r="F121" s="58">
        <v>0</v>
      </c>
      <c r="G121" s="58">
        <v>0</v>
      </c>
      <c r="H121" s="34"/>
    </row>
    <row r="122" spans="1:8" ht="14.4" x14ac:dyDescent="0.3">
      <c r="A122" s="57">
        <v>2122</v>
      </c>
      <c r="B122" s="34" t="s">
        <v>438</v>
      </c>
      <c r="C122" s="58">
        <v>0</v>
      </c>
      <c r="D122" s="58">
        <v>0</v>
      </c>
      <c r="E122" s="58">
        <v>0</v>
      </c>
      <c r="F122" s="58">
        <v>0</v>
      </c>
      <c r="G122" s="58">
        <v>0</v>
      </c>
      <c r="H122" s="34"/>
    </row>
    <row r="123" spans="1:8" ht="14.4" x14ac:dyDescent="0.3">
      <c r="A123" s="57">
        <v>2129</v>
      </c>
      <c r="B123" s="34" t="s">
        <v>439</v>
      </c>
      <c r="C123" s="58">
        <v>0</v>
      </c>
      <c r="D123" s="58">
        <v>0</v>
      </c>
      <c r="E123" s="58">
        <v>0</v>
      </c>
      <c r="F123" s="58">
        <v>0</v>
      </c>
      <c r="G123" s="58">
        <v>0</v>
      </c>
      <c r="H123" s="34"/>
    </row>
    <row r="124" spans="1:8" ht="9.75" customHeight="1" x14ac:dyDescent="0.3">
      <c r="A124" s="34"/>
      <c r="B124" s="34"/>
      <c r="C124" s="34"/>
      <c r="D124" s="34"/>
      <c r="E124" s="34"/>
      <c r="F124" s="34"/>
      <c r="G124" s="34"/>
      <c r="H124" s="34"/>
    </row>
    <row r="125" spans="1:8" ht="14.4" x14ac:dyDescent="0.3">
      <c r="A125" s="32" t="s">
        <v>440</v>
      </c>
      <c r="B125" s="32"/>
      <c r="C125" s="32"/>
      <c r="D125" s="32"/>
      <c r="E125" s="32"/>
      <c r="F125" s="32"/>
      <c r="G125" s="32"/>
      <c r="H125" s="32"/>
    </row>
    <row r="126" spans="1:8" ht="14.4" x14ac:dyDescent="0.3">
      <c r="A126" s="36" t="s">
        <v>106</v>
      </c>
      <c r="B126" s="36" t="s">
        <v>107</v>
      </c>
      <c r="C126" s="36" t="s">
        <v>108</v>
      </c>
      <c r="D126" s="36" t="s">
        <v>441</v>
      </c>
      <c r="E126" s="36" t="s">
        <v>326</v>
      </c>
      <c r="F126" s="36"/>
      <c r="G126" s="36"/>
      <c r="H126" s="36"/>
    </row>
    <row r="127" spans="1:8" ht="14.4" x14ac:dyDescent="0.3">
      <c r="A127" s="57">
        <v>2160</v>
      </c>
      <c r="B127" s="34" t="s">
        <v>442</v>
      </c>
      <c r="C127" s="58">
        <v>0</v>
      </c>
      <c r="D127" s="34"/>
      <c r="E127" s="34"/>
      <c r="F127" s="34"/>
      <c r="G127" s="34"/>
      <c r="H127" s="34"/>
    </row>
    <row r="128" spans="1:8" ht="14.4" x14ac:dyDescent="0.3">
      <c r="A128" s="57">
        <v>2161</v>
      </c>
      <c r="B128" s="34" t="s">
        <v>443</v>
      </c>
      <c r="C128" s="58">
        <v>0</v>
      </c>
      <c r="D128" s="34"/>
      <c r="E128" s="34"/>
      <c r="F128" s="34"/>
      <c r="G128" s="34"/>
      <c r="H128" s="34"/>
    </row>
    <row r="129" spans="1:5" ht="14.4" x14ac:dyDescent="0.3">
      <c r="A129" s="57">
        <v>2162</v>
      </c>
      <c r="B129" s="34" t="s">
        <v>444</v>
      </c>
      <c r="C129" s="58">
        <v>0</v>
      </c>
      <c r="D129" s="34"/>
      <c r="E129" s="34"/>
    </row>
    <row r="130" spans="1:5" ht="14.4" x14ac:dyDescent="0.3">
      <c r="A130" s="57">
        <v>2163</v>
      </c>
      <c r="B130" s="34" t="s">
        <v>445</v>
      </c>
      <c r="C130" s="58">
        <v>0</v>
      </c>
      <c r="D130" s="34"/>
      <c r="E130" s="34"/>
    </row>
    <row r="131" spans="1:5" ht="14.4" x14ac:dyDescent="0.3">
      <c r="A131" s="57">
        <v>2164</v>
      </c>
      <c r="B131" s="34" t="s">
        <v>446</v>
      </c>
      <c r="C131" s="58">
        <v>0</v>
      </c>
      <c r="D131" s="34"/>
      <c r="E131" s="34"/>
    </row>
    <row r="132" spans="1:5" ht="14.4" x14ac:dyDescent="0.3">
      <c r="A132" s="57">
        <v>2165</v>
      </c>
      <c r="B132" s="34" t="s">
        <v>447</v>
      </c>
      <c r="C132" s="58">
        <v>0</v>
      </c>
      <c r="D132" s="34"/>
      <c r="E132" s="34"/>
    </row>
    <row r="133" spans="1:5" ht="14.4" x14ac:dyDescent="0.3">
      <c r="A133" s="57">
        <v>2166</v>
      </c>
      <c r="B133" s="34" t="s">
        <v>448</v>
      </c>
      <c r="C133" s="58">
        <v>0</v>
      </c>
      <c r="D133" s="34"/>
      <c r="E133" s="34"/>
    </row>
    <row r="134" spans="1:5" ht="14.4" x14ac:dyDescent="0.3">
      <c r="A134" s="57">
        <v>2250</v>
      </c>
      <c r="B134" s="34" t="s">
        <v>449</v>
      </c>
      <c r="C134" s="58">
        <v>0</v>
      </c>
      <c r="D134" s="34"/>
      <c r="E134" s="34"/>
    </row>
    <row r="135" spans="1:5" ht="14.4" x14ac:dyDescent="0.3">
      <c r="A135" s="57">
        <v>2251</v>
      </c>
      <c r="B135" s="34" t="s">
        <v>450</v>
      </c>
      <c r="C135" s="58">
        <v>0</v>
      </c>
      <c r="D135" s="34"/>
      <c r="E135" s="34"/>
    </row>
    <row r="136" spans="1:5" ht="14.4" x14ac:dyDescent="0.3">
      <c r="A136" s="57">
        <v>2252</v>
      </c>
      <c r="B136" s="34" t="s">
        <v>451</v>
      </c>
      <c r="C136" s="58">
        <v>0</v>
      </c>
      <c r="D136" s="34"/>
      <c r="E136" s="34"/>
    </row>
    <row r="137" spans="1:5" ht="14.4" x14ac:dyDescent="0.3">
      <c r="A137" s="57">
        <v>2253</v>
      </c>
      <c r="B137" s="34" t="s">
        <v>452</v>
      </c>
      <c r="C137" s="58">
        <v>0</v>
      </c>
      <c r="D137" s="34"/>
      <c r="E137" s="34"/>
    </row>
    <row r="138" spans="1:5" ht="14.4" x14ac:dyDescent="0.3">
      <c r="A138" s="57">
        <v>2254</v>
      </c>
      <c r="B138" s="34" t="s">
        <v>453</v>
      </c>
      <c r="C138" s="58">
        <v>0</v>
      </c>
      <c r="D138" s="34"/>
      <c r="E138" s="34"/>
    </row>
    <row r="139" spans="1:5" ht="14.4" x14ac:dyDescent="0.3">
      <c r="A139" s="57">
        <v>2255</v>
      </c>
      <c r="B139" s="34" t="s">
        <v>454</v>
      </c>
      <c r="C139" s="58">
        <v>0</v>
      </c>
      <c r="D139" s="34"/>
      <c r="E139" s="34"/>
    </row>
    <row r="140" spans="1:5" ht="14.4" x14ac:dyDescent="0.3">
      <c r="A140" s="57">
        <v>2256</v>
      </c>
      <c r="B140" s="34" t="s">
        <v>455</v>
      </c>
      <c r="C140" s="58">
        <v>0</v>
      </c>
      <c r="D140" s="34"/>
      <c r="E140" s="34"/>
    </row>
    <row r="141" spans="1:5" ht="9.75" customHeight="1" x14ac:dyDescent="0.3">
      <c r="A141" s="34"/>
      <c r="B141" s="34"/>
      <c r="C141" s="34"/>
      <c r="D141" s="34"/>
      <c r="E141" s="34"/>
    </row>
    <row r="142" spans="1:5" ht="14.4" x14ac:dyDescent="0.3">
      <c r="A142" s="32" t="s">
        <v>456</v>
      </c>
      <c r="B142" s="32"/>
      <c r="C142" s="32"/>
      <c r="D142" s="32"/>
      <c r="E142" s="32"/>
    </row>
    <row r="143" spans="1:5" ht="14.4" x14ac:dyDescent="0.3">
      <c r="A143" s="69" t="s">
        <v>106</v>
      </c>
      <c r="B143" s="69" t="s">
        <v>107</v>
      </c>
      <c r="C143" s="69" t="s">
        <v>108</v>
      </c>
      <c r="D143" s="36" t="s">
        <v>441</v>
      </c>
      <c r="E143" s="36" t="s">
        <v>326</v>
      </c>
    </row>
    <row r="144" spans="1:5" ht="14.4" x14ac:dyDescent="0.3">
      <c r="A144" s="57">
        <v>2150</v>
      </c>
      <c r="B144" s="34" t="s">
        <v>457</v>
      </c>
      <c r="C144" s="58">
        <v>0</v>
      </c>
      <c r="D144" s="34"/>
      <c r="E144" s="34"/>
    </row>
    <row r="145" spans="1:5" ht="14.4" x14ac:dyDescent="0.3">
      <c r="A145" s="57">
        <v>2151</v>
      </c>
      <c r="B145" s="34" t="s">
        <v>458</v>
      </c>
      <c r="C145" s="58">
        <v>0</v>
      </c>
      <c r="D145" s="34"/>
      <c r="E145" s="34"/>
    </row>
    <row r="146" spans="1:5" ht="14.4" x14ac:dyDescent="0.3">
      <c r="A146" s="57">
        <v>2152</v>
      </c>
      <c r="B146" s="34" t="s">
        <v>459</v>
      </c>
      <c r="C146" s="58">
        <v>0</v>
      </c>
      <c r="D146" s="34"/>
      <c r="E146" s="34"/>
    </row>
    <row r="147" spans="1:5" ht="14.4" x14ac:dyDescent="0.3">
      <c r="A147" s="57">
        <v>2159</v>
      </c>
      <c r="B147" s="34" t="s">
        <v>460</v>
      </c>
      <c r="C147" s="58">
        <v>0</v>
      </c>
      <c r="D147" s="34"/>
      <c r="E147" s="34"/>
    </row>
    <row r="148" spans="1:5" ht="14.4" x14ac:dyDescent="0.3">
      <c r="A148" s="57">
        <v>2240</v>
      </c>
      <c r="B148" s="34" t="s">
        <v>461</v>
      </c>
      <c r="C148" s="58">
        <v>0</v>
      </c>
      <c r="D148" s="34"/>
      <c r="E148" s="34"/>
    </row>
    <row r="149" spans="1:5" ht="14.4" x14ac:dyDescent="0.3">
      <c r="A149" s="57">
        <v>2241</v>
      </c>
      <c r="B149" s="34" t="s">
        <v>462</v>
      </c>
      <c r="C149" s="58">
        <v>0</v>
      </c>
      <c r="D149" s="34"/>
      <c r="E149" s="34"/>
    </row>
    <row r="150" spans="1:5" ht="14.4" x14ac:dyDescent="0.3">
      <c r="A150" s="57">
        <v>2242</v>
      </c>
      <c r="B150" s="34" t="s">
        <v>463</v>
      </c>
      <c r="C150" s="58">
        <v>0</v>
      </c>
      <c r="D150" s="34"/>
      <c r="E150" s="34"/>
    </row>
    <row r="151" spans="1:5" ht="14.4" x14ac:dyDescent="0.3">
      <c r="A151" s="57">
        <v>2249</v>
      </c>
      <c r="B151" s="34" t="s">
        <v>464</v>
      </c>
      <c r="C151" s="58">
        <v>0</v>
      </c>
      <c r="D151" s="34"/>
      <c r="E151" s="34"/>
    </row>
    <row r="152" spans="1:5" ht="9.75" customHeight="1" x14ac:dyDescent="0.3">
      <c r="A152" s="57"/>
      <c r="B152" s="34"/>
      <c r="C152" s="58"/>
      <c r="D152" s="34"/>
      <c r="E152" s="34"/>
    </row>
    <row r="153" spans="1:5" ht="14.4" x14ac:dyDescent="0.3">
      <c r="A153" s="32" t="s">
        <v>465</v>
      </c>
      <c r="B153" s="32"/>
      <c r="C153" s="32"/>
      <c r="D153" s="32"/>
      <c r="E153" s="32"/>
    </row>
    <row r="154" spans="1:5" ht="14.4" x14ac:dyDescent="0.3">
      <c r="A154" s="69" t="s">
        <v>106</v>
      </c>
      <c r="B154" s="69" t="s">
        <v>107</v>
      </c>
      <c r="C154" s="69" t="s">
        <v>108</v>
      </c>
      <c r="D154" s="36" t="s">
        <v>441</v>
      </c>
      <c r="E154" s="36" t="s">
        <v>326</v>
      </c>
    </row>
    <row r="155" spans="1:5" ht="14.4" x14ac:dyDescent="0.3">
      <c r="A155" s="57">
        <v>2170</v>
      </c>
      <c r="B155" s="34" t="s">
        <v>466</v>
      </c>
      <c r="C155" s="58">
        <v>0</v>
      </c>
      <c r="D155" s="34"/>
      <c r="E155" s="34"/>
    </row>
    <row r="156" spans="1:5" ht="14.4" x14ac:dyDescent="0.3">
      <c r="A156" s="57">
        <v>2171</v>
      </c>
      <c r="B156" s="34" t="s">
        <v>467</v>
      </c>
      <c r="C156" s="58">
        <v>0</v>
      </c>
      <c r="D156" s="34"/>
      <c r="E156" s="34"/>
    </row>
    <row r="157" spans="1:5" ht="14.4" x14ac:dyDescent="0.3">
      <c r="A157" s="57">
        <v>2172</v>
      </c>
      <c r="B157" s="34" t="s">
        <v>468</v>
      </c>
      <c r="C157" s="58">
        <v>0</v>
      </c>
      <c r="D157" s="34"/>
      <c r="E157" s="34"/>
    </row>
    <row r="158" spans="1:5" ht="14.4" x14ac:dyDescent="0.3">
      <c r="A158" s="57">
        <v>2179</v>
      </c>
      <c r="B158" s="34" t="s">
        <v>469</v>
      </c>
      <c r="C158" s="58">
        <v>0</v>
      </c>
      <c r="D158" s="34"/>
      <c r="E158" s="34"/>
    </row>
    <row r="159" spans="1:5" ht="14.4" x14ac:dyDescent="0.3">
      <c r="A159" s="57">
        <v>2260</v>
      </c>
      <c r="B159" s="34" t="s">
        <v>470</v>
      </c>
      <c r="C159" s="58">
        <v>0</v>
      </c>
      <c r="D159" s="34"/>
      <c r="E159" s="34"/>
    </row>
    <row r="160" spans="1:5" ht="14.4" x14ac:dyDescent="0.3">
      <c r="A160" s="57">
        <v>2261</v>
      </c>
      <c r="B160" s="34" t="s">
        <v>471</v>
      </c>
      <c r="C160" s="58">
        <v>0</v>
      </c>
      <c r="D160" s="34"/>
      <c r="E160" s="34"/>
    </row>
    <row r="161" spans="1:5" ht="14.4" x14ac:dyDescent="0.3">
      <c r="A161" s="57">
        <v>2262</v>
      </c>
      <c r="B161" s="34" t="s">
        <v>472</v>
      </c>
      <c r="C161" s="58">
        <v>0</v>
      </c>
      <c r="D161" s="34"/>
      <c r="E161" s="34"/>
    </row>
    <row r="162" spans="1:5" ht="14.4" x14ac:dyDescent="0.3">
      <c r="A162" s="57">
        <v>2263</v>
      </c>
      <c r="B162" s="34" t="s">
        <v>473</v>
      </c>
      <c r="C162" s="58">
        <v>0</v>
      </c>
      <c r="D162" s="34"/>
      <c r="E162" s="34"/>
    </row>
    <row r="163" spans="1:5" ht="14.4" x14ac:dyDescent="0.3">
      <c r="A163" s="57">
        <v>2269</v>
      </c>
      <c r="B163" s="34" t="s">
        <v>474</v>
      </c>
      <c r="C163" s="58">
        <v>0</v>
      </c>
      <c r="D163" s="34"/>
      <c r="E163" s="34"/>
    </row>
    <row r="164" spans="1:5" ht="14.4" x14ac:dyDescent="0.3">
      <c r="A164" s="34"/>
      <c r="B164" s="34"/>
      <c r="C164" s="34"/>
      <c r="D164" s="34"/>
      <c r="E164" s="34"/>
    </row>
    <row r="165" spans="1:5" ht="14.4" x14ac:dyDescent="0.3">
      <c r="A165" s="32" t="s">
        <v>475</v>
      </c>
      <c r="B165" s="32"/>
      <c r="C165" s="32"/>
      <c r="D165" s="32"/>
      <c r="E165" s="32"/>
    </row>
    <row r="166" spans="1:5" ht="14.4" x14ac:dyDescent="0.3">
      <c r="A166" s="69" t="s">
        <v>106</v>
      </c>
      <c r="B166" s="69" t="s">
        <v>107</v>
      </c>
      <c r="C166" s="69" t="s">
        <v>108</v>
      </c>
      <c r="D166" s="36" t="s">
        <v>441</v>
      </c>
      <c r="E166" s="36" t="s">
        <v>326</v>
      </c>
    </row>
    <row r="167" spans="1:5" ht="14.4" x14ac:dyDescent="0.3">
      <c r="A167" s="57">
        <v>2190</v>
      </c>
      <c r="B167" s="34" t="s">
        <v>476</v>
      </c>
      <c r="C167" s="58">
        <v>0</v>
      </c>
      <c r="D167" s="34"/>
      <c r="E167" s="34"/>
    </row>
    <row r="168" spans="1:5" ht="14.4" x14ac:dyDescent="0.3">
      <c r="A168" s="57">
        <v>2191</v>
      </c>
      <c r="B168" s="34" t="s">
        <v>477</v>
      </c>
      <c r="C168" s="58">
        <v>0</v>
      </c>
      <c r="D168" s="34"/>
      <c r="E168" s="34"/>
    </row>
    <row r="169" spans="1:5" ht="14.4" x14ac:dyDescent="0.3">
      <c r="A169" s="57">
        <v>2192</v>
      </c>
      <c r="B169" s="34" t="s">
        <v>478</v>
      </c>
      <c r="C169" s="58">
        <v>0</v>
      </c>
      <c r="D169" s="34"/>
      <c r="E169" s="34"/>
    </row>
    <row r="170" spans="1:5" ht="14.4" x14ac:dyDescent="0.3">
      <c r="A170" s="57">
        <v>2199</v>
      </c>
      <c r="B170" s="34" t="s">
        <v>479</v>
      </c>
      <c r="C170" s="58">
        <v>0</v>
      </c>
      <c r="D170" s="34"/>
      <c r="E170" s="34"/>
    </row>
    <row r="171" spans="1:5" ht="9.75" customHeight="1" x14ac:dyDescent="0.3">
      <c r="A171" s="34"/>
      <c r="B171" s="34"/>
      <c r="C171" s="34"/>
      <c r="D171" s="34"/>
      <c r="E171" s="34"/>
    </row>
    <row r="172" spans="1:5" ht="9.75" customHeight="1" x14ac:dyDescent="0.3">
      <c r="A172" s="34"/>
      <c r="B172" s="34"/>
      <c r="C172" s="34"/>
      <c r="D172" s="34"/>
      <c r="E172" s="34"/>
    </row>
    <row r="173" spans="1:5" ht="9.75" customHeight="1" x14ac:dyDescent="0.3">
      <c r="A173" s="34"/>
      <c r="B173" s="34" t="s">
        <v>310</v>
      </c>
      <c r="C173" s="34"/>
      <c r="D173" s="34"/>
      <c r="E173" s="34"/>
    </row>
  </sheetData>
  <mergeCells count="4">
    <mergeCell ref="A1:F1"/>
    <mergeCell ref="A2:F2"/>
    <mergeCell ref="A3:F3"/>
    <mergeCell ref="A4:F4"/>
  </mergeCells>
  <pageMargins left="0.9055118110236221" right="0.23622047244094491" top="0.55118110236220474" bottom="0.55118110236220474" header="0.31496062992125984" footer="0.31496062992125984"/>
  <pageSetup scale="54" fitToHeight="0"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E31"/>
  <sheetViews>
    <sheetView view="pageBreakPreview" zoomScale="60" zoomScaleNormal="100" workbookViewId="0">
      <selection activeCell="A4" sqref="A4:C4"/>
    </sheetView>
  </sheetViews>
  <sheetFormatPr baseColWidth="10" defaultColWidth="14.44140625" defaultRowHeight="15" customHeight="1" x14ac:dyDescent="0.3"/>
  <cols>
    <col min="1" max="1" width="10" style="29" customWidth="1"/>
    <col min="2" max="2" width="48.109375" style="29" customWidth="1"/>
    <col min="3" max="3" width="22.88671875" style="29" customWidth="1"/>
    <col min="4" max="5" width="16.88671875" style="29" customWidth="1"/>
    <col min="6" max="26" width="9.109375" style="29" customWidth="1"/>
    <col min="27" max="16384" width="14.44140625" style="29"/>
  </cols>
  <sheetData>
    <row r="1" spans="1:5" ht="11.25" customHeight="1" x14ac:dyDescent="0.3">
      <c r="A1" s="488" t="s">
        <v>2115</v>
      </c>
      <c r="B1" s="501"/>
      <c r="C1" s="501"/>
      <c r="D1" s="70" t="s">
        <v>99</v>
      </c>
      <c r="E1" s="71">
        <v>2025</v>
      </c>
    </row>
    <row r="2" spans="1:5" ht="11.25" customHeight="1" x14ac:dyDescent="0.3">
      <c r="A2" s="488" t="s">
        <v>480</v>
      </c>
      <c r="B2" s="501"/>
      <c r="C2" s="501"/>
      <c r="D2" s="70" t="s">
        <v>101</v>
      </c>
      <c r="E2" s="71" t="s">
        <v>648</v>
      </c>
    </row>
    <row r="3" spans="1:5" ht="11.25" customHeight="1" x14ac:dyDescent="0.3">
      <c r="A3" s="488" t="s">
        <v>2107</v>
      </c>
      <c r="B3" s="501"/>
      <c r="C3" s="501"/>
      <c r="D3" s="70" t="s">
        <v>102</v>
      </c>
      <c r="E3" s="71" t="s">
        <v>651</v>
      </c>
    </row>
    <row r="4" spans="1:5" ht="11.25" customHeight="1" x14ac:dyDescent="0.3">
      <c r="A4" s="488" t="s">
        <v>103</v>
      </c>
      <c r="B4" s="501"/>
      <c r="C4" s="501"/>
      <c r="D4" s="70"/>
      <c r="E4" s="71"/>
    </row>
    <row r="5" spans="1:5" ht="9.75" customHeight="1" x14ac:dyDescent="0.3">
      <c r="A5" s="31" t="s">
        <v>104</v>
      </c>
      <c r="B5" s="32"/>
      <c r="C5" s="32"/>
      <c r="D5" s="32"/>
      <c r="E5" s="32"/>
    </row>
    <row r="6" spans="1:5" ht="9.75" customHeight="1" x14ac:dyDescent="0.3">
      <c r="A6" s="34"/>
      <c r="B6" s="34"/>
      <c r="C6" s="34"/>
      <c r="D6" s="34"/>
      <c r="E6" s="34"/>
    </row>
    <row r="7" spans="1:5" ht="14.4" x14ac:dyDescent="0.3">
      <c r="A7" s="32" t="s">
        <v>481</v>
      </c>
      <c r="B7" s="32"/>
      <c r="C7" s="32"/>
      <c r="D7" s="32"/>
      <c r="E7" s="32"/>
    </row>
    <row r="8" spans="1:5" ht="14.4" x14ac:dyDescent="0.3">
      <c r="A8" s="36" t="s">
        <v>106</v>
      </c>
      <c r="B8" s="36" t="s">
        <v>107</v>
      </c>
      <c r="C8" s="36" t="s">
        <v>108</v>
      </c>
      <c r="D8" s="36" t="s">
        <v>313</v>
      </c>
      <c r="E8" s="36" t="s">
        <v>441</v>
      </c>
    </row>
    <row r="9" spans="1:5" ht="14.4" x14ac:dyDescent="0.3">
      <c r="A9" s="57">
        <v>3110</v>
      </c>
      <c r="B9" s="34" t="s">
        <v>163</v>
      </c>
      <c r="C9" s="58">
        <v>111049</v>
      </c>
      <c r="D9" s="148" t="s">
        <v>163</v>
      </c>
      <c r="E9" s="148" t="s">
        <v>1610</v>
      </c>
    </row>
    <row r="10" spans="1:5" ht="14.4" x14ac:dyDescent="0.3">
      <c r="A10" s="57">
        <v>3120</v>
      </c>
      <c r="B10" s="34" t="s">
        <v>482</v>
      </c>
      <c r="C10" s="58">
        <v>0</v>
      </c>
      <c r="D10" s="34"/>
      <c r="E10" s="34"/>
    </row>
    <row r="11" spans="1:5" ht="14.4" x14ac:dyDescent="0.3">
      <c r="A11" s="57">
        <v>3130</v>
      </c>
      <c r="B11" s="34" t="s">
        <v>485</v>
      </c>
      <c r="C11" s="58">
        <v>0</v>
      </c>
      <c r="D11" s="34"/>
      <c r="E11" s="34"/>
    </row>
    <row r="12" spans="1:5" ht="14.4" x14ac:dyDescent="0.3">
      <c r="A12" s="34"/>
      <c r="B12" s="34"/>
      <c r="C12" s="34"/>
      <c r="D12" s="34"/>
      <c r="E12" s="34"/>
    </row>
    <row r="13" spans="1:5" ht="14.4" x14ac:dyDescent="0.3">
      <c r="A13" s="32" t="s">
        <v>486</v>
      </c>
      <c r="B13" s="32"/>
      <c r="C13" s="32"/>
      <c r="D13" s="32"/>
      <c r="E13" s="32"/>
    </row>
    <row r="14" spans="1:5" ht="14.4" x14ac:dyDescent="0.3">
      <c r="A14" s="36" t="s">
        <v>106</v>
      </c>
      <c r="B14" s="36" t="s">
        <v>107</v>
      </c>
      <c r="C14" s="36" t="s">
        <v>108</v>
      </c>
      <c r="D14" s="36" t="s">
        <v>487</v>
      </c>
      <c r="E14" s="36"/>
    </row>
    <row r="15" spans="1:5" ht="14.4" x14ac:dyDescent="0.3">
      <c r="A15" s="57">
        <v>3210</v>
      </c>
      <c r="B15" s="34" t="s">
        <v>488</v>
      </c>
      <c r="C15" s="58">
        <v>-3442312.08</v>
      </c>
      <c r="D15" s="289" t="s">
        <v>1717</v>
      </c>
      <c r="E15" s="297" t="s">
        <v>1610</v>
      </c>
    </row>
    <row r="16" spans="1:5" ht="14.4" x14ac:dyDescent="0.3">
      <c r="A16" s="57">
        <v>3220</v>
      </c>
      <c r="B16" s="34" t="s">
        <v>489</v>
      </c>
      <c r="C16" s="58">
        <v>19300757.399999999</v>
      </c>
      <c r="D16" s="289" t="s">
        <v>1718</v>
      </c>
      <c r="E16" s="297" t="s">
        <v>1610</v>
      </c>
    </row>
    <row r="17" spans="1:5" ht="14.4" x14ac:dyDescent="0.3">
      <c r="A17" s="57">
        <v>3230</v>
      </c>
      <c r="B17" s="34" t="s">
        <v>490</v>
      </c>
      <c r="C17" s="58">
        <v>0</v>
      </c>
      <c r="D17" s="34"/>
    </row>
    <row r="18" spans="1:5" ht="14.4" x14ac:dyDescent="0.3">
      <c r="A18" s="57">
        <v>3231</v>
      </c>
      <c r="B18" s="34" t="s">
        <v>491</v>
      </c>
      <c r="C18" s="58">
        <v>0</v>
      </c>
      <c r="D18" s="34"/>
    </row>
    <row r="19" spans="1:5" ht="14.4" x14ac:dyDescent="0.3">
      <c r="A19" s="57">
        <v>3232</v>
      </c>
      <c r="B19" s="34" t="s">
        <v>493</v>
      </c>
      <c r="C19" s="58">
        <v>0</v>
      </c>
      <c r="D19" s="34"/>
    </row>
    <row r="20" spans="1:5" ht="14.4" x14ac:dyDescent="0.3">
      <c r="A20" s="57">
        <v>3233</v>
      </c>
      <c r="B20" s="34" t="s">
        <v>494</v>
      </c>
      <c r="C20" s="58">
        <v>0</v>
      </c>
      <c r="D20" s="34"/>
    </row>
    <row r="21" spans="1:5" ht="14.4" x14ac:dyDescent="0.3">
      <c r="A21" s="57">
        <v>3239</v>
      </c>
      <c r="B21" s="34" t="s">
        <v>495</v>
      </c>
      <c r="C21" s="58">
        <v>0</v>
      </c>
      <c r="D21" s="34"/>
    </row>
    <row r="22" spans="1:5" ht="31.8" x14ac:dyDescent="0.3">
      <c r="A22" s="57">
        <v>3240</v>
      </c>
      <c r="B22" s="34" t="s">
        <v>496</v>
      </c>
      <c r="C22" s="58">
        <v>10172881.140000001</v>
      </c>
      <c r="D22" s="289" t="s">
        <v>1719</v>
      </c>
      <c r="E22" s="289" t="s">
        <v>1720</v>
      </c>
    </row>
    <row r="23" spans="1:5" ht="14.4" x14ac:dyDescent="0.3">
      <c r="A23" s="57">
        <v>3241</v>
      </c>
      <c r="B23" s="34" t="s">
        <v>497</v>
      </c>
      <c r="C23" s="58">
        <v>0</v>
      </c>
      <c r="D23" s="289"/>
      <c r="E23" s="289"/>
    </row>
    <row r="24" spans="1:5" ht="14.4" x14ac:dyDescent="0.3">
      <c r="A24" s="57">
        <v>3242</v>
      </c>
      <c r="B24" s="34" t="s">
        <v>498</v>
      </c>
      <c r="C24" s="58">
        <v>0</v>
      </c>
      <c r="D24" s="289"/>
      <c r="E24" s="289"/>
    </row>
    <row r="25" spans="1:5" ht="31.8" x14ac:dyDescent="0.3">
      <c r="A25" s="57">
        <v>3243</v>
      </c>
      <c r="B25" s="34" t="s">
        <v>499</v>
      </c>
      <c r="C25" s="58">
        <v>10172881.140000001</v>
      </c>
      <c r="D25" s="289" t="s">
        <v>1719</v>
      </c>
      <c r="E25" s="289" t="s">
        <v>1720</v>
      </c>
    </row>
    <row r="26" spans="1:5" ht="14.4" x14ac:dyDescent="0.3">
      <c r="A26" s="57">
        <v>3250</v>
      </c>
      <c r="B26" s="34" t="s">
        <v>500</v>
      </c>
      <c r="C26" s="58">
        <v>0</v>
      </c>
      <c r="D26" s="34"/>
    </row>
    <row r="27" spans="1:5" ht="14.4" x14ac:dyDescent="0.3">
      <c r="A27" s="57">
        <v>3251</v>
      </c>
      <c r="B27" s="34" t="s">
        <v>501</v>
      </c>
      <c r="C27" s="58">
        <v>0</v>
      </c>
      <c r="D27" s="34"/>
    </row>
    <row r="28" spans="1:5" ht="14.4" x14ac:dyDescent="0.3">
      <c r="A28" s="57">
        <v>3252</v>
      </c>
      <c r="B28" s="34" t="s">
        <v>502</v>
      </c>
      <c r="C28" s="58">
        <v>0</v>
      </c>
      <c r="D28" s="34"/>
    </row>
    <row r="29" spans="1:5" ht="14.4" x14ac:dyDescent="0.3">
      <c r="A29" s="57">
        <v>3253</v>
      </c>
      <c r="B29" s="34" t="s">
        <v>503</v>
      </c>
      <c r="C29" s="58">
        <v>0</v>
      </c>
      <c r="D29" s="34"/>
    </row>
    <row r="30" spans="1:5" ht="9.75" customHeight="1" x14ac:dyDescent="0.3">
      <c r="A30" s="34"/>
      <c r="B30" s="34"/>
      <c r="C30" s="34"/>
      <c r="D30" s="34"/>
    </row>
    <row r="31" spans="1:5" ht="9.75" customHeight="1" x14ac:dyDescent="0.3">
      <c r="A31" s="34"/>
      <c r="B31" s="34" t="s">
        <v>310</v>
      </c>
      <c r="C31" s="34"/>
      <c r="D31" s="34"/>
    </row>
  </sheetData>
  <mergeCells count="4">
    <mergeCell ref="A1:C1"/>
    <mergeCell ref="A2:C2"/>
    <mergeCell ref="A3:C3"/>
    <mergeCell ref="A4:C4"/>
  </mergeCells>
  <pageMargins left="0.7" right="0.7" top="0.75" bottom="0.75" header="0" footer="0"/>
  <pageSetup orientation="landscape"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pageSetUpPr fitToPage="1"/>
  </sheetPr>
  <dimension ref="A1:E140"/>
  <sheetViews>
    <sheetView view="pageBreakPreview" zoomScale="60" zoomScaleNormal="100" workbookViewId="0">
      <selection activeCell="A4" sqref="A1:E4"/>
    </sheetView>
  </sheetViews>
  <sheetFormatPr baseColWidth="10" defaultColWidth="14.44140625" defaultRowHeight="15" customHeight="1" x14ac:dyDescent="0.3"/>
  <cols>
    <col min="1" max="1" width="10" style="29" customWidth="1"/>
    <col min="2" max="2" width="63.44140625" style="29" customWidth="1"/>
    <col min="3" max="3" width="15.109375" style="29" customWidth="1"/>
    <col min="4" max="4" width="16.44140625" style="29" customWidth="1"/>
    <col min="5" max="5" width="19.109375" style="29" customWidth="1"/>
    <col min="6" max="26" width="9.109375" style="29" customWidth="1"/>
    <col min="27" max="16384" width="14.44140625" style="29"/>
  </cols>
  <sheetData>
    <row r="1" spans="1:5" ht="14.4" x14ac:dyDescent="0.3">
      <c r="A1" s="488" t="s">
        <v>2115</v>
      </c>
      <c r="B1" s="501"/>
      <c r="C1" s="501"/>
      <c r="D1" s="70" t="s">
        <v>99</v>
      </c>
      <c r="E1" s="71">
        <v>2025</v>
      </c>
    </row>
    <row r="2" spans="1:5" ht="14.4" x14ac:dyDescent="0.3">
      <c r="A2" s="488" t="s">
        <v>504</v>
      </c>
      <c r="B2" s="501"/>
      <c r="C2" s="501"/>
      <c r="D2" s="70" t="s">
        <v>101</v>
      </c>
      <c r="E2" s="71" t="s">
        <v>648</v>
      </c>
    </row>
    <row r="3" spans="1:5" ht="14.4" x14ac:dyDescent="0.3">
      <c r="A3" s="488" t="s">
        <v>2107</v>
      </c>
      <c r="B3" s="501"/>
      <c r="C3" s="501"/>
      <c r="D3" s="70" t="s">
        <v>102</v>
      </c>
      <c r="E3" s="71" t="s">
        <v>651</v>
      </c>
    </row>
    <row r="4" spans="1:5" ht="14.4" x14ac:dyDescent="0.3">
      <c r="A4" s="488" t="s">
        <v>103</v>
      </c>
      <c r="B4" s="501"/>
      <c r="C4" s="501"/>
      <c r="D4" s="70"/>
      <c r="E4" s="71"/>
    </row>
    <row r="5" spans="1:5" ht="14.4" x14ac:dyDescent="0.3">
      <c r="A5" s="31" t="s">
        <v>104</v>
      </c>
      <c r="B5" s="32"/>
      <c r="C5" s="32"/>
      <c r="D5" s="32"/>
      <c r="E5" s="32"/>
    </row>
    <row r="6" spans="1:5" ht="14.4" x14ac:dyDescent="0.3">
      <c r="A6" s="34"/>
      <c r="B6" s="34"/>
      <c r="C6" s="34"/>
      <c r="D6" s="34"/>
      <c r="E6" s="34"/>
    </row>
    <row r="7" spans="1:5" ht="14.4" x14ac:dyDescent="0.3">
      <c r="A7" s="32" t="s">
        <v>505</v>
      </c>
      <c r="B7" s="32"/>
      <c r="C7" s="32"/>
      <c r="D7" s="32"/>
      <c r="E7" s="34"/>
    </row>
    <row r="8" spans="1:5" ht="14.4" x14ac:dyDescent="0.3">
      <c r="A8" s="36" t="s">
        <v>106</v>
      </c>
      <c r="B8" s="36" t="s">
        <v>107</v>
      </c>
      <c r="C8" s="37">
        <v>2025</v>
      </c>
      <c r="D8" s="37">
        <v>2024</v>
      </c>
      <c r="E8" s="34"/>
    </row>
    <row r="9" spans="1:5" ht="14.4" x14ac:dyDescent="0.3">
      <c r="A9" s="57">
        <v>1111</v>
      </c>
      <c r="B9" s="34" t="s">
        <v>506</v>
      </c>
      <c r="C9" s="58">
        <v>0</v>
      </c>
      <c r="D9" s="58">
        <v>0</v>
      </c>
      <c r="E9" s="34"/>
    </row>
    <row r="10" spans="1:5" ht="14.4" x14ac:dyDescent="0.3">
      <c r="A10" s="57">
        <v>1112</v>
      </c>
      <c r="B10" s="34" t="s">
        <v>507</v>
      </c>
      <c r="C10" s="58">
        <v>4482267.2</v>
      </c>
      <c r="D10" s="58">
        <v>2119013.1</v>
      </c>
      <c r="E10" s="34"/>
    </row>
    <row r="11" spans="1:5" ht="14.4" x14ac:dyDescent="0.3">
      <c r="A11" s="57">
        <v>1113</v>
      </c>
      <c r="B11" s="34" t="s">
        <v>508</v>
      </c>
      <c r="C11" s="58">
        <v>0</v>
      </c>
      <c r="D11" s="58">
        <v>0</v>
      </c>
      <c r="E11" s="34"/>
    </row>
    <row r="12" spans="1:5" ht="14.4" x14ac:dyDescent="0.3">
      <c r="A12" s="57">
        <v>1114</v>
      </c>
      <c r="B12" s="34" t="s">
        <v>314</v>
      </c>
      <c r="C12" s="58">
        <v>18381794.100000001</v>
      </c>
      <c r="D12" s="58">
        <v>27726294.760000002</v>
      </c>
      <c r="E12" s="34"/>
    </row>
    <row r="13" spans="1:5" ht="14.4" x14ac:dyDescent="0.3">
      <c r="A13" s="57">
        <v>1115</v>
      </c>
      <c r="B13" s="34" t="s">
        <v>315</v>
      </c>
      <c r="C13" s="58">
        <v>0</v>
      </c>
      <c r="D13" s="58">
        <v>0</v>
      </c>
      <c r="E13" s="34"/>
    </row>
    <row r="14" spans="1:5" ht="14.4" x14ac:dyDescent="0.3">
      <c r="A14" s="57">
        <v>1116</v>
      </c>
      <c r="B14" s="34" t="s">
        <v>509</v>
      </c>
      <c r="C14" s="58">
        <v>0</v>
      </c>
      <c r="D14" s="58">
        <v>0</v>
      </c>
      <c r="E14" s="34"/>
    </row>
    <row r="15" spans="1:5" ht="14.4" x14ac:dyDescent="0.3">
      <c r="A15" s="57">
        <v>1119</v>
      </c>
      <c r="B15" s="34" t="s">
        <v>510</v>
      </c>
      <c r="C15" s="58">
        <v>0</v>
      </c>
      <c r="D15" s="58">
        <v>0</v>
      </c>
      <c r="E15" s="34"/>
    </row>
    <row r="16" spans="1:5" ht="14.4" x14ac:dyDescent="0.3">
      <c r="A16" s="72">
        <v>1110</v>
      </c>
      <c r="B16" s="73" t="s">
        <v>511</v>
      </c>
      <c r="C16" s="74">
        <v>22864061.300000001</v>
      </c>
      <c r="D16" s="74">
        <v>29845307.859999999</v>
      </c>
      <c r="E16" s="34"/>
    </row>
    <row r="19" spans="1:4" ht="14.4" x14ac:dyDescent="0.3">
      <c r="A19" s="32" t="s">
        <v>512</v>
      </c>
      <c r="B19" s="32"/>
      <c r="C19" s="32"/>
      <c r="D19" s="32"/>
    </row>
    <row r="20" spans="1:4" ht="14.4" x14ac:dyDescent="0.3">
      <c r="A20" s="36" t="s">
        <v>106</v>
      </c>
      <c r="B20" s="36" t="s">
        <v>107</v>
      </c>
      <c r="C20" s="37">
        <v>2025</v>
      </c>
      <c r="D20" s="37">
        <v>2024</v>
      </c>
    </row>
    <row r="21" spans="1:4" ht="14.4" x14ac:dyDescent="0.3">
      <c r="A21" s="72">
        <v>1230</v>
      </c>
      <c r="B21" s="75" t="s">
        <v>368</v>
      </c>
      <c r="C21" s="74">
        <v>0</v>
      </c>
      <c r="D21" s="74">
        <v>0</v>
      </c>
    </row>
    <row r="22" spans="1:4" ht="14.4" x14ac:dyDescent="0.3">
      <c r="A22" s="57">
        <v>1231</v>
      </c>
      <c r="B22" s="34" t="s">
        <v>369</v>
      </c>
      <c r="C22" s="58">
        <v>0</v>
      </c>
      <c r="D22" s="58">
        <v>0</v>
      </c>
    </row>
    <row r="23" spans="1:4" ht="14.4" x14ac:dyDescent="0.3">
      <c r="A23" s="57">
        <v>1232</v>
      </c>
      <c r="B23" s="34" t="s">
        <v>370</v>
      </c>
      <c r="C23" s="58">
        <v>0</v>
      </c>
      <c r="D23" s="58">
        <v>0</v>
      </c>
    </row>
    <row r="24" spans="1:4" ht="14.4" x14ac:dyDescent="0.3">
      <c r="A24" s="57">
        <v>1233</v>
      </c>
      <c r="B24" s="34" t="s">
        <v>371</v>
      </c>
      <c r="C24" s="58">
        <v>0</v>
      </c>
      <c r="D24" s="58">
        <v>0</v>
      </c>
    </row>
    <row r="25" spans="1:4" ht="14.4" x14ac:dyDescent="0.3">
      <c r="A25" s="57">
        <v>1234</v>
      </c>
      <c r="B25" s="34" t="s">
        <v>374</v>
      </c>
      <c r="C25" s="58">
        <v>0</v>
      </c>
      <c r="D25" s="58">
        <v>0</v>
      </c>
    </row>
    <row r="26" spans="1:4" ht="14.4" x14ac:dyDescent="0.3">
      <c r="A26" s="57">
        <v>1235</v>
      </c>
      <c r="B26" s="34" t="s">
        <v>375</v>
      </c>
      <c r="C26" s="58">
        <v>0</v>
      </c>
      <c r="D26" s="58">
        <v>0</v>
      </c>
    </row>
    <row r="27" spans="1:4" ht="14.4" x14ac:dyDescent="0.3">
      <c r="A27" s="57">
        <v>1236</v>
      </c>
      <c r="B27" s="34" t="s">
        <v>376</v>
      </c>
      <c r="C27" s="58">
        <v>0</v>
      </c>
      <c r="D27" s="58">
        <v>0</v>
      </c>
    </row>
    <row r="28" spans="1:4" ht="14.4" x14ac:dyDescent="0.3">
      <c r="A28" s="57">
        <v>1239</v>
      </c>
      <c r="B28" s="34" t="s">
        <v>377</v>
      </c>
      <c r="C28" s="58">
        <v>0</v>
      </c>
      <c r="D28" s="58">
        <v>0</v>
      </c>
    </row>
    <row r="29" spans="1:4" ht="14.4" x14ac:dyDescent="0.3">
      <c r="A29" s="72">
        <v>1240</v>
      </c>
      <c r="B29" s="75" t="s">
        <v>378</v>
      </c>
      <c r="C29" s="74">
        <v>774610.8</v>
      </c>
      <c r="D29" s="209">
        <v>107230.39999999999</v>
      </c>
    </row>
    <row r="30" spans="1:4" ht="14.4" x14ac:dyDescent="0.3">
      <c r="A30" s="57">
        <v>1241</v>
      </c>
      <c r="B30" s="34" t="s">
        <v>379</v>
      </c>
      <c r="C30" s="58">
        <v>563279.04</v>
      </c>
      <c r="D30" s="208">
        <v>107230.39999999999</v>
      </c>
    </row>
    <row r="31" spans="1:4" ht="14.4" x14ac:dyDescent="0.3">
      <c r="A31" s="57">
        <v>1242</v>
      </c>
      <c r="B31" s="34" t="s">
        <v>380</v>
      </c>
      <c r="C31" s="58">
        <v>0</v>
      </c>
      <c r="D31" s="208">
        <v>0</v>
      </c>
    </row>
    <row r="32" spans="1:4" ht="14.4" x14ac:dyDescent="0.3">
      <c r="A32" s="57">
        <v>1243</v>
      </c>
      <c r="B32" s="34" t="s">
        <v>381</v>
      </c>
      <c r="C32" s="58">
        <v>0</v>
      </c>
      <c r="D32" s="208">
        <v>0</v>
      </c>
    </row>
    <row r="33" spans="1:4" ht="14.4" x14ac:dyDescent="0.3">
      <c r="A33" s="57">
        <v>1244</v>
      </c>
      <c r="B33" s="34" t="s">
        <v>382</v>
      </c>
      <c r="C33" s="58">
        <v>0</v>
      </c>
      <c r="D33" s="208">
        <v>0</v>
      </c>
    </row>
    <row r="34" spans="1:4" ht="14.4" x14ac:dyDescent="0.3">
      <c r="A34" s="57">
        <v>1245</v>
      </c>
      <c r="B34" s="34" t="s">
        <v>384</v>
      </c>
      <c r="C34" s="58">
        <v>0</v>
      </c>
      <c r="D34" s="208">
        <v>0</v>
      </c>
    </row>
    <row r="35" spans="1:4" ht="14.4" x14ac:dyDescent="0.3">
      <c r="A35" s="57">
        <v>1246</v>
      </c>
      <c r="B35" s="34" t="s">
        <v>385</v>
      </c>
      <c r="C35" s="58">
        <v>211331.76</v>
      </c>
      <c r="D35" s="208">
        <v>0</v>
      </c>
    </row>
    <row r="36" spans="1:4" ht="14.4" x14ac:dyDescent="0.3">
      <c r="A36" s="57">
        <v>1247</v>
      </c>
      <c r="B36" s="34" t="s">
        <v>386</v>
      </c>
      <c r="C36" s="58">
        <v>0</v>
      </c>
      <c r="D36" s="208">
        <v>0</v>
      </c>
    </row>
    <row r="37" spans="1:4" ht="14.4" x14ac:dyDescent="0.3">
      <c r="A37" s="57">
        <v>1248</v>
      </c>
      <c r="B37" s="34" t="s">
        <v>387</v>
      </c>
      <c r="C37" s="58">
        <v>0</v>
      </c>
      <c r="D37" s="208">
        <v>0</v>
      </c>
    </row>
    <row r="38" spans="1:4" ht="14.4" x14ac:dyDescent="0.3">
      <c r="A38" s="72">
        <v>1250</v>
      </c>
      <c r="B38" s="75" t="s">
        <v>393</v>
      </c>
      <c r="C38" s="74">
        <v>1846947.78</v>
      </c>
      <c r="D38" s="209">
        <v>400472.2</v>
      </c>
    </row>
    <row r="39" spans="1:4" ht="14.4" x14ac:dyDescent="0.3">
      <c r="A39" s="57">
        <v>1251</v>
      </c>
      <c r="B39" s="34" t="s">
        <v>394</v>
      </c>
      <c r="C39" s="58">
        <v>1828921.38</v>
      </c>
      <c r="D39" s="208">
        <v>390971.8</v>
      </c>
    </row>
    <row r="40" spans="1:4" ht="14.4" x14ac:dyDescent="0.3">
      <c r="A40" s="57">
        <v>1252</v>
      </c>
      <c r="B40" s="34" t="s">
        <v>396</v>
      </c>
      <c r="C40" s="58">
        <v>0</v>
      </c>
      <c r="D40" s="208">
        <v>0</v>
      </c>
    </row>
    <row r="41" spans="1:4" ht="14.4" x14ac:dyDescent="0.3">
      <c r="A41" s="57">
        <v>1253</v>
      </c>
      <c r="B41" s="34" t="s">
        <v>397</v>
      </c>
      <c r="C41" s="58">
        <v>0</v>
      </c>
      <c r="D41" s="208">
        <v>0</v>
      </c>
    </row>
    <row r="42" spans="1:4" ht="14.4" x14ac:dyDescent="0.3">
      <c r="A42" s="57">
        <v>1254</v>
      </c>
      <c r="B42" s="34" t="s">
        <v>398</v>
      </c>
      <c r="C42" s="58">
        <v>18026.400000000001</v>
      </c>
      <c r="D42" s="208">
        <v>16228.4</v>
      </c>
    </row>
    <row r="43" spans="1:4" ht="14.4" x14ac:dyDescent="0.3">
      <c r="A43" s="57">
        <v>1259</v>
      </c>
      <c r="B43" s="34" t="s">
        <v>399</v>
      </c>
      <c r="C43" s="58">
        <v>0</v>
      </c>
      <c r="D43" s="58">
        <v>0</v>
      </c>
    </row>
    <row r="44" spans="1:4" ht="14.4" x14ac:dyDescent="0.3">
      <c r="A44" s="57"/>
      <c r="B44" s="73" t="s">
        <v>513</v>
      </c>
      <c r="C44" s="74">
        <f t="shared" ref="C44:D44" si="0">C21+C29+C38</f>
        <v>2621558.58</v>
      </c>
      <c r="D44" s="74">
        <f t="shared" si="0"/>
        <v>507702.6</v>
      </c>
    </row>
    <row r="45" spans="1:4" ht="14.4" x14ac:dyDescent="0.3">
      <c r="A45" s="34"/>
      <c r="B45" s="34"/>
      <c r="C45" s="34"/>
      <c r="D45" s="34"/>
    </row>
    <row r="46" spans="1:4" ht="14.4" x14ac:dyDescent="0.3">
      <c r="A46" s="32" t="s">
        <v>514</v>
      </c>
      <c r="B46" s="32"/>
      <c r="C46" s="32"/>
      <c r="D46" s="32"/>
    </row>
    <row r="47" spans="1:4" ht="14.4" x14ac:dyDescent="0.3">
      <c r="A47" s="36" t="s">
        <v>106</v>
      </c>
      <c r="B47" s="36" t="s">
        <v>107</v>
      </c>
      <c r="C47" s="37">
        <v>2025</v>
      </c>
      <c r="D47" s="37">
        <v>2024</v>
      </c>
    </row>
    <row r="48" spans="1:4" ht="14.4" x14ac:dyDescent="0.3">
      <c r="A48" s="72">
        <v>3210</v>
      </c>
      <c r="B48" s="75" t="s">
        <v>515</v>
      </c>
      <c r="C48" s="74">
        <v>-3442312.08</v>
      </c>
      <c r="D48" s="74">
        <v>1867237.85</v>
      </c>
    </row>
    <row r="49" spans="1:4" ht="14.4" x14ac:dyDescent="0.3">
      <c r="A49" s="57"/>
      <c r="B49" s="73" t="s">
        <v>516</v>
      </c>
      <c r="C49" s="74">
        <f>+C50+C62+C90+C93</f>
        <v>1694869.99</v>
      </c>
      <c r="D49" s="74">
        <f>+D50+D62+D90+D93</f>
        <v>1568352.9000000001</v>
      </c>
    </row>
    <row r="50" spans="1:4" ht="14.4" x14ac:dyDescent="0.3">
      <c r="A50" s="72">
        <v>5400</v>
      </c>
      <c r="B50" s="75" t="s">
        <v>265</v>
      </c>
      <c r="C50" s="74">
        <v>0</v>
      </c>
      <c r="D50" s="74">
        <v>0</v>
      </c>
    </row>
    <row r="51" spans="1:4" ht="14.4" x14ac:dyDescent="0.3">
      <c r="A51" s="57">
        <v>5410</v>
      </c>
      <c r="B51" s="34" t="s">
        <v>517</v>
      </c>
      <c r="C51" s="58">
        <v>0</v>
      </c>
      <c r="D51" s="58">
        <v>0</v>
      </c>
    </row>
    <row r="52" spans="1:4" ht="14.4" x14ac:dyDescent="0.3">
      <c r="A52" s="57">
        <v>5411</v>
      </c>
      <c r="B52" s="34" t="s">
        <v>267</v>
      </c>
      <c r="C52" s="58">
        <v>0</v>
      </c>
      <c r="D52" s="58">
        <v>0</v>
      </c>
    </row>
    <row r="53" spans="1:4" ht="14.4" x14ac:dyDescent="0.3">
      <c r="A53" s="57">
        <v>5420</v>
      </c>
      <c r="B53" s="34" t="s">
        <v>518</v>
      </c>
      <c r="C53" s="58">
        <v>0</v>
      </c>
      <c r="D53" s="58">
        <v>0</v>
      </c>
    </row>
    <row r="54" spans="1:4" ht="14.4" x14ac:dyDescent="0.3">
      <c r="A54" s="57">
        <v>5421</v>
      </c>
      <c r="B54" s="34" t="s">
        <v>270</v>
      </c>
      <c r="C54" s="58">
        <v>0</v>
      </c>
      <c r="D54" s="58">
        <v>0</v>
      </c>
    </row>
    <row r="55" spans="1:4" ht="14.4" x14ac:dyDescent="0.3">
      <c r="A55" s="57">
        <v>5430</v>
      </c>
      <c r="B55" s="34" t="s">
        <v>519</v>
      </c>
      <c r="C55" s="58">
        <v>0</v>
      </c>
      <c r="D55" s="58">
        <v>0</v>
      </c>
    </row>
    <row r="56" spans="1:4" ht="14.4" x14ac:dyDescent="0.3">
      <c r="A56" s="57">
        <v>5431</v>
      </c>
      <c r="B56" s="34" t="s">
        <v>273</v>
      </c>
      <c r="C56" s="58">
        <v>0</v>
      </c>
      <c r="D56" s="58">
        <v>0</v>
      </c>
    </row>
    <row r="57" spans="1:4" ht="14.4" x14ac:dyDescent="0.3">
      <c r="A57" s="57">
        <v>5440</v>
      </c>
      <c r="B57" s="34" t="s">
        <v>520</v>
      </c>
      <c r="C57" s="58">
        <v>0</v>
      </c>
      <c r="D57" s="58">
        <v>0</v>
      </c>
    </row>
    <row r="58" spans="1:4" ht="14.4" x14ac:dyDescent="0.3">
      <c r="A58" s="57">
        <v>5441</v>
      </c>
      <c r="B58" s="34" t="s">
        <v>520</v>
      </c>
      <c r="C58" s="58">
        <v>0</v>
      </c>
      <c r="D58" s="58">
        <v>0</v>
      </c>
    </row>
    <row r="59" spans="1:4" ht="14.4" x14ac:dyDescent="0.3">
      <c r="A59" s="57">
        <v>5450</v>
      </c>
      <c r="B59" s="34" t="s">
        <v>521</v>
      </c>
      <c r="C59" s="58">
        <v>0</v>
      </c>
      <c r="D59" s="58">
        <v>0</v>
      </c>
    </row>
    <row r="60" spans="1:4" ht="14.4" x14ac:dyDescent="0.3">
      <c r="A60" s="57">
        <v>5451</v>
      </c>
      <c r="B60" s="34" t="s">
        <v>277</v>
      </c>
      <c r="C60" s="58">
        <v>0</v>
      </c>
      <c r="D60" s="58">
        <v>0</v>
      </c>
    </row>
    <row r="61" spans="1:4" ht="14.4" x14ac:dyDescent="0.3">
      <c r="A61" s="57">
        <v>5452</v>
      </c>
      <c r="B61" s="34" t="s">
        <v>278</v>
      </c>
      <c r="C61" s="58">
        <v>0</v>
      </c>
      <c r="D61" s="58">
        <v>0</v>
      </c>
    </row>
    <row r="62" spans="1:4" ht="14.4" x14ac:dyDescent="0.3">
      <c r="A62" s="72">
        <v>5500</v>
      </c>
      <c r="B62" s="75" t="s">
        <v>279</v>
      </c>
      <c r="C62" s="74">
        <f>+C68+C70+C71</f>
        <v>1108125.4099999999</v>
      </c>
      <c r="D62" s="74">
        <f>+D68+D70+D71</f>
        <v>883217.83000000007</v>
      </c>
    </row>
    <row r="63" spans="1:4" ht="14.4" x14ac:dyDescent="0.3">
      <c r="A63" s="72">
        <v>5510</v>
      </c>
      <c r="B63" s="75" t="s">
        <v>280</v>
      </c>
      <c r="C63" s="74">
        <v>1108125.4099999999</v>
      </c>
      <c r="D63" s="74">
        <v>883217.83</v>
      </c>
    </row>
    <row r="64" spans="1:4" ht="14.4" x14ac:dyDescent="0.3">
      <c r="A64" s="57">
        <v>5511</v>
      </c>
      <c r="B64" s="34" t="s">
        <v>281</v>
      </c>
      <c r="C64" s="58">
        <v>0</v>
      </c>
      <c r="D64" s="58">
        <v>0</v>
      </c>
    </row>
    <row r="65" spans="1:4" ht="14.4" x14ac:dyDescent="0.3">
      <c r="A65" s="57">
        <v>5512</v>
      </c>
      <c r="B65" s="34" t="s">
        <v>282</v>
      </c>
      <c r="C65" s="58">
        <v>0</v>
      </c>
      <c r="D65" s="58">
        <v>0</v>
      </c>
    </row>
    <row r="66" spans="1:4" ht="14.4" x14ac:dyDescent="0.3">
      <c r="A66" s="57">
        <v>5513</v>
      </c>
      <c r="B66" s="34" t="s">
        <v>283</v>
      </c>
      <c r="C66" s="58">
        <v>0</v>
      </c>
      <c r="D66" s="58">
        <v>0</v>
      </c>
    </row>
    <row r="67" spans="1:4" ht="14.4" x14ac:dyDescent="0.3">
      <c r="A67" s="57">
        <v>5514</v>
      </c>
      <c r="B67" s="34" t="s">
        <v>284</v>
      </c>
      <c r="C67" s="58">
        <v>0</v>
      </c>
      <c r="D67" s="58">
        <v>0</v>
      </c>
    </row>
    <row r="68" spans="1:4" ht="14.4" x14ac:dyDescent="0.3">
      <c r="A68" s="57">
        <v>5515</v>
      </c>
      <c r="B68" s="34" t="s">
        <v>285</v>
      </c>
      <c r="C68" s="58">
        <v>452193.92</v>
      </c>
      <c r="D68" s="58">
        <v>498133.76000000001</v>
      </c>
    </row>
    <row r="69" spans="1:4" ht="14.4" x14ac:dyDescent="0.3">
      <c r="A69" s="57">
        <v>5516</v>
      </c>
      <c r="B69" s="34" t="s">
        <v>286</v>
      </c>
      <c r="C69" s="58">
        <v>0</v>
      </c>
      <c r="D69" s="58">
        <v>0</v>
      </c>
    </row>
    <row r="70" spans="1:4" ht="14.4" x14ac:dyDescent="0.3">
      <c r="A70" s="57">
        <v>5517</v>
      </c>
      <c r="B70" s="34" t="s">
        <v>287</v>
      </c>
      <c r="C70" s="58">
        <v>651717</v>
      </c>
      <c r="D70" s="58">
        <v>385084.07</v>
      </c>
    </row>
    <row r="71" spans="1:4" ht="14.4" x14ac:dyDescent="0.3">
      <c r="A71" s="57">
        <v>5518</v>
      </c>
      <c r="B71" s="34" t="s">
        <v>288</v>
      </c>
      <c r="C71" s="58">
        <v>4214.49</v>
      </c>
      <c r="D71" s="58">
        <v>0</v>
      </c>
    </row>
    <row r="72" spans="1:4" ht="14.4" x14ac:dyDescent="0.3">
      <c r="A72" s="72">
        <v>5520</v>
      </c>
      <c r="B72" s="75" t="s">
        <v>289</v>
      </c>
      <c r="C72" s="74">
        <v>0</v>
      </c>
      <c r="D72" s="74">
        <v>0</v>
      </c>
    </row>
    <row r="73" spans="1:4" ht="14.4" x14ac:dyDescent="0.3">
      <c r="A73" s="57">
        <v>5521</v>
      </c>
      <c r="B73" s="34" t="s">
        <v>290</v>
      </c>
      <c r="C73" s="58">
        <v>0</v>
      </c>
      <c r="D73" s="58">
        <v>0</v>
      </c>
    </row>
    <row r="74" spans="1:4" ht="14.4" x14ac:dyDescent="0.3">
      <c r="A74" s="57">
        <v>5522</v>
      </c>
      <c r="B74" s="34" t="s">
        <v>291</v>
      </c>
      <c r="C74" s="58">
        <v>0</v>
      </c>
      <c r="D74" s="58">
        <v>0</v>
      </c>
    </row>
    <row r="75" spans="1:4" ht="14.4" x14ac:dyDescent="0.3">
      <c r="A75" s="72">
        <v>5530</v>
      </c>
      <c r="B75" s="75" t="s">
        <v>292</v>
      </c>
      <c r="C75" s="74">
        <v>0</v>
      </c>
      <c r="D75" s="74">
        <v>0</v>
      </c>
    </row>
    <row r="76" spans="1:4" ht="14.4" x14ac:dyDescent="0.3">
      <c r="A76" s="57">
        <v>5531</v>
      </c>
      <c r="B76" s="34" t="s">
        <v>293</v>
      </c>
      <c r="C76" s="58">
        <v>0</v>
      </c>
      <c r="D76" s="58">
        <v>0</v>
      </c>
    </row>
    <row r="77" spans="1:4" ht="14.4" x14ac:dyDescent="0.3">
      <c r="A77" s="57">
        <v>5532</v>
      </c>
      <c r="B77" s="34" t="s">
        <v>294</v>
      </c>
      <c r="C77" s="58">
        <v>0</v>
      </c>
      <c r="D77" s="58">
        <v>0</v>
      </c>
    </row>
    <row r="78" spans="1:4" ht="14.4" x14ac:dyDescent="0.3">
      <c r="A78" s="57">
        <v>5533</v>
      </c>
      <c r="B78" s="34" t="s">
        <v>295</v>
      </c>
      <c r="C78" s="58">
        <v>0</v>
      </c>
      <c r="D78" s="58">
        <v>0</v>
      </c>
    </row>
    <row r="79" spans="1:4" ht="14.4" x14ac:dyDescent="0.3">
      <c r="A79" s="57">
        <v>5534</v>
      </c>
      <c r="B79" s="34" t="s">
        <v>296</v>
      </c>
      <c r="C79" s="58">
        <v>0</v>
      </c>
      <c r="D79" s="58">
        <v>0</v>
      </c>
    </row>
    <row r="80" spans="1:4" ht="14.4" x14ac:dyDescent="0.3">
      <c r="A80" s="57">
        <v>5535</v>
      </c>
      <c r="B80" s="34" t="s">
        <v>297</v>
      </c>
      <c r="C80" s="58">
        <v>0</v>
      </c>
      <c r="D80" s="58">
        <v>0</v>
      </c>
    </row>
    <row r="81" spans="1:4" ht="14.4" x14ac:dyDescent="0.3">
      <c r="A81" s="72">
        <v>5590</v>
      </c>
      <c r="B81" s="75" t="s">
        <v>298</v>
      </c>
      <c r="C81" s="74">
        <v>0</v>
      </c>
      <c r="D81" s="74">
        <v>0</v>
      </c>
    </row>
    <row r="82" spans="1:4" ht="14.4" x14ac:dyDescent="0.3">
      <c r="A82" s="57">
        <v>5591</v>
      </c>
      <c r="B82" s="34" t="s">
        <v>299</v>
      </c>
      <c r="C82" s="58">
        <v>0</v>
      </c>
      <c r="D82" s="58">
        <v>0</v>
      </c>
    </row>
    <row r="83" spans="1:4" ht="14.4" x14ac:dyDescent="0.3">
      <c r="A83" s="57">
        <v>5592</v>
      </c>
      <c r="B83" s="34" t="s">
        <v>300</v>
      </c>
      <c r="C83" s="58">
        <v>0</v>
      </c>
      <c r="D83" s="58">
        <v>0</v>
      </c>
    </row>
    <row r="84" spans="1:4" ht="14.4" x14ac:dyDescent="0.3">
      <c r="A84" s="57">
        <v>5593</v>
      </c>
      <c r="B84" s="34" t="s">
        <v>301</v>
      </c>
      <c r="C84" s="58">
        <v>0</v>
      </c>
      <c r="D84" s="58">
        <v>0</v>
      </c>
    </row>
    <row r="85" spans="1:4" ht="14.4" x14ac:dyDescent="0.3">
      <c r="A85" s="57">
        <v>5594</v>
      </c>
      <c r="B85" s="34" t="s">
        <v>522</v>
      </c>
      <c r="C85" s="58">
        <v>0</v>
      </c>
      <c r="D85" s="58">
        <v>0</v>
      </c>
    </row>
    <row r="86" spans="1:4" ht="14.4" x14ac:dyDescent="0.3">
      <c r="A86" s="57">
        <v>5595</v>
      </c>
      <c r="B86" s="34" t="s">
        <v>303</v>
      </c>
      <c r="C86" s="58">
        <v>0</v>
      </c>
      <c r="D86" s="58">
        <v>0</v>
      </c>
    </row>
    <row r="87" spans="1:4" ht="14.4" x14ac:dyDescent="0.3">
      <c r="A87" s="57">
        <v>5596</v>
      </c>
      <c r="B87" s="34" t="s">
        <v>188</v>
      </c>
      <c r="C87" s="58">
        <v>0</v>
      </c>
      <c r="D87" s="58">
        <v>0</v>
      </c>
    </row>
    <row r="88" spans="1:4" ht="14.4" x14ac:dyDescent="0.3">
      <c r="A88" s="57">
        <v>5597</v>
      </c>
      <c r="B88" s="34" t="s">
        <v>304</v>
      </c>
      <c r="C88" s="58">
        <v>0</v>
      </c>
      <c r="D88" s="58">
        <v>0</v>
      </c>
    </row>
    <row r="89" spans="1:4" ht="14.4" x14ac:dyDescent="0.3">
      <c r="A89" s="57">
        <v>5599</v>
      </c>
      <c r="B89" s="34" t="s">
        <v>306</v>
      </c>
      <c r="C89" s="58">
        <v>0</v>
      </c>
      <c r="D89" s="58">
        <v>0</v>
      </c>
    </row>
    <row r="90" spans="1:4" ht="14.4" x14ac:dyDescent="0.3">
      <c r="A90" s="72">
        <v>5600</v>
      </c>
      <c r="B90" s="75" t="s">
        <v>307</v>
      </c>
      <c r="C90" s="74">
        <v>0</v>
      </c>
      <c r="D90" s="74">
        <v>0</v>
      </c>
    </row>
    <row r="91" spans="1:4" ht="14.4" x14ac:dyDescent="0.3">
      <c r="A91" s="72">
        <v>5610</v>
      </c>
      <c r="B91" s="75" t="s">
        <v>308</v>
      </c>
      <c r="C91" s="74">
        <v>0</v>
      </c>
      <c r="D91" s="74">
        <v>0</v>
      </c>
    </row>
    <row r="92" spans="1:4" ht="14.4" x14ac:dyDescent="0.3">
      <c r="A92" s="57">
        <v>5611</v>
      </c>
      <c r="B92" s="34" t="s">
        <v>309</v>
      </c>
      <c r="C92" s="58">
        <v>0</v>
      </c>
      <c r="D92" s="58">
        <v>0</v>
      </c>
    </row>
    <row r="93" spans="1:4" ht="14.4" x14ac:dyDescent="0.3">
      <c r="A93" s="72">
        <v>2110</v>
      </c>
      <c r="B93" s="76" t="s">
        <v>523</v>
      </c>
      <c r="C93" s="74">
        <v>586744.58000000007</v>
      </c>
      <c r="D93" s="74">
        <v>685135.07000000007</v>
      </c>
    </row>
    <row r="94" spans="1:4" ht="14.4" x14ac:dyDescent="0.3">
      <c r="A94" s="57">
        <v>2111</v>
      </c>
      <c r="B94" s="34" t="s">
        <v>524</v>
      </c>
      <c r="C94" s="58">
        <v>421881.78</v>
      </c>
      <c r="D94" s="58">
        <v>348144.07</v>
      </c>
    </row>
    <row r="95" spans="1:4" ht="14.4" x14ac:dyDescent="0.3">
      <c r="A95" s="57">
        <v>2112</v>
      </c>
      <c r="B95" s="34" t="s">
        <v>525</v>
      </c>
      <c r="C95" s="58">
        <v>0</v>
      </c>
      <c r="D95" s="58">
        <v>0</v>
      </c>
    </row>
    <row r="96" spans="1:4" ht="14.4" x14ac:dyDescent="0.3">
      <c r="A96" s="57">
        <v>2112</v>
      </c>
      <c r="B96" s="34" t="s">
        <v>526</v>
      </c>
      <c r="C96" s="58">
        <v>164862.79999999999</v>
      </c>
      <c r="D96" s="58">
        <v>336991</v>
      </c>
    </row>
    <row r="97" spans="1:4" ht="14.4" x14ac:dyDescent="0.3">
      <c r="A97" s="57">
        <v>2115</v>
      </c>
      <c r="B97" s="34" t="s">
        <v>527</v>
      </c>
      <c r="C97" s="58">
        <v>0</v>
      </c>
      <c r="D97" s="58">
        <v>0</v>
      </c>
    </row>
    <row r="98" spans="1:4" ht="14.4" x14ac:dyDescent="0.3">
      <c r="A98" s="57">
        <v>2114</v>
      </c>
      <c r="B98" s="34" t="s">
        <v>528</v>
      </c>
      <c r="C98" s="58">
        <v>0</v>
      </c>
      <c r="D98" s="58">
        <v>0</v>
      </c>
    </row>
    <row r="99" spans="1:4" ht="14.4" x14ac:dyDescent="0.3">
      <c r="A99" s="72">
        <v>5120</v>
      </c>
      <c r="B99" s="76" t="s">
        <v>351</v>
      </c>
      <c r="C99" s="74">
        <v>0</v>
      </c>
      <c r="D99" s="74">
        <v>0</v>
      </c>
    </row>
    <row r="100" spans="1:4" ht="14.4" x14ac:dyDescent="0.3">
      <c r="A100" s="57">
        <v>5120</v>
      </c>
      <c r="B100" s="44" t="s">
        <v>351</v>
      </c>
      <c r="C100" s="58">
        <v>0</v>
      </c>
      <c r="D100" s="58">
        <v>0</v>
      </c>
    </row>
    <row r="101" spans="1:4" ht="14.4" x14ac:dyDescent="0.3">
      <c r="A101" s="57"/>
      <c r="B101" s="73" t="s">
        <v>529</v>
      </c>
      <c r="C101" s="74">
        <f>+C102+C124+C134+C136</f>
        <v>871056.68</v>
      </c>
      <c r="D101" s="74">
        <f>+D102+D124+D134+D136</f>
        <v>2002682.46</v>
      </c>
    </row>
    <row r="102" spans="1:4" ht="14.4" x14ac:dyDescent="0.3">
      <c r="A102" s="72">
        <v>4300</v>
      </c>
      <c r="B102" s="73" t="s">
        <v>78</v>
      </c>
      <c r="C102" s="58">
        <v>871056.68</v>
      </c>
      <c r="D102" s="58">
        <v>2002682.46</v>
      </c>
    </row>
    <row r="103" spans="1:4" ht="14.4" x14ac:dyDescent="0.3">
      <c r="A103" s="72">
        <v>4310</v>
      </c>
      <c r="B103" s="73" t="s">
        <v>173</v>
      </c>
      <c r="C103" s="74">
        <v>789509.17</v>
      </c>
      <c r="D103" s="74">
        <v>1949459.46</v>
      </c>
    </row>
    <row r="104" spans="1:4" ht="14.4" x14ac:dyDescent="0.3">
      <c r="A104" s="57">
        <v>4311</v>
      </c>
      <c r="B104" s="77" t="s">
        <v>174</v>
      </c>
      <c r="C104" s="58">
        <v>0</v>
      </c>
      <c r="D104" s="58">
        <v>0</v>
      </c>
    </row>
    <row r="105" spans="1:4" ht="14.4" x14ac:dyDescent="0.3">
      <c r="A105" s="57">
        <v>4319</v>
      </c>
      <c r="B105" s="77" t="s">
        <v>175</v>
      </c>
      <c r="C105" s="58">
        <v>789509.17</v>
      </c>
      <c r="D105" s="58">
        <v>1949459.46</v>
      </c>
    </row>
    <row r="106" spans="1:4" ht="14.4" x14ac:dyDescent="0.3">
      <c r="A106" s="72">
        <v>4320</v>
      </c>
      <c r="B106" s="73" t="s">
        <v>176</v>
      </c>
      <c r="C106" s="74">
        <v>0</v>
      </c>
      <c r="D106" s="74">
        <v>0</v>
      </c>
    </row>
    <row r="107" spans="1:4" ht="14.4" x14ac:dyDescent="0.3">
      <c r="A107" s="57">
        <v>4321</v>
      </c>
      <c r="B107" s="77" t="s">
        <v>177</v>
      </c>
      <c r="C107" s="58">
        <v>0</v>
      </c>
      <c r="D107" s="58">
        <v>0</v>
      </c>
    </row>
    <row r="108" spans="1:4" ht="14.4" x14ac:dyDescent="0.3">
      <c r="A108" s="57">
        <v>4322</v>
      </c>
      <c r="B108" s="77" t="s">
        <v>178</v>
      </c>
      <c r="C108" s="58">
        <v>0</v>
      </c>
      <c r="D108" s="58">
        <v>0</v>
      </c>
    </row>
    <row r="109" spans="1:4" ht="14.4" x14ac:dyDescent="0.3">
      <c r="A109" s="57">
        <v>4323</v>
      </c>
      <c r="B109" s="77" t="s">
        <v>179</v>
      </c>
      <c r="C109" s="58">
        <v>0</v>
      </c>
      <c r="D109" s="58">
        <v>0</v>
      </c>
    </row>
    <row r="110" spans="1:4" ht="14.4" x14ac:dyDescent="0.3">
      <c r="A110" s="57">
        <v>4324</v>
      </c>
      <c r="B110" s="77" t="s">
        <v>180</v>
      </c>
      <c r="C110" s="58">
        <v>0</v>
      </c>
      <c r="D110" s="58">
        <v>0</v>
      </c>
    </row>
    <row r="111" spans="1:4" ht="14.4" x14ac:dyDescent="0.3">
      <c r="A111" s="57">
        <v>4325</v>
      </c>
      <c r="B111" s="77" t="s">
        <v>181</v>
      </c>
      <c r="C111" s="58">
        <v>0</v>
      </c>
      <c r="D111" s="58">
        <v>0</v>
      </c>
    </row>
    <row r="112" spans="1:4" ht="14.4" x14ac:dyDescent="0.3">
      <c r="A112" s="72">
        <v>4330</v>
      </c>
      <c r="B112" s="73" t="s">
        <v>182</v>
      </c>
      <c r="C112" s="74">
        <v>0</v>
      </c>
      <c r="D112" s="74">
        <v>0</v>
      </c>
    </row>
    <row r="113" spans="1:4" ht="14.4" x14ac:dyDescent="0.3">
      <c r="A113" s="57">
        <v>4331</v>
      </c>
      <c r="B113" s="77" t="s">
        <v>182</v>
      </c>
      <c r="C113" s="58">
        <v>0</v>
      </c>
      <c r="D113" s="58">
        <v>0</v>
      </c>
    </row>
    <row r="114" spans="1:4" ht="14.4" x14ac:dyDescent="0.3">
      <c r="A114" s="72">
        <v>4340</v>
      </c>
      <c r="B114" s="73" t="s">
        <v>183</v>
      </c>
      <c r="C114" s="74">
        <v>0</v>
      </c>
      <c r="D114" s="74">
        <v>0</v>
      </c>
    </row>
    <row r="115" spans="1:4" ht="14.4" x14ac:dyDescent="0.3">
      <c r="A115" s="57">
        <v>4341</v>
      </c>
      <c r="B115" s="77" t="s">
        <v>183</v>
      </c>
      <c r="C115" s="58">
        <v>0</v>
      </c>
      <c r="D115" s="58">
        <v>0</v>
      </c>
    </row>
    <row r="116" spans="1:4" ht="14.4" x14ac:dyDescent="0.3">
      <c r="A116" s="72">
        <v>4390</v>
      </c>
      <c r="B116" s="73" t="s">
        <v>184</v>
      </c>
      <c r="C116" s="74">
        <v>81547.509999999995</v>
      </c>
      <c r="D116" s="74">
        <v>53223</v>
      </c>
    </row>
    <row r="117" spans="1:4" ht="14.4" x14ac:dyDescent="0.3">
      <c r="A117" s="57">
        <v>4392</v>
      </c>
      <c r="B117" s="77" t="s">
        <v>185</v>
      </c>
      <c r="C117" s="58">
        <v>0</v>
      </c>
      <c r="D117" s="58">
        <v>0</v>
      </c>
    </row>
    <row r="118" spans="1:4" ht="14.4" x14ac:dyDescent="0.3">
      <c r="A118" s="57">
        <v>4393</v>
      </c>
      <c r="B118" s="77" t="s">
        <v>186</v>
      </c>
      <c r="C118" s="58">
        <v>0</v>
      </c>
      <c r="D118" s="58">
        <v>0</v>
      </c>
    </row>
    <row r="119" spans="1:4" ht="14.4" x14ac:dyDescent="0.3">
      <c r="A119" s="57">
        <v>4394</v>
      </c>
      <c r="B119" s="77" t="s">
        <v>187</v>
      </c>
      <c r="C119" s="58">
        <v>0</v>
      </c>
      <c r="D119" s="58">
        <v>0</v>
      </c>
    </row>
    <row r="120" spans="1:4" ht="14.4" x14ac:dyDescent="0.3">
      <c r="A120" s="57">
        <v>4395</v>
      </c>
      <c r="B120" s="77" t="s">
        <v>188</v>
      </c>
      <c r="C120" s="58">
        <v>0</v>
      </c>
      <c r="D120" s="58">
        <v>0</v>
      </c>
    </row>
    <row r="121" spans="1:4" ht="14.4" x14ac:dyDescent="0.3">
      <c r="A121" s="57">
        <v>4396</v>
      </c>
      <c r="B121" s="77" t="s">
        <v>189</v>
      </c>
      <c r="C121" s="58">
        <v>0</v>
      </c>
      <c r="D121" s="58">
        <v>0</v>
      </c>
    </row>
    <row r="122" spans="1:4" ht="14.4" x14ac:dyDescent="0.3">
      <c r="A122" s="57">
        <v>4397</v>
      </c>
      <c r="B122" s="77" t="s">
        <v>190</v>
      </c>
      <c r="C122" s="58">
        <v>0</v>
      </c>
      <c r="D122" s="58">
        <v>0</v>
      </c>
    </row>
    <row r="123" spans="1:4" ht="14.4" x14ac:dyDescent="0.3">
      <c r="A123" s="57">
        <v>4399</v>
      </c>
      <c r="B123" s="77" t="s">
        <v>184</v>
      </c>
      <c r="C123" s="58">
        <v>81547.509999999995</v>
      </c>
      <c r="D123" s="58">
        <v>53223</v>
      </c>
    </row>
    <row r="124" spans="1:4" ht="14.4" x14ac:dyDescent="0.3">
      <c r="A124" s="72">
        <v>1120</v>
      </c>
      <c r="B124" s="76" t="s">
        <v>530</v>
      </c>
      <c r="C124" s="74">
        <v>0</v>
      </c>
      <c r="D124" s="74">
        <v>0</v>
      </c>
    </row>
    <row r="125" spans="1:4" ht="14.4" x14ac:dyDescent="0.3">
      <c r="A125" s="57">
        <v>1124</v>
      </c>
      <c r="B125" s="44" t="s">
        <v>531</v>
      </c>
      <c r="C125" s="58">
        <v>0</v>
      </c>
      <c r="D125" s="58">
        <v>0</v>
      </c>
    </row>
    <row r="126" spans="1:4" ht="14.4" x14ac:dyDescent="0.3">
      <c r="A126" s="57">
        <v>1124</v>
      </c>
      <c r="B126" s="44" t="s">
        <v>532</v>
      </c>
      <c r="C126" s="58">
        <v>0</v>
      </c>
      <c r="D126" s="58">
        <v>0</v>
      </c>
    </row>
    <row r="127" spans="1:4" ht="14.4" x14ac:dyDescent="0.3">
      <c r="A127" s="57">
        <v>1124</v>
      </c>
      <c r="B127" s="44" t="s">
        <v>533</v>
      </c>
      <c r="C127" s="58">
        <v>0</v>
      </c>
      <c r="D127" s="58">
        <v>0</v>
      </c>
    </row>
    <row r="128" spans="1:4" ht="14.4" x14ac:dyDescent="0.3">
      <c r="A128" s="57">
        <v>1124</v>
      </c>
      <c r="B128" s="44" t="s">
        <v>534</v>
      </c>
      <c r="C128" s="58">
        <v>0</v>
      </c>
      <c r="D128" s="58">
        <v>0</v>
      </c>
    </row>
    <row r="129" spans="1:4" ht="14.4" x14ac:dyDescent="0.3">
      <c r="A129" s="57">
        <v>1124</v>
      </c>
      <c r="B129" s="44" t="s">
        <v>535</v>
      </c>
      <c r="C129" s="58">
        <v>0</v>
      </c>
      <c r="D129" s="58">
        <v>0</v>
      </c>
    </row>
    <row r="130" spans="1:4" ht="14.4" x14ac:dyDescent="0.3">
      <c r="A130" s="57">
        <v>1124</v>
      </c>
      <c r="B130" s="44" t="s">
        <v>536</v>
      </c>
      <c r="C130" s="58">
        <v>0</v>
      </c>
      <c r="D130" s="58">
        <v>0</v>
      </c>
    </row>
    <row r="131" spans="1:4" ht="14.4" x14ac:dyDescent="0.3">
      <c r="A131" s="57">
        <v>1122</v>
      </c>
      <c r="B131" s="44" t="s">
        <v>537</v>
      </c>
      <c r="C131" s="58">
        <v>0</v>
      </c>
      <c r="D131" s="58">
        <v>0</v>
      </c>
    </row>
    <row r="132" spans="1:4" ht="14.4" x14ac:dyDescent="0.3">
      <c r="A132" s="57">
        <v>1122</v>
      </c>
      <c r="B132" s="44" t="s">
        <v>538</v>
      </c>
      <c r="C132" s="58">
        <v>0</v>
      </c>
      <c r="D132" s="58">
        <v>0</v>
      </c>
    </row>
    <row r="133" spans="1:4" ht="14.4" x14ac:dyDescent="0.3">
      <c r="A133" s="57">
        <v>1122</v>
      </c>
      <c r="B133" s="44" t="s">
        <v>539</v>
      </c>
      <c r="C133" s="58">
        <v>0</v>
      </c>
      <c r="D133" s="58">
        <v>0</v>
      </c>
    </row>
    <row r="134" spans="1:4" ht="14.4" x14ac:dyDescent="0.3">
      <c r="A134" s="72">
        <v>5120</v>
      </c>
      <c r="B134" s="76" t="s">
        <v>351</v>
      </c>
      <c r="C134" s="74">
        <v>0</v>
      </c>
      <c r="D134" s="74">
        <v>0</v>
      </c>
    </row>
    <row r="135" spans="1:4" ht="14.4" x14ac:dyDescent="0.3">
      <c r="A135" s="57">
        <v>5120</v>
      </c>
      <c r="B135" s="44" t="s">
        <v>351</v>
      </c>
      <c r="C135" s="58">
        <v>0</v>
      </c>
      <c r="D135" s="58">
        <v>0</v>
      </c>
    </row>
    <row r="136" spans="1:4" ht="14.4" x14ac:dyDescent="0.3">
      <c r="A136" s="72">
        <v>4150</v>
      </c>
      <c r="B136" s="76" t="s">
        <v>137</v>
      </c>
      <c r="C136" s="74">
        <v>0</v>
      </c>
      <c r="D136" s="74">
        <v>0</v>
      </c>
    </row>
    <row r="137" spans="1:4" ht="14.4" x14ac:dyDescent="0.3">
      <c r="A137" s="57">
        <v>4151</v>
      </c>
      <c r="B137" s="44" t="s">
        <v>540</v>
      </c>
      <c r="C137" s="58">
        <v>0</v>
      </c>
      <c r="D137" s="58">
        <v>0</v>
      </c>
    </row>
    <row r="138" spans="1:4" ht="14.4" x14ac:dyDescent="0.3">
      <c r="A138" s="57"/>
      <c r="B138" s="78" t="s">
        <v>541</v>
      </c>
      <c r="C138" s="74">
        <f>C48+C49-C101</f>
        <v>-2618498.77</v>
      </c>
      <c r="D138" s="74">
        <f t="shared" ref="D138" si="1">D48+D49-D101</f>
        <v>1432908.29</v>
      </c>
    </row>
    <row r="139" spans="1:4" ht="14.4" x14ac:dyDescent="0.3">
      <c r="A139" s="34"/>
      <c r="B139" s="34"/>
      <c r="C139" s="34"/>
      <c r="D139" s="34"/>
    </row>
    <row r="140" spans="1:4" ht="9.75" customHeight="1" x14ac:dyDescent="0.3">
      <c r="A140" s="34"/>
      <c r="B140" s="34" t="s">
        <v>310</v>
      </c>
      <c r="C140" s="34"/>
      <c r="D140" s="34"/>
    </row>
  </sheetData>
  <mergeCells count="4">
    <mergeCell ref="A1:C1"/>
    <mergeCell ref="A2:C2"/>
    <mergeCell ref="A3:C3"/>
    <mergeCell ref="A4:C4"/>
  </mergeCells>
  <pageMargins left="0.9055118110236221" right="0.70866141732283472" top="0.74803149606299213" bottom="0.74803149606299213" header="0" footer="0"/>
  <pageSetup scale="70" fitToHeight="0" orientation="portrait" r:id="rId1"/>
  <rowBreaks count="1" manualBreakCount="1">
    <brk id="80" man="1"/>
  </rowBreaks>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pageSetUpPr fitToPage="1"/>
  </sheetPr>
  <dimension ref="A1:C23"/>
  <sheetViews>
    <sheetView view="pageBreakPreview" zoomScale="60" zoomScaleNormal="100" workbookViewId="0">
      <selection activeCell="A2" sqref="A2:C2"/>
    </sheetView>
  </sheetViews>
  <sheetFormatPr baseColWidth="10" defaultColWidth="14.44140625" defaultRowHeight="15" customHeight="1" x14ac:dyDescent="0.3"/>
  <cols>
    <col min="1" max="1" width="4" style="29" customWidth="1"/>
    <col min="2" max="2" width="63.109375" style="29" customWidth="1"/>
    <col min="3" max="3" width="17.88671875" style="29" customWidth="1"/>
    <col min="4" max="26" width="11.44140625" style="29" customWidth="1"/>
    <col min="27" max="16384" width="14.44140625" style="29"/>
  </cols>
  <sheetData>
    <row r="1" spans="1:3" ht="11.25" customHeight="1" x14ac:dyDescent="0.3">
      <c r="A1" s="515" t="s">
        <v>2115</v>
      </c>
      <c r="B1" s="516"/>
      <c r="C1" s="517"/>
    </row>
    <row r="2" spans="1:3" ht="11.25" customHeight="1" x14ac:dyDescent="0.3">
      <c r="A2" s="518" t="s">
        <v>581</v>
      </c>
      <c r="B2" s="501"/>
      <c r="C2" s="519"/>
    </row>
    <row r="3" spans="1:3" ht="11.25" customHeight="1" x14ac:dyDescent="0.3">
      <c r="A3" s="518" t="s">
        <v>2107</v>
      </c>
      <c r="B3" s="501"/>
      <c r="C3" s="519"/>
    </row>
    <row r="4" spans="1:3" ht="9.75" customHeight="1" x14ac:dyDescent="0.3">
      <c r="A4" s="520" t="s">
        <v>543</v>
      </c>
      <c r="B4" s="521"/>
      <c r="C4" s="522"/>
    </row>
    <row r="5" spans="1:3" ht="14.4" x14ac:dyDescent="0.3">
      <c r="A5" s="523" t="s">
        <v>544</v>
      </c>
      <c r="B5" s="524"/>
      <c r="C5" s="132">
        <v>2025</v>
      </c>
    </row>
    <row r="6" spans="1:3" ht="14.4" x14ac:dyDescent="0.3">
      <c r="A6" s="102" t="s">
        <v>582</v>
      </c>
      <c r="B6" s="102"/>
      <c r="C6" s="103">
        <v>32542361.98</v>
      </c>
    </row>
    <row r="7" spans="1:3" ht="14.4" x14ac:dyDescent="0.3">
      <c r="A7" s="44"/>
      <c r="B7" s="84"/>
      <c r="C7" s="106"/>
    </row>
    <row r="8" spans="1:3" ht="14.4" x14ac:dyDescent="0.3">
      <c r="A8" s="86" t="s">
        <v>583</v>
      </c>
      <c r="B8" s="86"/>
      <c r="C8" s="88">
        <f>SUM(C9:C14)</f>
        <v>871056.68</v>
      </c>
    </row>
    <row r="9" spans="1:3" ht="14.4" x14ac:dyDescent="0.3">
      <c r="A9" s="107" t="s">
        <v>584</v>
      </c>
      <c r="B9" s="108" t="s">
        <v>173</v>
      </c>
      <c r="C9" s="109">
        <v>789509.17</v>
      </c>
    </row>
    <row r="10" spans="1:3" ht="14.4" x14ac:dyDescent="0.3">
      <c r="A10" s="110" t="s">
        <v>585</v>
      </c>
      <c r="B10" s="111" t="s">
        <v>586</v>
      </c>
      <c r="C10" s="109">
        <v>0</v>
      </c>
    </row>
    <row r="11" spans="1:3" ht="14.4" x14ac:dyDescent="0.3">
      <c r="A11" s="110" t="s">
        <v>587</v>
      </c>
      <c r="B11" s="111" t="s">
        <v>182</v>
      </c>
      <c r="C11" s="109">
        <v>0</v>
      </c>
    </row>
    <row r="12" spans="1:3" ht="14.4" x14ac:dyDescent="0.3">
      <c r="A12" s="110" t="s">
        <v>588</v>
      </c>
      <c r="B12" s="111" t="s">
        <v>183</v>
      </c>
      <c r="C12" s="109">
        <v>0</v>
      </c>
    </row>
    <row r="13" spans="1:3" ht="14.4" x14ac:dyDescent="0.3">
      <c r="A13" s="110" t="s">
        <v>589</v>
      </c>
      <c r="B13" s="111" t="s">
        <v>184</v>
      </c>
      <c r="C13" s="109">
        <v>81547.509999999995</v>
      </c>
    </row>
    <row r="14" spans="1:3" ht="14.4" x14ac:dyDescent="0.3">
      <c r="A14" s="112" t="s">
        <v>590</v>
      </c>
      <c r="B14" s="113" t="s">
        <v>591</v>
      </c>
      <c r="C14" s="109">
        <v>0</v>
      </c>
    </row>
    <row r="15" spans="1:3" ht="14.4" x14ac:dyDescent="0.3">
      <c r="A15" s="44"/>
      <c r="B15" s="114"/>
      <c r="C15" s="115"/>
    </row>
    <row r="16" spans="1:3" ht="14.4" x14ac:dyDescent="0.3">
      <c r="A16" s="86" t="s">
        <v>592</v>
      </c>
      <c r="B16" s="84"/>
      <c r="C16" s="88">
        <f>SUM(C17:C19)</f>
        <v>0</v>
      </c>
    </row>
    <row r="17" spans="1:3" ht="14.4" x14ac:dyDescent="0.3">
      <c r="A17" s="116">
        <v>3.1</v>
      </c>
      <c r="B17" s="111" t="s">
        <v>593</v>
      </c>
      <c r="C17" s="109">
        <v>0</v>
      </c>
    </row>
    <row r="18" spans="1:3" ht="14.4" x14ac:dyDescent="0.3">
      <c r="A18" s="117">
        <v>3.2</v>
      </c>
      <c r="B18" s="111" t="s">
        <v>594</v>
      </c>
      <c r="C18" s="109">
        <v>0</v>
      </c>
    </row>
    <row r="19" spans="1:3" ht="14.4" x14ac:dyDescent="0.3">
      <c r="A19" s="117">
        <v>3.3</v>
      </c>
      <c r="B19" s="113" t="s">
        <v>595</v>
      </c>
      <c r="C19" s="118">
        <v>0</v>
      </c>
    </row>
    <row r="20" spans="1:3" ht="14.4" x14ac:dyDescent="0.3">
      <c r="A20" s="44"/>
      <c r="B20" s="113"/>
      <c r="C20" s="119"/>
    </row>
    <row r="21" spans="1:3" ht="14.4" x14ac:dyDescent="0.3">
      <c r="A21" s="120" t="s">
        <v>596</v>
      </c>
      <c r="B21" s="120"/>
      <c r="C21" s="103">
        <f>C6+C8-C16</f>
        <v>33413418.66</v>
      </c>
    </row>
    <row r="22" spans="1:3" ht="14.4" x14ac:dyDescent="0.3">
      <c r="A22" s="44"/>
      <c r="B22" s="44"/>
      <c r="C22" s="44"/>
    </row>
    <row r="23" spans="1:3" ht="14.4" x14ac:dyDescent="0.3">
      <c r="A23" s="44"/>
      <c r="B23" s="34" t="s">
        <v>310</v>
      </c>
      <c r="C23" s="44"/>
    </row>
  </sheetData>
  <mergeCells count="5">
    <mergeCell ref="A1:C1"/>
    <mergeCell ref="A2:C2"/>
    <mergeCell ref="A3:C3"/>
    <mergeCell ref="A4:C4"/>
    <mergeCell ref="A5:B5"/>
  </mergeCells>
  <pageMargins left="0.9055118110236221" right="0.70866141732283472" top="0.74803149606299213" bottom="0.74803149606299213" header="0" footer="0"/>
  <pageSetup orientation="landscape"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pageSetUpPr fitToPage="1"/>
  </sheetPr>
  <dimension ref="A1:C42"/>
  <sheetViews>
    <sheetView view="pageBreakPreview" zoomScale="60" zoomScaleNormal="100" workbookViewId="0">
      <selection activeCell="A4" sqref="A1:C4"/>
    </sheetView>
  </sheetViews>
  <sheetFormatPr baseColWidth="10" defaultColWidth="14.44140625" defaultRowHeight="15" customHeight="1" x14ac:dyDescent="0.3"/>
  <cols>
    <col min="1" max="1" width="3.88671875" style="29" customWidth="1"/>
    <col min="2" max="2" width="62.109375" style="29" customWidth="1"/>
    <col min="3" max="3" width="17.88671875" style="29" customWidth="1"/>
    <col min="4" max="26" width="11.44140625" style="29" customWidth="1"/>
    <col min="27" max="16384" width="14.44140625" style="29"/>
  </cols>
  <sheetData>
    <row r="1" spans="1:3" ht="11.25" customHeight="1" x14ac:dyDescent="0.3">
      <c r="A1" s="525" t="s">
        <v>2115</v>
      </c>
      <c r="B1" s="516"/>
      <c r="C1" s="517"/>
    </row>
    <row r="2" spans="1:3" ht="11.25" customHeight="1" x14ac:dyDescent="0.3">
      <c r="A2" s="526" t="s">
        <v>542</v>
      </c>
      <c r="B2" s="501"/>
      <c r="C2" s="519"/>
    </row>
    <row r="3" spans="1:3" ht="11.25" customHeight="1" x14ac:dyDescent="0.3">
      <c r="A3" s="526" t="s">
        <v>2107</v>
      </c>
      <c r="B3" s="501"/>
      <c r="C3" s="519"/>
    </row>
    <row r="4" spans="1:3" ht="9.75" customHeight="1" x14ac:dyDescent="0.3">
      <c r="A4" s="520" t="s">
        <v>543</v>
      </c>
      <c r="B4" s="521"/>
      <c r="C4" s="522"/>
    </row>
    <row r="5" spans="1:3" ht="11.25" customHeight="1" x14ac:dyDescent="0.3">
      <c r="A5" s="523" t="s">
        <v>544</v>
      </c>
      <c r="B5" s="524"/>
      <c r="C5" s="132">
        <v>2025</v>
      </c>
    </row>
    <row r="6" spans="1:3" ht="14.4" x14ac:dyDescent="0.3">
      <c r="A6" s="133" t="s">
        <v>545</v>
      </c>
      <c r="B6" s="102"/>
      <c r="C6" s="134">
        <v>38352064.909999996</v>
      </c>
    </row>
    <row r="7" spans="1:3" ht="14.4" x14ac:dyDescent="0.3">
      <c r="A7" s="83"/>
      <c r="B7" s="84"/>
      <c r="C7" s="85"/>
    </row>
    <row r="8" spans="1:3" ht="14.4" x14ac:dyDescent="0.3">
      <c r="A8" s="86" t="s">
        <v>546</v>
      </c>
      <c r="B8" s="87"/>
      <c r="C8" s="88">
        <f>SUM(C9:C29)</f>
        <v>2604459.58</v>
      </c>
    </row>
    <row r="9" spans="1:3" ht="14.4" x14ac:dyDescent="0.3">
      <c r="A9" s="89">
        <v>2.1</v>
      </c>
      <c r="B9" s="90" t="s">
        <v>206</v>
      </c>
      <c r="C9" s="91">
        <v>0</v>
      </c>
    </row>
    <row r="10" spans="1:3" ht="14.4" x14ac:dyDescent="0.3">
      <c r="A10" s="89">
        <v>2.2000000000000002</v>
      </c>
      <c r="B10" s="90" t="s">
        <v>203</v>
      </c>
      <c r="C10" s="91">
        <v>0</v>
      </c>
    </row>
    <row r="11" spans="1:3" ht="14.4" x14ac:dyDescent="0.3">
      <c r="A11" s="92">
        <v>2.2999999999999998</v>
      </c>
      <c r="B11" s="93" t="s">
        <v>379</v>
      </c>
      <c r="C11" s="91">
        <v>546180.04</v>
      </c>
    </row>
    <row r="12" spans="1:3" ht="14.4" x14ac:dyDescent="0.3">
      <c r="A12" s="92">
        <v>2.4</v>
      </c>
      <c r="B12" s="93" t="s">
        <v>380</v>
      </c>
      <c r="C12" s="91">
        <v>0</v>
      </c>
    </row>
    <row r="13" spans="1:3" ht="14.4" x14ac:dyDescent="0.3">
      <c r="A13" s="92">
        <v>2.5</v>
      </c>
      <c r="B13" s="93" t="s">
        <v>381</v>
      </c>
      <c r="C13" s="91">
        <v>0</v>
      </c>
    </row>
    <row r="14" spans="1:3" ht="14.4" x14ac:dyDescent="0.3">
      <c r="A14" s="92">
        <v>2.6</v>
      </c>
      <c r="B14" s="93" t="s">
        <v>382</v>
      </c>
      <c r="C14" s="91">
        <v>0</v>
      </c>
    </row>
    <row r="15" spans="1:3" ht="14.4" x14ac:dyDescent="0.3">
      <c r="A15" s="92">
        <v>2.7</v>
      </c>
      <c r="B15" s="93" t="s">
        <v>384</v>
      </c>
      <c r="C15" s="91">
        <v>0</v>
      </c>
    </row>
    <row r="16" spans="1:3" ht="14.4" x14ac:dyDescent="0.3">
      <c r="A16" s="92">
        <v>2.8</v>
      </c>
      <c r="B16" s="93" t="s">
        <v>385</v>
      </c>
      <c r="C16" s="91">
        <v>211331.76</v>
      </c>
    </row>
    <row r="17" spans="1:3" ht="14.4" x14ac:dyDescent="0.3">
      <c r="A17" s="92">
        <v>2.9</v>
      </c>
      <c r="B17" s="93" t="s">
        <v>387</v>
      </c>
      <c r="C17" s="91">
        <v>0</v>
      </c>
    </row>
    <row r="18" spans="1:3" ht="14.4" x14ac:dyDescent="0.3">
      <c r="A18" s="92" t="s">
        <v>547</v>
      </c>
      <c r="B18" s="93" t="s">
        <v>548</v>
      </c>
      <c r="C18" s="91">
        <v>0</v>
      </c>
    </row>
    <row r="19" spans="1:3" ht="14.4" x14ac:dyDescent="0.3">
      <c r="A19" s="92" t="s">
        <v>549</v>
      </c>
      <c r="B19" s="93" t="s">
        <v>393</v>
      </c>
      <c r="C19" s="91">
        <v>1846947.78</v>
      </c>
    </row>
    <row r="20" spans="1:3" ht="14.4" x14ac:dyDescent="0.3">
      <c r="A20" s="92" t="s">
        <v>550</v>
      </c>
      <c r="B20" s="93" t="s">
        <v>551</v>
      </c>
      <c r="C20" s="91">
        <v>0</v>
      </c>
    </row>
    <row r="21" spans="1:3" ht="14.4" x14ac:dyDescent="0.3">
      <c r="A21" s="92" t="s">
        <v>552</v>
      </c>
      <c r="B21" s="93" t="s">
        <v>553</v>
      </c>
      <c r="C21" s="91">
        <v>0</v>
      </c>
    </row>
    <row r="22" spans="1:3" ht="14.4" x14ac:dyDescent="0.3">
      <c r="A22" s="92" t="s">
        <v>554</v>
      </c>
      <c r="B22" s="93" t="s">
        <v>555</v>
      </c>
      <c r="C22" s="91">
        <v>0</v>
      </c>
    </row>
    <row r="23" spans="1:3" ht="14.4" x14ac:dyDescent="0.3">
      <c r="A23" s="92" t="s">
        <v>556</v>
      </c>
      <c r="B23" s="93" t="s">
        <v>557</v>
      </c>
      <c r="C23" s="91">
        <v>0</v>
      </c>
    </row>
    <row r="24" spans="1:3" ht="14.4" x14ac:dyDescent="0.3">
      <c r="A24" s="92" t="s">
        <v>558</v>
      </c>
      <c r="B24" s="93" t="s">
        <v>559</v>
      </c>
      <c r="C24" s="91">
        <v>0</v>
      </c>
    </row>
    <row r="25" spans="1:3" ht="14.4" x14ac:dyDescent="0.3">
      <c r="A25" s="92" t="s">
        <v>560</v>
      </c>
      <c r="B25" s="93" t="s">
        <v>561</v>
      </c>
      <c r="C25" s="91">
        <v>0</v>
      </c>
    </row>
    <row r="26" spans="1:3" ht="14.4" x14ac:dyDescent="0.3">
      <c r="A26" s="92" t="s">
        <v>562</v>
      </c>
      <c r="B26" s="93" t="s">
        <v>563</v>
      </c>
      <c r="C26" s="91">
        <v>0</v>
      </c>
    </row>
    <row r="27" spans="1:3" ht="14.4" x14ac:dyDescent="0.3">
      <c r="A27" s="92" t="s">
        <v>564</v>
      </c>
      <c r="B27" s="93" t="s">
        <v>565</v>
      </c>
      <c r="C27" s="91">
        <v>0</v>
      </c>
    </row>
    <row r="28" spans="1:3" ht="14.4" x14ac:dyDescent="0.3">
      <c r="A28" s="92" t="s">
        <v>566</v>
      </c>
      <c r="B28" s="93" t="s">
        <v>567</v>
      </c>
      <c r="C28" s="91">
        <v>0</v>
      </c>
    </row>
    <row r="29" spans="1:3" ht="14.4" x14ac:dyDescent="0.3">
      <c r="A29" s="92" t="s">
        <v>568</v>
      </c>
      <c r="B29" s="90" t="s">
        <v>569</v>
      </c>
      <c r="C29" s="91">
        <v>0</v>
      </c>
    </row>
    <row r="30" spans="1:3" ht="14.4" x14ac:dyDescent="0.3">
      <c r="A30" s="83"/>
      <c r="B30" s="94"/>
      <c r="C30" s="95"/>
    </row>
    <row r="31" spans="1:3" ht="14.4" x14ac:dyDescent="0.3">
      <c r="A31" s="96" t="s">
        <v>570</v>
      </c>
      <c r="B31" s="97"/>
      <c r="C31" s="98">
        <f>SUM(C32:C38)</f>
        <v>1108125.4099999999</v>
      </c>
    </row>
    <row r="32" spans="1:3" ht="14.4" x14ac:dyDescent="0.3">
      <c r="A32" s="92" t="s">
        <v>571</v>
      </c>
      <c r="B32" s="93" t="s">
        <v>280</v>
      </c>
      <c r="C32" s="91">
        <v>1108125.4099999999</v>
      </c>
    </row>
    <row r="33" spans="1:3" ht="14.4" x14ac:dyDescent="0.3">
      <c r="A33" s="92" t="s">
        <v>572</v>
      </c>
      <c r="B33" s="93" t="s">
        <v>289</v>
      </c>
      <c r="C33" s="91">
        <v>0</v>
      </c>
    </row>
    <row r="34" spans="1:3" ht="14.4" x14ac:dyDescent="0.3">
      <c r="A34" s="92" t="s">
        <v>573</v>
      </c>
      <c r="B34" s="93" t="s">
        <v>292</v>
      </c>
      <c r="C34" s="91">
        <v>0</v>
      </c>
    </row>
    <row r="35" spans="1:3" ht="14.4" x14ac:dyDescent="0.3">
      <c r="A35" s="92" t="s">
        <v>574</v>
      </c>
      <c r="B35" s="93" t="s">
        <v>298</v>
      </c>
      <c r="C35" s="91">
        <v>0</v>
      </c>
    </row>
    <row r="36" spans="1:3" ht="14.4" x14ac:dyDescent="0.3">
      <c r="A36" s="92" t="s">
        <v>575</v>
      </c>
      <c r="B36" s="93" t="s">
        <v>308</v>
      </c>
      <c r="C36" s="91">
        <v>0</v>
      </c>
    </row>
    <row r="37" spans="1:3" ht="14.4" x14ac:dyDescent="0.3">
      <c r="A37" s="92" t="s">
        <v>576</v>
      </c>
      <c r="B37" s="93" t="s">
        <v>577</v>
      </c>
      <c r="C37" s="91">
        <v>0</v>
      </c>
    </row>
    <row r="38" spans="1:3" ht="14.4" x14ac:dyDescent="0.3">
      <c r="A38" s="92" t="s">
        <v>578</v>
      </c>
      <c r="B38" s="90" t="s">
        <v>579</v>
      </c>
      <c r="C38" s="135">
        <v>0</v>
      </c>
    </row>
    <row r="39" spans="1:3" ht="14.4" x14ac:dyDescent="0.3">
      <c r="A39" s="83"/>
      <c r="B39" s="99"/>
      <c r="C39" s="100"/>
    </row>
    <row r="40" spans="1:3" ht="14.4" x14ac:dyDescent="0.3">
      <c r="A40" s="101" t="s">
        <v>580</v>
      </c>
      <c r="B40" s="102"/>
      <c r="C40" s="103">
        <f>C6-C8+C31</f>
        <v>36855730.739999995</v>
      </c>
    </row>
    <row r="41" spans="1:3" ht="14.4" x14ac:dyDescent="0.3">
      <c r="A41" s="44"/>
      <c r="B41" s="44"/>
      <c r="C41" s="44"/>
    </row>
    <row r="42" spans="1:3" ht="14.4" x14ac:dyDescent="0.3">
      <c r="A42" s="44"/>
      <c r="B42" s="34" t="s">
        <v>310</v>
      </c>
      <c r="C42" s="44"/>
    </row>
  </sheetData>
  <mergeCells count="5">
    <mergeCell ref="A1:C1"/>
    <mergeCell ref="A2:C2"/>
    <mergeCell ref="A3:C3"/>
    <mergeCell ref="A4:C4"/>
    <mergeCell ref="A5:B5"/>
  </mergeCells>
  <pageMargins left="0.9055118110236221" right="0.70866141732283472" top="0.74803149606299213" bottom="0.74803149606299213" header="0" footer="0"/>
  <pageSetup scale="82"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pageSetUpPr fitToPage="1"/>
  </sheetPr>
  <dimension ref="A1:J59"/>
  <sheetViews>
    <sheetView view="pageBreakPreview" zoomScale="60" zoomScaleNormal="100" workbookViewId="0">
      <selection activeCell="A4" sqref="A1:H4"/>
    </sheetView>
  </sheetViews>
  <sheetFormatPr baseColWidth="10" defaultColWidth="14.44140625" defaultRowHeight="15" customHeight="1" x14ac:dyDescent="0.2"/>
  <cols>
    <col min="1" max="1" width="12.88671875" style="44" customWidth="1"/>
    <col min="2" max="2" width="72.109375" style="44" customWidth="1"/>
    <col min="3" max="7" width="15.88671875" style="44" customWidth="1"/>
    <col min="8" max="8" width="11.88671875" style="44" customWidth="1"/>
    <col min="9" max="9" width="13.44140625" style="44" customWidth="1"/>
    <col min="10" max="10" width="13.109375" style="44" customWidth="1"/>
    <col min="11" max="26" width="9.109375" style="44" customWidth="1"/>
    <col min="27" max="16384" width="14.44140625" style="44"/>
  </cols>
  <sheetData>
    <row r="1" spans="1:10" ht="11.25" customHeight="1" x14ac:dyDescent="0.2">
      <c r="A1" s="488" t="s">
        <v>2115</v>
      </c>
      <c r="B1" s="489"/>
      <c r="C1" s="489"/>
      <c r="D1" s="489"/>
      <c r="E1" s="489"/>
      <c r="F1" s="489"/>
      <c r="G1" s="70" t="s">
        <v>99</v>
      </c>
      <c r="H1" s="71">
        <v>2025</v>
      </c>
      <c r="I1" s="34"/>
      <c r="J1" s="34"/>
    </row>
    <row r="2" spans="1:10" ht="11.25" customHeight="1" x14ac:dyDescent="0.2">
      <c r="A2" s="488" t="s">
        <v>597</v>
      </c>
      <c r="B2" s="489"/>
      <c r="C2" s="489"/>
      <c r="D2" s="489"/>
      <c r="E2" s="489"/>
      <c r="F2" s="489"/>
      <c r="G2" s="70" t="s">
        <v>101</v>
      </c>
      <c r="H2" s="71" t="s">
        <v>648</v>
      </c>
      <c r="I2" s="34"/>
      <c r="J2" s="34"/>
    </row>
    <row r="3" spans="1:10" ht="11.25" customHeight="1" x14ac:dyDescent="0.2">
      <c r="A3" s="488" t="s">
        <v>2107</v>
      </c>
      <c r="B3" s="489"/>
      <c r="C3" s="489"/>
      <c r="D3" s="489"/>
      <c r="E3" s="489"/>
      <c r="F3" s="489"/>
      <c r="G3" s="70" t="s">
        <v>102</v>
      </c>
      <c r="H3" s="71" t="s">
        <v>651</v>
      </c>
      <c r="I3" s="34"/>
      <c r="J3" s="34"/>
    </row>
    <row r="4" spans="1:10" ht="11.25" customHeight="1" x14ac:dyDescent="0.2">
      <c r="A4" s="488" t="s">
        <v>103</v>
      </c>
      <c r="B4" s="489"/>
      <c r="C4" s="489"/>
      <c r="D4" s="489"/>
      <c r="E4" s="489"/>
      <c r="F4" s="489"/>
      <c r="G4" s="70"/>
      <c r="H4" s="71"/>
      <c r="I4" s="34"/>
      <c r="J4" s="34"/>
    </row>
    <row r="5" spans="1:10" ht="9.75" customHeight="1" x14ac:dyDescent="0.2">
      <c r="A5" s="31" t="s">
        <v>104</v>
      </c>
      <c r="B5" s="32"/>
      <c r="C5" s="32"/>
      <c r="D5" s="32"/>
      <c r="E5" s="32"/>
      <c r="F5" s="32"/>
      <c r="G5" s="32"/>
      <c r="H5" s="32"/>
      <c r="I5" s="34"/>
      <c r="J5" s="34"/>
    </row>
    <row r="6" spans="1:10" ht="9.75" customHeight="1" x14ac:dyDescent="0.2">
      <c r="A6" s="34"/>
      <c r="B6" s="34"/>
      <c r="C6" s="34"/>
      <c r="D6" s="34"/>
      <c r="E6" s="34"/>
      <c r="F6" s="34"/>
      <c r="G6" s="34"/>
      <c r="H6" s="34"/>
      <c r="I6" s="34"/>
      <c r="J6" s="34"/>
    </row>
    <row r="7" spans="1:10" ht="9.75" customHeight="1" x14ac:dyDescent="0.2">
      <c r="A7" s="34"/>
      <c r="B7" s="34"/>
      <c r="C7" s="34"/>
      <c r="D7" s="34"/>
      <c r="E7" s="34"/>
      <c r="F7" s="34"/>
      <c r="G7" s="34"/>
      <c r="H7" s="34"/>
      <c r="I7" s="34"/>
      <c r="J7" s="34"/>
    </row>
    <row r="8" spans="1:10" ht="24.75" customHeight="1" x14ac:dyDescent="0.2">
      <c r="A8" s="122" t="s">
        <v>106</v>
      </c>
      <c r="B8" s="122" t="s">
        <v>544</v>
      </c>
      <c r="C8" s="123" t="s">
        <v>598</v>
      </c>
      <c r="D8" s="123" t="s">
        <v>599</v>
      </c>
      <c r="E8" s="123" t="s">
        <v>600</v>
      </c>
      <c r="F8" s="123" t="s">
        <v>601</v>
      </c>
      <c r="G8" s="123" t="s">
        <v>602</v>
      </c>
      <c r="H8" s="123" t="s">
        <v>603</v>
      </c>
      <c r="I8" s="123" t="s">
        <v>604</v>
      </c>
      <c r="J8" s="123" t="s">
        <v>605</v>
      </c>
    </row>
    <row r="9" spans="1:10" ht="10.199999999999999" x14ac:dyDescent="0.2">
      <c r="A9" s="72">
        <v>7000</v>
      </c>
      <c r="B9" s="73" t="s">
        <v>606</v>
      </c>
      <c r="C9" s="75"/>
      <c r="D9" s="75"/>
      <c r="E9" s="75"/>
      <c r="F9" s="75"/>
      <c r="G9" s="75"/>
      <c r="H9" s="75"/>
      <c r="I9" s="75"/>
      <c r="J9" s="75"/>
    </row>
    <row r="10" spans="1:10" ht="10.199999999999999" x14ac:dyDescent="0.2">
      <c r="A10" s="34">
        <v>7110</v>
      </c>
      <c r="B10" s="77" t="s">
        <v>602</v>
      </c>
      <c r="C10" s="58">
        <v>0</v>
      </c>
      <c r="D10" s="58">
        <v>0</v>
      </c>
      <c r="E10" s="58">
        <v>0</v>
      </c>
      <c r="F10" s="58">
        <v>0</v>
      </c>
      <c r="G10" s="34"/>
      <c r="H10" s="34"/>
      <c r="I10" s="34"/>
      <c r="J10" s="34"/>
    </row>
    <row r="11" spans="1:10" ht="10.199999999999999" x14ac:dyDescent="0.2">
      <c r="A11" s="34">
        <v>7120</v>
      </c>
      <c r="B11" s="77" t="s">
        <v>607</v>
      </c>
      <c r="C11" s="58">
        <v>0</v>
      </c>
      <c r="D11" s="58">
        <v>0</v>
      </c>
      <c r="E11" s="58">
        <v>0</v>
      </c>
      <c r="F11" s="58">
        <v>0</v>
      </c>
      <c r="G11" s="34"/>
      <c r="H11" s="34"/>
      <c r="I11" s="34"/>
      <c r="J11" s="34"/>
    </row>
    <row r="12" spans="1:10" ht="10.199999999999999" x14ac:dyDescent="0.2">
      <c r="A12" s="34">
        <v>7130</v>
      </c>
      <c r="B12" s="77" t="s">
        <v>608</v>
      </c>
      <c r="C12" s="58">
        <v>0</v>
      </c>
      <c r="D12" s="58">
        <v>0</v>
      </c>
      <c r="E12" s="58">
        <v>0</v>
      </c>
      <c r="F12" s="58">
        <v>0</v>
      </c>
      <c r="G12" s="34"/>
      <c r="H12" s="34"/>
      <c r="I12" s="34"/>
      <c r="J12" s="34"/>
    </row>
    <row r="13" spans="1:10" ht="10.199999999999999" x14ac:dyDescent="0.2">
      <c r="A13" s="34">
        <v>7140</v>
      </c>
      <c r="B13" s="77" t="s">
        <v>609</v>
      </c>
      <c r="C13" s="58">
        <v>0</v>
      </c>
      <c r="D13" s="58">
        <v>0</v>
      </c>
      <c r="E13" s="58">
        <v>0</v>
      </c>
      <c r="F13" s="58">
        <v>0</v>
      </c>
      <c r="G13" s="34"/>
      <c r="H13" s="34"/>
      <c r="I13" s="34"/>
      <c r="J13" s="34"/>
    </row>
    <row r="14" spans="1:10" ht="10.199999999999999" x14ac:dyDescent="0.2">
      <c r="A14" s="34">
        <v>7150</v>
      </c>
      <c r="B14" s="77" t="s">
        <v>610</v>
      </c>
      <c r="C14" s="58">
        <v>0</v>
      </c>
      <c r="D14" s="58">
        <v>0</v>
      </c>
      <c r="E14" s="58">
        <v>0</v>
      </c>
      <c r="F14" s="58">
        <v>0</v>
      </c>
      <c r="G14" s="34"/>
      <c r="H14" s="34"/>
      <c r="I14" s="34"/>
      <c r="J14" s="34"/>
    </row>
    <row r="15" spans="1:10" ht="10.199999999999999" x14ac:dyDescent="0.2">
      <c r="A15" s="34">
        <v>7160</v>
      </c>
      <c r="B15" s="77" t="s">
        <v>611</v>
      </c>
      <c r="C15" s="58">
        <v>0</v>
      </c>
      <c r="D15" s="58">
        <v>0</v>
      </c>
      <c r="E15" s="58">
        <v>0</v>
      </c>
      <c r="F15" s="58">
        <v>0</v>
      </c>
      <c r="G15" s="34"/>
      <c r="H15" s="34"/>
      <c r="I15" s="34"/>
      <c r="J15" s="34"/>
    </row>
    <row r="16" spans="1:10" ht="10.199999999999999" x14ac:dyDescent="0.2">
      <c r="A16" s="34">
        <v>7210</v>
      </c>
      <c r="B16" s="77" t="s">
        <v>612</v>
      </c>
      <c r="C16" s="58">
        <v>0</v>
      </c>
      <c r="D16" s="58">
        <v>0</v>
      </c>
      <c r="E16" s="58">
        <v>0</v>
      </c>
      <c r="F16" s="58">
        <v>0</v>
      </c>
      <c r="G16" s="34"/>
      <c r="H16" s="34"/>
      <c r="I16" s="34"/>
      <c r="J16" s="34"/>
    </row>
    <row r="17" spans="1:10" ht="10.199999999999999" x14ac:dyDescent="0.2">
      <c r="A17" s="34">
        <v>7220</v>
      </c>
      <c r="B17" s="77" t="s">
        <v>613</v>
      </c>
      <c r="C17" s="58">
        <v>0</v>
      </c>
      <c r="D17" s="58">
        <v>0</v>
      </c>
      <c r="E17" s="58">
        <v>0</v>
      </c>
      <c r="F17" s="58">
        <v>0</v>
      </c>
      <c r="G17" s="34"/>
      <c r="H17" s="34"/>
      <c r="I17" s="34"/>
      <c r="J17" s="34"/>
    </row>
    <row r="18" spans="1:10" ht="10.199999999999999" x14ac:dyDescent="0.2">
      <c r="A18" s="34">
        <v>7230</v>
      </c>
      <c r="B18" s="77" t="s">
        <v>614</v>
      </c>
      <c r="C18" s="58">
        <v>0</v>
      </c>
      <c r="D18" s="58">
        <v>0</v>
      </c>
      <c r="E18" s="58">
        <v>0</v>
      </c>
      <c r="F18" s="58">
        <v>0</v>
      </c>
      <c r="G18" s="34"/>
      <c r="H18" s="34"/>
      <c r="I18" s="34"/>
      <c r="J18" s="34"/>
    </row>
    <row r="19" spans="1:10" ht="10.199999999999999" x14ac:dyDescent="0.2">
      <c r="A19" s="34">
        <v>7240</v>
      </c>
      <c r="B19" s="77" t="s">
        <v>615</v>
      </c>
      <c r="C19" s="58">
        <v>0</v>
      </c>
      <c r="D19" s="58">
        <v>0</v>
      </c>
      <c r="E19" s="58">
        <v>0</v>
      </c>
      <c r="F19" s="58">
        <v>0</v>
      </c>
      <c r="G19" s="34"/>
      <c r="H19" s="34"/>
      <c r="I19" s="34"/>
      <c r="J19" s="34"/>
    </row>
    <row r="20" spans="1:10" ht="10.199999999999999" x14ac:dyDescent="0.2">
      <c r="A20" s="34">
        <v>7250</v>
      </c>
      <c r="B20" s="77" t="s">
        <v>616</v>
      </c>
      <c r="C20" s="58">
        <v>0</v>
      </c>
      <c r="D20" s="58">
        <v>0</v>
      </c>
      <c r="E20" s="58">
        <v>0</v>
      </c>
      <c r="F20" s="58">
        <v>0</v>
      </c>
      <c r="G20" s="34"/>
      <c r="H20" s="34"/>
      <c r="I20" s="34"/>
      <c r="J20" s="34"/>
    </row>
    <row r="21" spans="1:10" ht="10.199999999999999" x14ac:dyDescent="0.2">
      <c r="A21" s="34">
        <v>7260</v>
      </c>
      <c r="B21" s="77" t="s">
        <v>617</v>
      </c>
      <c r="C21" s="58">
        <v>0</v>
      </c>
      <c r="D21" s="58">
        <v>0</v>
      </c>
      <c r="E21" s="58">
        <v>0</v>
      </c>
      <c r="F21" s="58">
        <v>0</v>
      </c>
      <c r="G21" s="34"/>
      <c r="H21" s="34"/>
      <c r="I21" s="34"/>
      <c r="J21" s="34"/>
    </row>
    <row r="22" spans="1:10" ht="10.199999999999999" x14ac:dyDescent="0.2">
      <c r="A22" s="34">
        <v>7310</v>
      </c>
      <c r="B22" s="77" t="s">
        <v>618</v>
      </c>
      <c r="C22" s="58">
        <v>0</v>
      </c>
      <c r="D22" s="58">
        <v>0</v>
      </c>
      <c r="E22" s="58">
        <v>0</v>
      </c>
      <c r="F22" s="58">
        <v>0</v>
      </c>
      <c r="G22" s="34"/>
      <c r="H22" s="34"/>
      <c r="I22" s="34"/>
      <c r="J22" s="34"/>
    </row>
    <row r="23" spans="1:10" ht="10.199999999999999" x14ac:dyDescent="0.2">
      <c r="A23" s="34">
        <v>7320</v>
      </c>
      <c r="B23" s="77" t="s">
        <v>619</v>
      </c>
      <c r="C23" s="58">
        <v>0</v>
      </c>
      <c r="D23" s="58">
        <v>0</v>
      </c>
      <c r="E23" s="58">
        <v>0</v>
      </c>
      <c r="F23" s="58">
        <v>0</v>
      </c>
      <c r="G23" s="34"/>
      <c r="H23" s="34"/>
      <c r="I23" s="34"/>
      <c r="J23" s="34"/>
    </row>
    <row r="24" spans="1:10" ht="10.199999999999999" x14ac:dyDescent="0.2">
      <c r="A24" s="34">
        <v>7330</v>
      </c>
      <c r="B24" s="77" t="s">
        <v>620</v>
      </c>
      <c r="C24" s="58">
        <v>0</v>
      </c>
      <c r="D24" s="58">
        <v>0</v>
      </c>
      <c r="E24" s="58">
        <v>0</v>
      </c>
      <c r="F24" s="58">
        <v>0</v>
      </c>
      <c r="G24" s="34"/>
      <c r="H24" s="34"/>
      <c r="I24" s="34"/>
      <c r="J24" s="34"/>
    </row>
    <row r="25" spans="1:10" ht="10.199999999999999" x14ac:dyDescent="0.2">
      <c r="A25" s="34">
        <v>7340</v>
      </c>
      <c r="B25" s="77" t="s">
        <v>621</v>
      </c>
      <c r="C25" s="58">
        <v>0</v>
      </c>
      <c r="D25" s="58">
        <v>0</v>
      </c>
      <c r="E25" s="58">
        <v>0</v>
      </c>
      <c r="F25" s="58">
        <v>0</v>
      </c>
      <c r="G25" s="34"/>
      <c r="H25" s="34"/>
      <c r="I25" s="34"/>
      <c r="J25" s="34"/>
    </row>
    <row r="26" spans="1:10" ht="10.199999999999999" x14ac:dyDescent="0.2">
      <c r="A26" s="34">
        <v>7350</v>
      </c>
      <c r="B26" s="77" t="s">
        <v>622</v>
      </c>
      <c r="C26" s="58">
        <v>0</v>
      </c>
      <c r="D26" s="58">
        <v>0</v>
      </c>
      <c r="E26" s="58">
        <v>0</v>
      </c>
      <c r="F26" s="58">
        <v>0</v>
      </c>
      <c r="G26" s="34"/>
      <c r="H26" s="34"/>
      <c r="I26" s="34"/>
      <c r="J26" s="34"/>
    </row>
    <row r="27" spans="1:10" ht="10.199999999999999" x14ac:dyDescent="0.2">
      <c r="A27" s="34">
        <v>7360</v>
      </c>
      <c r="B27" s="77" t="s">
        <v>623</v>
      </c>
      <c r="C27" s="58">
        <v>0</v>
      </c>
      <c r="D27" s="58">
        <v>0</v>
      </c>
      <c r="E27" s="58">
        <v>0</v>
      </c>
      <c r="F27" s="58">
        <v>0</v>
      </c>
      <c r="G27" s="34"/>
      <c r="H27" s="34"/>
      <c r="I27" s="34"/>
      <c r="J27" s="34"/>
    </row>
    <row r="28" spans="1:10" ht="10.199999999999999" x14ac:dyDescent="0.2">
      <c r="A28" s="34">
        <v>7410</v>
      </c>
      <c r="B28" s="77" t="s">
        <v>624</v>
      </c>
      <c r="C28" s="58">
        <v>0</v>
      </c>
      <c r="D28" s="58">
        <v>0</v>
      </c>
      <c r="E28" s="58">
        <v>0</v>
      </c>
      <c r="F28" s="58">
        <v>0</v>
      </c>
      <c r="G28" s="34"/>
      <c r="H28" s="34"/>
      <c r="I28" s="34"/>
      <c r="J28" s="34"/>
    </row>
    <row r="29" spans="1:10" ht="10.199999999999999" x14ac:dyDescent="0.2">
      <c r="A29" s="34">
        <v>7420</v>
      </c>
      <c r="B29" s="77" t="s">
        <v>625</v>
      </c>
      <c r="C29" s="58">
        <v>0</v>
      </c>
      <c r="D29" s="58">
        <v>0</v>
      </c>
      <c r="E29" s="58">
        <v>0</v>
      </c>
      <c r="F29" s="58">
        <v>0</v>
      </c>
      <c r="G29" s="34"/>
      <c r="H29" s="34"/>
      <c r="I29" s="34"/>
      <c r="J29" s="34"/>
    </row>
    <row r="30" spans="1:10" ht="10.199999999999999" x14ac:dyDescent="0.2">
      <c r="A30" s="34">
        <v>7510</v>
      </c>
      <c r="B30" s="77" t="s">
        <v>626</v>
      </c>
      <c r="C30" s="58">
        <v>0</v>
      </c>
      <c r="D30" s="58">
        <v>0</v>
      </c>
      <c r="E30" s="58">
        <v>0</v>
      </c>
      <c r="F30" s="58">
        <v>0</v>
      </c>
      <c r="G30" s="34"/>
      <c r="H30" s="34"/>
      <c r="I30" s="34"/>
      <c r="J30" s="34"/>
    </row>
    <row r="31" spans="1:10" ht="10.199999999999999" x14ac:dyDescent="0.2">
      <c r="A31" s="34">
        <v>7520</v>
      </c>
      <c r="B31" s="77" t="s">
        <v>627</v>
      </c>
      <c r="C31" s="58">
        <v>0</v>
      </c>
      <c r="D31" s="58">
        <v>0</v>
      </c>
      <c r="E31" s="58">
        <v>0</v>
      </c>
      <c r="F31" s="58">
        <v>0</v>
      </c>
      <c r="G31" s="34"/>
      <c r="H31" s="34"/>
      <c r="I31" s="34"/>
      <c r="J31" s="34"/>
    </row>
    <row r="32" spans="1:10" ht="10.199999999999999" x14ac:dyDescent="0.2">
      <c r="A32" s="34">
        <v>7610</v>
      </c>
      <c r="B32" s="77" t="s">
        <v>628</v>
      </c>
      <c r="C32" s="58">
        <v>0</v>
      </c>
      <c r="D32" s="58">
        <v>0</v>
      </c>
      <c r="E32" s="58">
        <v>0</v>
      </c>
      <c r="F32" s="58">
        <v>0</v>
      </c>
      <c r="G32" s="34"/>
      <c r="H32" s="34"/>
      <c r="I32" s="34"/>
      <c r="J32" s="34"/>
    </row>
    <row r="33" spans="1:10" ht="10.199999999999999" x14ac:dyDescent="0.2">
      <c r="A33" s="34">
        <v>7620</v>
      </c>
      <c r="B33" s="77" t="s">
        <v>629</v>
      </c>
      <c r="C33" s="58">
        <v>0</v>
      </c>
      <c r="D33" s="58">
        <v>0</v>
      </c>
      <c r="E33" s="58">
        <v>0</v>
      </c>
      <c r="F33" s="58">
        <v>0</v>
      </c>
      <c r="G33" s="34"/>
      <c r="H33" s="34"/>
      <c r="I33" s="34"/>
      <c r="J33" s="34"/>
    </row>
    <row r="34" spans="1:10" ht="10.199999999999999" x14ac:dyDescent="0.2">
      <c r="A34" s="34">
        <v>7630</v>
      </c>
      <c r="B34" s="77" t="s">
        <v>630</v>
      </c>
      <c r="C34" s="58">
        <v>0</v>
      </c>
      <c r="D34" s="58">
        <v>0</v>
      </c>
      <c r="E34" s="58">
        <v>0</v>
      </c>
      <c r="F34" s="58">
        <v>0</v>
      </c>
      <c r="G34" s="34"/>
      <c r="H34" s="34"/>
      <c r="I34" s="34"/>
      <c r="J34" s="34"/>
    </row>
    <row r="35" spans="1:10" ht="10.199999999999999" x14ac:dyDescent="0.2">
      <c r="A35" s="34">
        <v>7640</v>
      </c>
      <c r="B35" s="77" t="s">
        <v>631</v>
      </c>
      <c r="C35" s="58">
        <v>0</v>
      </c>
      <c r="D35" s="58">
        <v>0</v>
      </c>
      <c r="E35" s="58">
        <v>0</v>
      </c>
      <c r="F35" s="58">
        <v>0</v>
      </c>
      <c r="G35" s="34"/>
      <c r="H35" s="34"/>
      <c r="I35" s="34"/>
      <c r="J35" s="34"/>
    </row>
    <row r="36" spans="1:10" ht="10.199999999999999" x14ac:dyDescent="0.2">
      <c r="A36" s="34"/>
      <c r="B36" s="34"/>
      <c r="C36" s="58"/>
      <c r="D36" s="58"/>
      <c r="E36" s="58"/>
      <c r="F36" s="58"/>
      <c r="G36" s="34"/>
      <c r="H36" s="34"/>
      <c r="I36" s="34"/>
      <c r="J36" s="34"/>
    </row>
    <row r="37" spans="1:10" ht="10.199999999999999" x14ac:dyDescent="0.2">
      <c r="A37" s="72">
        <v>8000</v>
      </c>
      <c r="B37" s="73" t="s">
        <v>632</v>
      </c>
      <c r="C37" s="75"/>
      <c r="D37" s="75"/>
      <c r="E37" s="75"/>
      <c r="F37" s="75"/>
      <c r="G37" s="75"/>
      <c r="H37" s="75"/>
      <c r="I37" s="75"/>
      <c r="J37" s="75"/>
    </row>
    <row r="38" spans="1:10" ht="10.8" thickBot="1" x14ac:dyDescent="0.25">
      <c r="A38" s="34"/>
      <c r="B38" s="34"/>
      <c r="C38" s="34"/>
      <c r="D38" s="34"/>
      <c r="E38" s="34"/>
      <c r="F38" s="34"/>
      <c r="G38" s="34"/>
      <c r="H38" s="34"/>
      <c r="I38" s="34"/>
      <c r="J38" s="34"/>
    </row>
    <row r="39" spans="1:10" ht="10.199999999999999" x14ac:dyDescent="0.2">
      <c r="A39" s="34"/>
      <c r="B39" s="490" t="s">
        <v>633</v>
      </c>
      <c r="C39" s="491"/>
      <c r="D39" s="34"/>
      <c r="E39" s="34"/>
      <c r="F39" s="34"/>
      <c r="G39" s="34"/>
      <c r="H39" s="34"/>
      <c r="I39" s="34"/>
      <c r="J39" s="34"/>
    </row>
    <row r="40" spans="1:10" ht="10.199999999999999" x14ac:dyDescent="0.2">
      <c r="A40" s="34"/>
      <c r="B40" s="124" t="s">
        <v>544</v>
      </c>
      <c r="C40" s="125">
        <v>2025</v>
      </c>
      <c r="D40" s="34"/>
      <c r="E40" s="34"/>
      <c r="F40" s="34"/>
      <c r="G40" s="34"/>
      <c r="H40" s="34"/>
      <c r="I40" s="34"/>
      <c r="J40" s="34"/>
    </row>
    <row r="41" spans="1:10" ht="10.199999999999999" x14ac:dyDescent="0.2">
      <c r="A41" s="34">
        <v>8110</v>
      </c>
      <c r="B41" s="126" t="s">
        <v>634</v>
      </c>
      <c r="C41" s="127">
        <v>32590745</v>
      </c>
      <c r="D41" s="34"/>
      <c r="E41" s="34"/>
      <c r="F41" s="34"/>
      <c r="G41" s="34"/>
      <c r="H41" s="34"/>
      <c r="I41" s="34"/>
      <c r="J41" s="34"/>
    </row>
    <row r="42" spans="1:10" ht="10.199999999999999" x14ac:dyDescent="0.2">
      <c r="A42" s="34">
        <v>8120</v>
      </c>
      <c r="B42" s="126" t="s">
        <v>635</v>
      </c>
      <c r="C42" s="127">
        <v>10172881.16</v>
      </c>
      <c r="D42" s="34"/>
      <c r="E42" s="34"/>
      <c r="F42" s="34"/>
      <c r="G42" s="34"/>
      <c r="H42" s="34"/>
      <c r="I42" s="34"/>
      <c r="J42" s="34"/>
    </row>
    <row r="43" spans="1:10" ht="10.199999999999999" x14ac:dyDescent="0.2">
      <c r="A43" s="34">
        <v>8130</v>
      </c>
      <c r="B43" s="126" t="s">
        <v>636</v>
      </c>
      <c r="C43" s="127">
        <v>-10124498.140000001</v>
      </c>
      <c r="D43" s="34"/>
      <c r="E43" s="34"/>
      <c r="F43" s="34"/>
      <c r="G43" s="34"/>
      <c r="H43" s="34"/>
      <c r="I43" s="34"/>
      <c r="J43" s="34"/>
    </row>
    <row r="44" spans="1:10" ht="10.199999999999999" x14ac:dyDescent="0.2">
      <c r="A44" s="34">
        <v>8140</v>
      </c>
      <c r="B44" s="126" t="s">
        <v>637</v>
      </c>
      <c r="C44" s="127">
        <v>32542361.98</v>
      </c>
      <c r="D44" s="34"/>
      <c r="E44" s="34"/>
      <c r="F44" s="34"/>
      <c r="G44" s="34"/>
      <c r="H44" s="34"/>
      <c r="I44" s="34"/>
      <c r="J44" s="34"/>
    </row>
    <row r="45" spans="1:10" ht="10.8" thickBot="1" x14ac:dyDescent="0.25">
      <c r="A45" s="34">
        <v>8150</v>
      </c>
      <c r="B45" s="128" t="s">
        <v>638</v>
      </c>
      <c r="C45" s="129">
        <v>32542361.98</v>
      </c>
      <c r="D45" s="34"/>
      <c r="E45" s="34"/>
      <c r="F45" s="34"/>
      <c r="G45" s="34"/>
      <c r="H45" s="34"/>
      <c r="I45" s="34"/>
      <c r="J45" s="34"/>
    </row>
    <row r="46" spans="1:10" ht="10.199999999999999" x14ac:dyDescent="0.2">
      <c r="A46" s="34"/>
      <c r="B46" s="34"/>
      <c r="C46" s="34"/>
      <c r="D46" s="34"/>
      <c r="E46" s="34"/>
      <c r="F46" s="34"/>
      <c r="G46" s="34"/>
      <c r="H46" s="34"/>
      <c r="I46" s="34"/>
      <c r="J46" s="34"/>
    </row>
    <row r="47" spans="1:10" ht="10.8" thickBot="1" x14ac:dyDescent="0.25">
      <c r="A47" s="34"/>
      <c r="B47" s="34"/>
      <c r="C47" s="34"/>
      <c r="D47" s="34"/>
      <c r="E47" s="34"/>
      <c r="F47" s="34"/>
      <c r="G47" s="34"/>
      <c r="H47" s="34"/>
      <c r="I47" s="34"/>
      <c r="J47" s="34"/>
    </row>
    <row r="48" spans="1:10" ht="10.199999999999999" x14ac:dyDescent="0.2">
      <c r="A48" s="34"/>
      <c r="B48" s="490" t="s">
        <v>639</v>
      </c>
      <c r="C48" s="491"/>
      <c r="D48" s="34"/>
      <c r="E48" s="34"/>
      <c r="F48" s="34"/>
      <c r="G48" s="34"/>
      <c r="H48" s="34"/>
      <c r="I48" s="34"/>
      <c r="J48" s="34"/>
    </row>
    <row r="49" spans="1:3" ht="10.199999999999999" x14ac:dyDescent="0.2">
      <c r="A49" s="34"/>
      <c r="B49" s="124" t="s">
        <v>544</v>
      </c>
      <c r="C49" s="125">
        <v>2025</v>
      </c>
    </row>
    <row r="50" spans="1:3" ht="10.199999999999999" x14ac:dyDescent="0.2">
      <c r="A50" s="34">
        <v>8210</v>
      </c>
      <c r="B50" s="126" t="s">
        <v>640</v>
      </c>
      <c r="C50" s="127">
        <v>32590745</v>
      </c>
    </row>
    <row r="51" spans="1:3" ht="10.199999999999999" x14ac:dyDescent="0.2">
      <c r="A51" s="34">
        <v>8220</v>
      </c>
      <c r="B51" s="126" t="s">
        <v>641</v>
      </c>
      <c r="C51" s="127">
        <v>4107978.23</v>
      </c>
    </row>
    <row r="52" spans="1:3" ht="10.199999999999999" x14ac:dyDescent="0.2">
      <c r="A52" s="34">
        <v>8230</v>
      </c>
      <c r="B52" s="126" t="s">
        <v>642</v>
      </c>
      <c r="C52" s="127">
        <v>10124498.140000001</v>
      </c>
    </row>
    <row r="53" spans="1:3" ht="10.199999999999999" x14ac:dyDescent="0.2">
      <c r="A53" s="34">
        <v>8240</v>
      </c>
      <c r="B53" s="126" t="s">
        <v>643</v>
      </c>
      <c r="C53" s="127">
        <v>38607264.909999996</v>
      </c>
    </row>
    <row r="54" spans="1:3" ht="10.199999999999999" x14ac:dyDescent="0.2">
      <c r="A54" s="34">
        <v>8250</v>
      </c>
      <c r="B54" s="126" t="s">
        <v>644</v>
      </c>
      <c r="C54" s="127">
        <v>38352064.909999996</v>
      </c>
    </row>
    <row r="55" spans="1:3" ht="10.199999999999999" x14ac:dyDescent="0.2">
      <c r="A55" s="34">
        <v>8260</v>
      </c>
      <c r="B55" s="126" t="s">
        <v>645</v>
      </c>
      <c r="C55" s="127">
        <v>37765320.329999998</v>
      </c>
    </row>
    <row r="56" spans="1:3" ht="10.8" thickBot="1" x14ac:dyDescent="0.25">
      <c r="A56" s="34">
        <v>8270</v>
      </c>
      <c r="B56" s="128" t="s">
        <v>646</v>
      </c>
      <c r="C56" s="129">
        <v>37765320.329999998</v>
      </c>
    </row>
    <row r="57" spans="1:3" ht="10.199999999999999" x14ac:dyDescent="0.2">
      <c r="A57" s="34"/>
      <c r="B57" s="34"/>
      <c r="C57" s="34"/>
    </row>
    <row r="58" spans="1:3" ht="10.199999999999999" x14ac:dyDescent="0.2">
      <c r="A58" s="34"/>
      <c r="B58" s="34"/>
      <c r="C58" s="34"/>
    </row>
    <row r="59" spans="1:3" ht="9.75" customHeight="1" x14ac:dyDescent="0.2">
      <c r="A59" s="34"/>
      <c r="B59" s="34" t="s">
        <v>310</v>
      </c>
      <c r="C59" s="34"/>
    </row>
  </sheetData>
  <mergeCells count="6">
    <mergeCell ref="B48:C48"/>
    <mergeCell ref="A1:F1"/>
    <mergeCell ref="A2:F2"/>
    <mergeCell ref="A3:F3"/>
    <mergeCell ref="A4:F4"/>
    <mergeCell ref="B39:C39"/>
  </mergeCells>
  <pageMargins left="0.9055118110236221" right="0.70866141732283472" top="0.74803149606299213" bottom="0.74803149606299213" header="0" footer="0"/>
  <pageSetup scale="58"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23"/>
  <sheetViews>
    <sheetView view="pageBreakPreview" zoomScale="60" zoomScaleNormal="100" workbookViewId="0">
      <selection sqref="A1:C1"/>
    </sheetView>
  </sheetViews>
  <sheetFormatPr baseColWidth="10" defaultColWidth="14.44140625" defaultRowHeight="15" customHeight="1" x14ac:dyDescent="0.3"/>
  <cols>
    <col min="1" max="1" width="4" style="29" customWidth="1"/>
    <col min="2" max="2" width="63.109375" style="29" customWidth="1"/>
    <col min="3" max="3" width="17.88671875" style="29" customWidth="1"/>
    <col min="4" max="26" width="11.44140625" style="29" customWidth="1"/>
    <col min="27" max="16384" width="14.44140625" style="29"/>
  </cols>
  <sheetData>
    <row r="1" spans="1:3" ht="11.25" customHeight="1" x14ac:dyDescent="0.3">
      <c r="A1" s="512" t="str">
        <f>'ESF-DIF'!A1</f>
        <v>Sistema para el desarrollo integral de la familia en el municipio de Leon Gto</v>
      </c>
      <c r="B1" s="503"/>
      <c r="C1" s="504"/>
    </row>
    <row r="2" spans="1:3" ht="11.25" customHeight="1" x14ac:dyDescent="0.3">
      <c r="A2" s="513" t="s">
        <v>581</v>
      </c>
      <c r="B2" s="499"/>
      <c r="C2" s="506"/>
    </row>
    <row r="3" spans="1:3" ht="11.25" customHeight="1" x14ac:dyDescent="0.3">
      <c r="A3" s="513" t="s">
        <v>650</v>
      </c>
      <c r="B3" s="499"/>
      <c r="C3" s="506"/>
    </row>
    <row r="4" spans="1:3" ht="9.75" customHeight="1" x14ac:dyDescent="0.3">
      <c r="A4" s="507" t="s">
        <v>543</v>
      </c>
      <c r="B4" s="508"/>
      <c r="C4" s="509"/>
    </row>
    <row r="5" spans="1:3" ht="10.5" customHeight="1" x14ac:dyDescent="0.3">
      <c r="A5" s="510" t="s">
        <v>544</v>
      </c>
      <c r="B5" s="511"/>
      <c r="C5" s="79">
        <v>2025</v>
      </c>
    </row>
    <row r="6" spans="1:3" ht="10.5" customHeight="1" x14ac:dyDescent="0.3">
      <c r="A6" s="81" t="s">
        <v>582</v>
      </c>
      <c r="B6" s="81"/>
      <c r="C6" s="105">
        <v>197777349.86000001</v>
      </c>
    </row>
    <row r="7" spans="1:3" ht="10.5" customHeight="1" x14ac:dyDescent="0.3">
      <c r="A7" s="44"/>
      <c r="B7" s="84"/>
      <c r="C7" s="106"/>
    </row>
    <row r="8" spans="1:3" ht="10.5" customHeight="1" x14ac:dyDescent="0.3">
      <c r="A8" s="86" t="s">
        <v>583</v>
      </c>
      <c r="B8" s="86"/>
      <c r="C8" s="88">
        <v>2499717.4700000002</v>
      </c>
    </row>
    <row r="9" spans="1:3" ht="10.5" customHeight="1" x14ac:dyDescent="0.3">
      <c r="A9" s="107" t="s">
        <v>584</v>
      </c>
      <c r="B9" s="108" t="s">
        <v>173</v>
      </c>
      <c r="C9" s="109">
        <v>0</v>
      </c>
    </row>
    <row r="10" spans="1:3" ht="10.5" customHeight="1" x14ac:dyDescent="0.3">
      <c r="A10" s="110" t="s">
        <v>585</v>
      </c>
      <c r="B10" s="111" t="s">
        <v>586</v>
      </c>
      <c r="C10" s="109">
        <v>2499717.4700000002</v>
      </c>
    </row>
    <row r="11" spans="1:3" ht="10.5" customHeight="1" x14ac:dyDescent="0.3">
      <c r="A11" s="110" t="s">
        <v>587</v>
      </c>
      <c r="B11" s="111" t="s">
        <v>182</v>
      </c>
      <c r="C11" s="109">
        <v>0</v>
      </c>
    </row>
    <row r="12" spans="1:3" ht="10.5" customHeight="1" x14ac:dyDescent="0.3">
      <c r="A12" s="110" t="s">
        <v>588</v>
      </c>
      <c r="B12" s="111" t="s">
        <v>183</v>
      </c>
      <c r="C12" s="109">
        <v>0</v>
      </c>
    </row>
    <row r="13" spans="1:3" ht="10.5" customHeight="1" x14ac:dyDescent="0.3">
      <c r="A13" s="110" t="s">
        <v>589</v>
      </c>
      <c r="B13" s="111" t="s">
        <v>184</v>
      </c>
      <c r="C13" s="109">
        <v>0</v>
      </c>
    </row>
    <row r="14" spans="1:3" ht="10.5" customHeight="1" x14ac:dyDescent="0.3">
      <c r="A14" s="112" t="s">
        <v>590</v>
      </c>
      <c r="B14" s="113" t="s">
        <v>591</v>
      </c>
      <c r="C14" s="109">
        <v>0</v>
      </c>
    </row>
    <row r="15" spans="1:3" ht="10.5" customHeight="1" x14ac:dyDescent="0.3">
      <c r="A15" s="44"/>
      <c r="B15" s="114"/>
      <c r="C15" s="115"/>
    </row>
    <row r="16" spans="1:3" ht="10.5" customHeight="1" x14ac:dyDescent="0.3">
      <c r="A16" s="86" t="s">
        <v>592</v>
      </c>
      <c r="B16" s="84"/>
      <c r="C16" s="88">
        <v>1057040</v>
      </c>
    </row>
    <row r="17" spans="1:3" ht="10.5" customHeight="1" x14ac:dyDescent="0.3">
      <c r="A17" s="116">
        <v>3.1</v>
      </c>
      <c r="B17" s="111" t="s">
        <v>593</v>
      </c>
      <c r="C17" s="109">
        <v>0</v>
      </c>
    </row>
    <row r="18" spans="1:3" ht="10.5" customHeight="1" x14ac:dyDescent="0.3">
      <c r="A18" s="117">
        <v>3.2</v>
      </c>
      <c r="B18" s="111" t="s">
        <v>594</v>
      </c>
      <c r="C18" s="109">
        <v>0</v>
      </c>
    </row>
    <row r="19" spans="1:3" ht="10.5" customHeight="1" x14ac:dyDescent="0.3">
      <c r="A19" s="117">
        <v>3.3</v>
      </c>
      <c r="B19" s="113" t="s">
        <v>595</v>
      </c>
      <c r="C19" s="118">
        <v>1057040</v>
      </c>
    </row>
    <row r="20" spans="1:3" ht="10.5" customHeight="1" x14ac:dyDescent="0.3">
      <c r="A20" s="44"/>
      <c r="B20" s="113"/>
      <c r="C20" s="119"/>
    </row>
    <row r="21" spans="1:3" ht="10.5" customHeight="1" x14ac:dyDescent="0.3">
      <c r="A21" s="120" t="s">
        <v>596</v>
      </c>
      <c r="B21" s="121"/>
      <c r="C21" s="105">
        <v>199220027.33000001</v>
      </c>
    </row>
    <row r="22" spans="1:3" ht="10.5" customHeight="1" x14ac:dyDescent="0.3">
      <c r="A22" s="44"/>
      <c r="B22" s="44"/>
      <c r="C22" s="44"/>
    </row>
    <row r="23" spans="1:3" ht="10.5" customHeight="1" x14ac:dyDescent="0.3">
      <c r="A23" s="44"/>
      <c r="B23" s="34" t="s">
        <v>310</v>
      </c>
      <c r="C23" s="44"/>
    </row>
  </sheetData>
  <mergeCells count="5">
    <mergeCell ref="A1:C1"/>
    <mergeCell ref="A2:C2"/>
    <mergeCell ref="A3:C3"/>
    <mergeCell ref="A4:C4"/>
    <mergeCell ref="A5:B5"/>
  </mergeCells>
  <pageMargins left="0.98425196850393704" right="0.70866141732283472" top="0.74803149606299213" bottom="0.74803149606299213" header="0" footer="0"/>
  <pageSetup scale="120" orientation="landscape"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pageSetUpPr fitToPage="1"/>
  </sheetPr>
  <dimension ref="A1:G216"/>
  <sheetViews>
    <sheetView view="pageBreakPreview" topLeftCell="A153" zoomScale="60" zoomScaleNormal="100" workbookViewId="0">
      <selection activeCell="G216" sqref="G216"/>
    </sheetView>
  </sheetViews>
  <sheetFormatPr baseColWidth="10" defaultColWidth="9.109375" defaultRowHeight="10.199999999999999" x14ac:dyDescent="0.2"/>
  <cols>
    <col min="1" max="1" width="10" style="307" customWidth="1"/>
    <col min="2" max="2" width="72.88671875" style="307" bestFit="1" customWidth="1"/>
    <col min="3" max="3" width="11.44140625" style="307" bestFit="1" customWidth="1"/>
    <col min="4" max="4" width="10.88671875" style="331" bestFit="1" customWidth="1"/>
    <col min="5" max="5" width="12.109375" style="307" bestFit="1" customWidth="1"/>
    <col min="6" max="16384" width="9.109375" style="307"/>
  </cols>
  <sheetData>
    <row r="1" spans="1:7" s="302" customFormat="1" ht="11.25" customHeight="1" x14ac:dyDescent="0.3">
      <c r="A1" s="527" t="s">
        <v>2116</v>
      </c>
      <c r="B1" s="527"/>
      <c r="C1" s="527"/>
      <c r="D1" s="136" t="s">
        <v>99</v>
      </c>
      <c r="E1" s="137">
        <v>2025</v>
      </c>
    </row>
    <row r="2" spans="1:7" s="303" customFormat="1" ht="11.25" customHeight="1" x14ac:dyDescent="0.3">
      <c r="A2" s="527" t="s">
        <v>100</v>
      </c>
      <c r="B2" s="527"/>
      <c r="C2" s="527"/>
      <c r="D2" s="136" t="s">
        <v>101</v>
      </c>
      <c r="E2" s="137" t="s">
        <v>648</v>
      </c>
    </row>
    <row r="3" spans="1:7" s="303" customFormat="1" ht="11.25" customHeight="1" x14ac:dyDescent="0.3">
      <c r="A3" s="527" t="s">
        <v>2117</v>
      </c>
      <c r="B3" s="527"/>
      <c r="C3" s="527"/>
      <c r="D3" s="136" t="s">
        <v>102</v>
      </c>
      <c r="E3" s="137" t="s">
        <v>651</v>
      </c>
    </row>
    <row r="4" spans="1:7" s="303" customFormat="1" ht="11.25" customHeight="1" x14ac:dyDescent="0.3">
      <c r="A4" s="527" t="s">
        <v>103</v>
      </c>
      <c r="B4" s="527"/>
      <c r="C4" s="527"/>
      <c r="D4" s="140"/>
      <c r="E4" s="140"/>
    </row>
    <row r="5" spans="1:7" x14ac:dyDescent="0.2">
      <c r="A5" s="304" t="s">
        <v>104</v>
      </c>
      <c r="B5" s="305"/>
      <c r="C5" s="305"/>
      <c r="D5" s="306"/>
      <c r="E5" s="305"/>
    </row>
    <row r="7" spans="1:7" x14ac:dyDescent="0.2">
      <c r="A7" s="308" t="s">
        <v>105</v>
      </c>
      <c r="B7" s="308"/>
      <c r="C7" s="308"/>
      <c r="D7" s="309"/>
      <c r="E7" s="308"/>
    </row>
    <row r="8" spans="1:7" x14ac:dyDescent="0.2">
      <c r="A8" s="310" t="s">
        <v>106</v>
      </c>
      <c r="B8" s="310" t="s">
        <v>107</v>
      </c>
      <c r="C8" s="311" t="s">
        <v>108</v>
      </c>
      <c r="D8" s="312" t="s">
        <v>109</v>
      </c>
      <c r="E8" s="311" t="s">
        <v>110</v>
      </c>
    </row>
    <row r="9" spans="1:7" x14ac:dyDescent="0.2">
      <c r="A9" s="313">
        <v>4000</v>
      </c>
      <c r="B9" s="314" t="s">
        <v>111</v>
      </c>
      <c r="C9" s="315">
        <f>+C10+C59</f>
        <v>62218282.469999999</v>
      </c>
      <c r="D9" s="316"/>
      <c r="E9" s="317"/>
    </row>
    <row r="10" spans="1:7" x14ac:dyDescent="0.2">
      <c r="A10" s="313">
        <v>4100</v>
      </c>
      <c r="B10" s="318" t="s">
        <v>74</v>
      </c>
      <c r="C10" s="315">
        <f>+C11+C21+C27+C30+C36+C40+C49</f>
        <v>38930866.490000002</v>
      </c>
      <c r="D10" s="316"/>
      <c r="E10" s="317"/>
    </row>
    <row r="11" spans="1:7" ht="11.25" customHeight="1" x14ac:dyDescent="0.2">
      <c r="A11" s="313">
        <v>4110</v>
      </c>
      <c r="B11" s="319" t="s">
        <v>112</v>
      </c>
      <c r="C11" s="315">
        <v>0</v>
      </c>
      <c r="D11" s="316" t="str">
        <f>IFERROR(C11/$C$12,"")</f>
        <v/>
      </c>
      <c r="E11" s="317"/>
      <c r="F11" s="320"/>
      <c r="G11" s="320"/>
    </row>
    <row r="12" spans="1:7" x14ac:dyDescent="0.2">
      <c r="A12" s="321">
        <v>4111</v>
      </c>
      <c r="B12" s="322" t="s">
        <v>113</v>
      </c>
      <c r="C12" s="323">
        <v>0</v>
      </c>
      <c r="D12" s="316" t="str">
        <f t="shared" ref="D12:D20" si="0">IFERROR(C12/$C$12,"")</f>
        <v/>
      </c>
      <c r="E12" s="317"/>
    </row>
    <row r="13" spans="1:7" x14ac:dyDescent="0.2">
      <c r="A13" s="321">
        <v>4112</v>
      </c>
      <c r="B13" s="322" t="s">
        <v>114</v>
      </c>
      <c r="C13" s="323">
        <v>0</v>
      </c>
      <c r="D13" s="316" t="str">
        <f t="shared" si="0"/>
        <v/>
      </c>
      <c r="E13" s="317"/>
    </row>
    <row r="14" spans="1:7" x14ac:dyDescent="0.2">
      <c r="A14" s="321">
        <v>4113</v>
      </c>
      <c r="B14" s="322" t="s">
        <v>115</v>
      </c>
      <c r="C14" s="323">
        <v>0</v>
      </c>
      <c r="D14" s="316" t="str">
        <f t="shared" si="0"/>
        <v/>
      </c>
      <c r="E14" s="317"/>
    </row>
    <row r="15" spans="1:7" x14ac:dyDescent="0.2">
      <c r="A15" s="321">
        <v>4114</v>
      </c>
      <c r="B15" s="322" t="s">
        <v>116</v>
      </c>
      <c r="C15" s="323">
        <v>0</v>
      </c>
      <c r="D15" s="316" t="str">
        <f t="shared" si="0"/>
        <v/>
      </c>
      <c r="E15" s="317"/>
    </row>
    <row r="16" spans="1:7" x14ac:dyDescent="0.2">
      <c r="A16" s="321">
        <v>4115</v>
      </c>
      <c r="B16" s="322" t="s">
        <v>117</v>
      </c>
      <c r="C16" s="323">
        <v>0</v>
      </c>
      <c r="D16" s="316" t="str">
        <f t="shared" si="0"/>
        <v/>
      </c>
      <c r="E16" s="317"/>
    </row>
    <row r="17" spans="1:5" x14ac:dyDescent="0.2">
      <c r="A17" s="321">
        <v>4116</v>
      </c>
      <c r="B17" s="322" t="s">
        <v>118</v>
      </c>
      <c r="C17" s="323">
        <v>0</v>
      </c>
      <c r="D17" s="316" t="str">
        <f t="shared" si="0"/>
        <v/>
      </c>
      <c r="E17" s="317"/>
    </row>
    <row r="18" spans="1:5" x14ac:dyDescent="0.2">
      <c r="A18" s="321">
        <v>4117</v>
      </c>
      <c r="B18" s="322" t="s">
        <v>119</v>
      </c>
      <c r="C18" s="323">
        <v>0</v>
      </c>
      <c r="D18" s="316" t="str">
        <f t="shared" si="0"/>
        <v/>
      </c>
      <c r="E18" s="317"/>
    </row>
    <row r="19" spans="1:5" ht="20.399999999999999" x14ac:dyDescent="0.2">
      <c r="A19" s="321">
        <v>4118</v>
      </c>
      <c r="B19" s="324" t="s">
        <v>120</v>
      </c>
      <c r="C19" s="323">
        <v>0</v>
      </c>
      <c r="D19" s="316" t="str">
        <f t="shared" si="0"/>
        <v/>
      </c>
      <c r="E19" s="317"/>
    </row>
    <row r="20" spans="1:5" x14ac:dyDescent="0.2">
      <c r="A20" s="321">
        <v>4119</v>
      </c>
      <c r="B20" s="322" t="s">
        <v>121</v>
      </c>
      <c r="C20" s="323">
        <v>0</v>
      </c>
      <c r="D20" s="316" t="str">
        <f t="shared" si="0"/>
        <v/>
      </c>
      <c r="E20" s="317"/>
    </row>
    <row r="21" spans="1:5" x14ac:dyDescent="0.2">
      <c r="A21" s="313">
        <v>4120</v>
      </c>
      <c r="B21" s="319" t="s">
        <v>122</v>
      </c>
      <c r="C21" s="315">
        <v>0</v>
      </c>
      <c r="D21" s="316" t="str">
        <f t="shared" ref="D21:D26" si="1">IFERROR(C21/$C$21,"")</f>
        <v/>
      </c>
      <c r="E21" s="317"/>
    </row>
    <row r="22" spans="1:5" x14ac:dyDescent="0.2">
      <c r="A22" s="321">
        <v>4121</v>
      </c>
      <c r="B22" s="322" t="s">
        <v>123</v>
      </c>
      <c r="C22" s="323">
        <v>0</v>
      </c>
      <c r="D22" s="316" t="str">
        <f t="shared" si="1"/>
        <v/>
      </c>
      <c r="E22" s="317"/>
    </row>
    <row r="23" spans="1:5" x14ac:dyDescent="0.2">
      <c r="A23" s="321">
        <v>4122</v>
      </c>
      <c r="B23" s="322" t="s">
        <v>124</v>
      </c>
      <c r="C23" s="323">
        <v>0</v>
      </c>
      <c r="D23" s="316" t="str">
        <f t="shared" si="1"/>
        <v/>
      </c>
      <c r="E23" s="317"/>
    </row>
    <row r="24" spans="1:5" x14ac:dyDescent="0.2">
      <c r="A24" s="321">
        <v>4123</v>
      </c>
      <c r="B24" s="322" t="s">
        <v>125</v>
      </c>
      <c r="C24" s="323">
        <v>0</v>
      </c>
      <c r="D24" s="316" t="str">
        <f t="shared" si="1"/>
        <v/>
      </c>
      <c r="E24" s="317"/>
    </row>
    <row r="25" spans="1:5" x14ac:dyDescent="0.2">
      <c r="A25" s="321">
        <v>4124</v>
      </c>
      <c r="B25" s="322" t="s">
        <v>126</v>
      </c>
      <c r="C25" s="323">
        <v>0</v>
      </c>
      <c r="D25" s="316" t="str">
        <f t="shared" si="1"/>
        <v/>
      </c>
      <c r="E25" s="317"/>
    </row>
    <row r="26" spans="1:5" x14ac:dyDescent="0.2">
      <c r="A26" s="321">
        <v>4129</v>
      </c>
      <c r="B26" s="322" t="s">
        <v>127</v>
      </c>
      <c r="C26" s="323">
        <v>0</v>
      </c>
      <c r="D26" s="316" t="str">
        <f t="shared" si="1"/>
        <v/>
      </c>
      <c r="E26" s="317"/>
    </row>
    <row r="27" spans="1:5" x14ac:dyDescent="0.2">
      <c r="A27" s="313">
        <v>4130</v>
      </c>
      <c r="B27" s="319" t="s">
        <v>128</v>
      </c>
      <c r="C27" s="315">
        <v>0</v>
      </c>
      <c r="D27" s="316" t="str">
        <f>IFERROR(C27/$C$27,"")</f>
        <v/>
      </c>
      <c r="E27" s="317"/>
    </row>
    <row r="28" spans="1:5" x14ac:dyDescent="0.2">
      <c r="A28" s="321">
        <v>4131</v>
      </c>
      <c r="B28" s="322" t="s">
        <v>129</v>
      </c>
      <c r="C28" s="323">
        <v>0</v>
      </c>
      <c r="D28" s="316" t="str">
        <f>IFERROR(C28/$C$27,"")</f>
        <v/>
      </c>
      <c r="E28" s="317"/>
    </row>
    <row r="29" spans="1:5" ht="20.399999999999999" x14ac:dyDescent="0.2">
      <c r="A29" s="321">
        <v>4132</v>
      </c>
      <c r="B29" s="324" t="s">
        <v>130</v>
      </c>
      <c r="C29" s="323">
        <v>0</v>
      </c>
      <c r="D29" s="316" t="str">
        <f>IFERROR(C29/$C$27,"")</f>
        <v/>
      </c>
      <c r="E29" s="317"/>
    </row>
    <row r="30" spans="1:5" x14ac:dyDescent="0.2">
      <c r="A30" s="313">
        <v>4140</v>
      </c>
      <c r="B30" s="319" t="s">
        <v>131</v>
      </c>
      <c r="C30" s="315">
        <v>0</v>
      </c>
      <c r="D30" s="316" t="str">
        <f t="shared" ref="D30:D35" si="2">IFERROR(C30/$C$30,"")</f>
        <v/>
      </c>
      <c r="E30" s="317"/>
    </row>
    <row r="31" spans="1:5" x14ac:dyDescent="0.2">
      <c r="A31" s="321">
        <v>4141</v>
      </c>
      <c r="B31" s="322" t="s">
        <v>132</v>
      </c>
      <c r="C31" s="323">
        <v>0</v>
      </c>
      <c r="D31" s="316" t="str">
        <f t="shared" si="2"/>
        <v/>
      </c>
      <c r="E31" s="317"/>
    </row>
    <row r="32" spans="1:5" x14ac:dyDescent="0.2">
      <c r="A32" s="321">
        <v>4143</v>
      </c>
      <c r="B32" s="322" t="s">
        <v>133</v>
      </c>
      <c r="C32" s="323">
        <v>0</v>
      </c>
      <c r="D32" s="316" t="str">
        <f t="shared" si="2"/>
        <v/>
      </c>
      <c r="E32" s="317"/>
    </row>
    <row r="33" spans="1:5" x14ac:dyDescent="0.2">
      <c r="A33" s="321">
        <v>4144</v>
      </c>
      <c r="B33" s="322" t="s">
        <v>134</v>
      </c>
      <c r="C33" s="323">
        <v>0</v>
      </c>
      <c r="D33" s="316" t="str">
        <f t="shared" si="2"/>
        <v/>
      </c>
      <c r="E33" s="317"/>
    </row>
    <row r="34" spans="1:5" ht="20.399999999999999" x14ac:dyDescent="0.2">
      <c r="A34" s="321">
        <v>4145</v>
      </c>
      <c r="B34" s="324" t="s">
        <v>135</v>
      </c>
      <c r="C34" s="323">
        <v>0</v>
      </c>
      <c r="D34" s="316" t="str">
        <f t="shared" si="2"/>
        <v/>
      </c>
      <c r="E34" s="317"/>
    </row>
    <row r="35" spans="1:5" x14ac:dyDescent="0.2">
      <c r="A35" s="321">
        <v>4149</v>
      </c>
      <c r="B35" s="322" t="s">
        <v>136</v>
      </c>
      <c r="C35" s="323">
        <v>0</v>
      </c>
      <c r="D35" s="316" t="str">
        <f t="shared" si="2"/>
        <v/>
      </c>
      <c r="E35" s="317"/>
    </row>
    <row r="36" spans="1:5" x14ac:dyDescent="0.2">
      <c r="A36" s="313">
        <v>4150</v>
      </c>
      <c r="B36" s="319" t="s">
        <v>137</v>
      </c>
      <c r="C36" s="315">
        <v>911094.99</v>
      </c>
      <c r="D36" s="316">
        <f>IFERROR(C36/$C$36,"")</f>
        <v>1</v>
      </c>
      <c r="E36" s="317"/>
    </row>
    <row r="37" spans="1:5" x14ac:dyDescent="0.2">
      <c r="A37" s="321">
        <v>4151</v>
      </c>
      <c r="B37" s="322" t="s">
        <v>137</v>
      </c>
      <c r="C37" s="323">
        <v>0</v>
      </c>
      <c r="D37" s="316">
        <f>IFERROR(C37/$C$36,"")</f>
        <v>0</v>
      </c>
      <c r="E37" s="317"/>
    </row>
    <row r="38" spans="1:5" ht="20.399999999999999" x14ac:dyDescent="0.2">
      <c r="A38" s="321">
        <v>4154</v>
      </c>
      <c r="B38" s="324" t="s">
        <v>138</v>
      </c>
      <c r="C38" s="323">
        <v>0</v>
      </c>
      <c r="D38" s="316">
        <f>IFERROR(C38/$C$36,"")</f>
        <v>0</v>
      </c>
      <c r="E38" s="317"/>
    </row>
    <row r="39" spans="1:5" x14ac:dyDescent="0.2">
      <c r="A39" s="321">
        <v>4159</v>
      </c>
      <c r="B39" s="324" t="s">
        <v>1721</v>
      </c>
      <c r="C39" s="323">
        <v>911094.99</v>
      </c>
      <c r="D39" s="316">
        <f>IFERROR(C39/$C$36,"")</f>
        <v>1</v>
      </c>
      <c r="E39" s="317"/>
    </row>
    <row r="40" spans="1:5" x14ac:dyDescent="0.2">
      <c r="A40" s="313">
        <v>4160</v>
      </c>
      <c r="B40" s="319" t="s">
        <v>139</v>
      </c>
      <c r="C40" s="315">
        <v>0</v>
      </c>
      <c r="D40" s="316" t="str">
        <f t="shared" ref="D40:D48" si="3">IFERROR(C40/$C$40,"")</f>
        <v/>
      </c>
      <c r="E40" s="317"/>
    </row>
    <row r="41" spans="1:5" x14ac:dyDescent="0.2">
      <c r="A41" s="321">
        <v>4161</v>
      </c>
      <c r="B41" s="322" t="s">
        <v>140</v>
      </c>
      <c r="C41" s="323">
        <v>0</v>
      </c>
      <c r="D41" s="316" t="str">
        <f t="shared" si="3"/>
        <v/>
      </c>
      <c r="E41" s="317"/>
    </row>
    <row r="42" spans="1:5" x14ac:dyDescent="0.2">
      <c r="A42" s="321">
        <v>4162</v>
      </c>
      <c r="B42" s="322" t="s">
        <v>141</v>
      </c>
      <c r="C42" s="323">
        <v>0</v>
      </c>
      <c r="D42" s="316" t="str">
        <f t="shared" si="3"/>
        <v/>
      </c>
      <c r="E42" s="317"/>
    </row>
    <row r="43" spans="1:5" x14ac:dyDescent="0.2">
      <c r="A43" s="321">
        <v>4163</v>
      </c>
      <c r="B43" s="322" t="s">
        <v>142</v>
      </c>
      <c r="C43" s="323">
        <v>0</v>
      </c>
      <c r="D43" s="316" t="str">
        <f t="shared" si="3"/>
        <v/>
      </c>
      <c r="E43" s="317"/>
    </row>
    <row r="44" spans="1:5" x14ac:dyDescent="0.2">
      <c r="A44" s="321">
        <v>4164</v>
      </c>
      <c r="B44" s="322" t="s">
        <v>143</v>
      </c>
      <c r="C44" s="323">
        <v>0</v>
      </c>
      <c r="D44" s="316" t="str">
        <f t="shared" si="3"/>
        <v/>
      </c>
      <c r="E44" s="317"/>
    </row>
    <row r="45" spans="1:5" x14ac:dyDescent="0.2">
      <c r="A45" s="321">
        <v>4165</v>
      </c>
      <c r="B45" s="322" t="s">
        <v>144</v>
      </c>
      <c r="C45" s="323">
        <v>0</v>
      </c>
      <c r="D45" s="316" t="str">
        <f t="shared" si="3"/>
        <v/>
      </c>
      <c r="E45" s="317"/>
    </row>
    <row r="46" spans="1:5" ht="20.399999999999999" x14ac:dyDescent="0.2">
      <c r="A46" s="321">
        <v>4166</v>
      </c>
      <c r="B46" s="324" t="s">
        <v>145</v>
      </c>
      <c r="C46" s="323">
        <v>0</v>
      </c>
      <c r="D46" s="316" t="str">
        <f t="shared" si="3"/>
        <v/>
      </c>
      <c r="E46" s="317"/>
    </row>
    <row r="47" spans="1:5" x14ac:dyDescent="0.2">
      <c r="A47" s="321">
        <v>4168</v>
      </c>
      <c r="B47" s="322" t="s">
        <v>146</v>
      </c>
      <c r="C47" s="323">
        <v>0</v>
      </c>
      <c r="D47" s="316" t="str">
        <f t="shared" si="3"/>
        <v/>
      </c>
      <c r="E47" s="317"/>
    </row>
    <row r="48" spans="1:5" x14ac:dyDescent="0.2">
      <c r="A48" s="321">
        <v>4169</v>
      </c>
      <c r="B48" s="322" t="s">
        <v>147</v>
      </c>
      <c r="C48" s="323">
        <v>0</v>
      </c>
      <c r="D48" s="316" t="str">
        <f t="shared" si="3"/>
        <v/>
      </c>
      <c r="E48" s="317"/>
    </row>
    <row r="49" spans="1:5" x14ac:dyDescent="0.2">
      <c r="A49" s="313">
        <v>4170</v>
      </c>
      <c r="B49" s="319" t="s">
        <v>148</v>
      </c>
      <c r="C49" s="315">
        <v>38019771.5</v>
      </c>
      <c r="D49" s="316">
        <f>IFERROR(C49/$C$49,"")</f>
        <v>1</v>
      </c>
      <c r="E49" s="317"/>
    </row>
    <row r="50" spans="1:5" x14ac:dyDescent="0.2">
      <c r="A50" s="321">
        <v>4171</v>
      </c>
      <c r="B50" s="322" t="s">
        <v>149</v>
      </c>
      <c r="C50" s="323">
        <v>0</v>
      </c>
      <c r="D50" s="316">
        <f t="shared" ref="D50:D58" si="4">IFERROR(C50/$C$49,"")</f>
        <v>0</v>
      </c>
      <c r="E50" s="317"/>
    </row>
    <row r="51" spans="1:5" x14ac:dyDescent="0.2">
      <c r="A51" s="321">
        <v>4172</v>
      </c>
      <c r="B51" s="322" t="s">
        <v>150</v>
      </c>
      <c r="C51" s="323">
        <v>0</v>
      </c>
      <c r="D51" s="316">
        <f t="shared" si="4"/>
        <v>0</v>
      </c>
      <c r="E51" s="317"/>
    </row>
    <row r="52" spans="1:5" ht="20.399999999999999" x14ac:dyDescent="0.2">
      <c r="A52" s="321">
        <v>4173</v>
      </c>
      <c r="B52" s="324" t="s">
        <v>151</v>
      </c>
      <c r="C52" s="323">
        <v>27830964.300000001</v>
      </c>
      <c r="D52" s="316">
        <f t="shared" si="4"/>
        <v>0.73201292911505267</v>
      </c>
      <c r="E52" s="317"/>
    </row>
    <row r="53" spans="1:5" ht="20.399999999999999" x14ac:dyDescent="0.2">
      <c r="A53" s="321">
        <v>4174</v>
      </c>
      <c r="B53" s="324" t="s">
        <v>153</v>
      </c>
      <c r="C53" s="323">
        <v>0</v>
      </c>
      <c r="D53" s="316">
        <f t="shared" si="4"/>
        <v>0</v>
      </c>
      <c r="E53" s="317"/>
    </row>
    <row r="54" spans="1:5" ht="20.399999999999999" x14ac:dyDescent="0.2">
      <c r="A54" s="321">
        <v>4175</v>
      </c>
      <c r="B54" s="324" t="s">
        <v>154</v>
      </c>
      <c r="C54" s="323">
        <v>0</v>
      </c>
      <c r="D54" s="316">
        <f t="shared" si="4"/>
        <v>0</v>
      </c>
      <c r="E54" s="317"/>
    </row>
    <row r="55" spans="1:5" ht="20.399999999999999" x14ac:dyDescent="0.2">
      <c r="A55" s="321">
        <v>4176</v>
      </c>
      <c r="B55" s="324" t="s">
        <v>155</v>
      </c>
      <c r="C55" s="323">
        <v>0</v>
      </c>
      <c r="D55" s="316">
        <f t="shared" si="4"/>
        <v>0</v>
      </c>
      <c r="E55" s="317"/>
    </row>
    <row r="56" spans="1:5" ht="20.399999999999999" x14ac:dyDescent="0.2">
      <c r="A56" s="321">
        <v>4177</v>
      </c>
      <c r="B56" s="324" t="s">
        <v>156</v>
      </c>
      <c r="C56" s="323">
        <v>0</v>
      </c>
      <c r="D56" s="316">
        <f t="shared" si="4"/>
        <v>0</v>
      </c>
      <c r="E56" s="317"/>
    </row>
    <row r="57" spans="1:5" ht="20.399999999999999" x14ac:dyDescent="0.2">
      <c r="A57" s="321">
        <v>4178</v>
      </c>
      <c r="B57" s="324" t="s">
        <v>157</v>
      </c>
      <c r="C57" s="323">
        <v>0</v>
      </c>
      <c r="D57" s="316">
        <f t="shared" si="4"/>
        <v>0</v>
      </c>
      <c r="E57" s="317"/>
    </row>
    <row r="58" spans="1:5" x14ac:dyDescent="0.2">
      <c r="A58" s="321">
        <v>4179</v>
      </c>
      <c r="B58" s="324" t="s">
        <v>158</v>
      </c>
      <c r="C58" s="323">
        <v>10188807.199999999</v>
      </c>
      <c r="D58" s="316">
        <f t="shared" si="4"/>
        <v>0.26798707088494728</v>
      </c>
      <c r="E58" s="317"/>
    </row>
    <row r="59" spans="1:5" ht="30.6" x14ac:dyDescent="0.2">
      <c r="A59" s="313">
        <v>4200</v>
      </c>
      <c r="B59" s="325" t="s">
        <v>160</v>
      </c>
      <c r="C59" s="315">
        <v>23287415.98</v>
      </c>
      <c r="D59" s="316"/>
      <c r="E59" s="317"/>
    </row>
    <row r="60" spans="1:5" ht="20.399999999999999" x14ac:dyDescent="0.2">
      <c r="A60" s="313">
        <v>4210</v>
      </c>
      <c r="B60" s="326" t="s">
        <v>161</v>
      </c>
      <c r="C60" s="315">
        <v>0</v>
      </c>
      <c r="D60" s="316" t="str">
        <f t="shared" ref="D60:D65" si="5">IFERROR(C60/$C$60,"")</f>
        <v/>
      </c>
      <c r="E60" s="317"/>
    </row>
    <row r="61" spans="1:5" x14ac:dyDescent="0.2">
      <c r="A61" s="321">
        <v>4211</v>
      </c>
      <c r="B61" s="322" t="s">
        <v>162</v>
      </c>
      <c r="C61" s="323">
        <v>0</v>
      </c>
      <c r="D61" s="316" t="str">
        <f t="shared" si="5"/>
        <v/>
      </c>
      <c r="E61" s="317"/>
    </row>
    <row r="62" spans="1:5" x14ac:dyDescent="0.2">
      <c r="A62" s="321">
        <v>4212</v>
      </c>
      <c r="B62" s="322" t="s">
        <v>163</v>
      </c>
      <c r="C62" s="323">
        <v>0</v>
      </c>
      <c r="D62" s="316" t="str">
        <f t="shared" si="5"/>
        <v/>
      </c>
      <c r="E62" s="317"/>
    </row>
    <row r="63" spans="1:5" x14ac:dyDescent="0.2">
      <c r="A63" s="321">
        <v>4213</v>
      </c>
      <c r="B63" s="322" t="s">
        <v>164</v>
      </c>
      <c r="C63" s="323">
        <v>0</v>
      </c>
      <c r="D63" s="316" t="str">
        <f t="shared" si="5"/>
        <v/>
      </c>
      <c r="E63" s="317"/>
    </row>
    <row r="64" spans="1:5" x14ac:dyDescent="0.2">
      <c r="A64" s="321">
        <v>4214</v>
      </c>
      <c r="B64" s="322" t="s">
        <v>165</v>
      </c>
      <c r="C64" s="323">
        <v>0</v>
      </c>
      <c r="D64" s="316" t="str">
        <f t="shared" si="5"/>
        <v/>
      </c>
      <c r="E64" s="317"/>
    </row>
    <row r="65" spans="1:5" x14ac:dyDescent="0.2">
      <c r="A65" s="321">
        <v>4215</v>
      </c>
      <c r="B65" s="322" t="s">
        <v>166</v>
      </c>
      <c r="C65" s="323">
        <v>0</v>
      </c>
      <c r="D65" s="316" t="str">
        <f t="shared" si="5"/>
        <v/>
      </c>
      <c r="E65" s="317"/>
    </row>
    <row r="66" spans="1:5" x14ac:dyDescent="0.2">
      <c r="A66" s="313">
        <v>4220</v>
      </c>
      <c r="B66" s="319" t="s">
        <v>167</v>
      </c>
      <c r="C66" s="315">
        <v>23287415.98</v>
      </c>
      <c r="D66" s="316">
        <f>IFERROR(C66/$C$66,"")</f>
        <v>1</v>
      </c>
      <c r="E66" s="317"/>
    </row>
    <row r="67" spans="1:5" x14ac:dyDescent="0.2">
      <c r="A67" s="321">
        <v>4221</v>
      </c>
      <c r="B67" s="322" t="s">
        <v>168</v>
      </c>
      <c r="C67" s="323">
        <v>23287415.98</v>
      </c>
      <c r="D67" s="316">
        <f>IFERROR(C67/$C$66,"")</f>
        <v>1</v>
      </c>
      <c r="E67" s="317"/>
    </row>
    <row r="68" spans="1:5" x14ac:dyDescent="0.2">
      <c r="A68" s="321">
        <v>4223</v>
      </c>
      <c r="B68" s="322" t="s">
        <v>170</v>
      </c>
      <c r="C68" s="323">
        <v>0</v>
      </c>
      <c r="D68" s="316">
        <f>IFERROR(C68/$C$66,"")</f>
        <v>0</v>
      </c>
      <c r="E68" s="317"/>
    </row>
    <row r="69" spans="1:5" x14ac:dyDescent="0.2">
      <c r="A69" s="321">
        <v>4225</v>
      </c>
      <c r="B69" s="322" t="s">
        <v>171</v>
      </c>
      <c r="C69" s="323">
        <v>0</v>
      </c>
      <c r="D69" s="316">
        <f>IFERROR(C69/$C$66,"")</f>
        <v>0</v>
      </c>
      <c r="E69" s="317"/>
    </row>
    <row r="70" spans="1:5" x14ac:dyDescent="0.2">
      <c r="A70" s="321">
        <v>4227</v>
      </c>
      <c r="B70" s="322" t="s">
        <v>172</v>
      </c>
      <c r="C70" s="323">
        <v>0</v>
      </c>
      <c r="D70" s="316">
        <f>IFERROR(C70/$C$66,"")</f>
        <v>0</v>
      </c>
      <c r="E70" s="317"/>
    </row>
    <row r="71" spans="1:5" x14ac:dyDescent="0.2">
      <c r="A71" s="327">
        <v>4300</v>
      </c>
      <c r="B71" s="318" t="s">
        <v>78</v>
      </c>
      <c r="C71" s="315">
        <v>0</v>
      </c>
      <c r="D71" s="316"/>
      <c r="E71" s="322"/>
    </row>
    <row r="72" spans="1:5" x14ac:dyDescent="0.2">
      <c r="A72" s="327">
        <v>4310</v>
      </c>
      <c r="B72" s="319" t="s">
        <v>173</v>
      </c>
      <c r="C72" s="315">
        <v>0</v>
      </c>
      <c r="D72" s="316" t="str">
        <f>IFERROR(C72/$C$72,"")</f>
        <v/>
      </c>
      <c r="E72" s="322"/>
    </row>
    <row r="73" spans="1:5" x14ac:dyDescent="0.2">
      <c r="A73" s="328">
        <v>4311</v>
      </c>
      <c r="B73" s="322" t="s">
        <v>174</v>
      </c>
      <c r="C73" s="323">
        <v>0</v>
      </c>
      <c r="D73" s="316" t="str">
        <f>IFERROR(C73/$C$72,"")</f>
        <v/>
      </c>
      <c r="E73" s="322"/>
    </row>
    <row r="74" spans="1:5" x14ac:dyDescent="0.2">
      <c r="A74" s="328">
        <v>4319</v>
      </c>
      <c r="B74" s="322" t="s">
        <v>175</v>
      </c>
      <c r="C74" s="323">
        <v>0</v>
      </c>
      <c r="D74" s="316" t="str">
        <f>IFERROR(C74/$C$72,"")</f>
        <v/>
      </c>
      <c r="E74" s="322"/>
    </row>
    <row r="75" spans="1:5" x14ac:dyDescent="0.2">
      <c r="A75" s="327">
        <v>4320</v>
      </c>
      <c r="B75" s="319" t="s">
        <v>176</v>
      </c>
      <c r="C75" s="315">
        <v>0</v>
      </c>
      <c r="D75" s="316" t="str">
        <f>IFERROR(C75/$C$75,"")</f>
        <v/>
      </c>
      <c r="E75" s="322"/>
    </row>
    <row r="76" spans="1:5" x14ac:dyDescent="0.2">
      <c r="A76" s="328">
        <v>4321</v>
      </c>
      <c r="B76" s="322" t="s">
        <v>177</v>
      </c>
      <c r="C76" s="323">
        <v>0</v>
      </c>
      <c r="D76" s="316" t="str">
        <f t="shared" ref="D76:D80" si="6">IFERROR(C76/$C$75,"")</f>
        <v/>
      </c>
      <c r="E76" s="322"/>
    </row>
    <row r="77" spans="1:5" x14ac:dyDescent="0.2">
      <c r="A77" s="328">
        <v>4322</v>
      </c>
      <c r="B77" s="322" t="s">
        <v>178</v>
      </c>
      <c r="C77" s="323">
        <v>0</v>
      </c>
      <c r="D77" s="316" t="str">
        <f t="shared" si="6"/>
        <v/>
      </c>
      <c r="E77" s="322"/>
    </row>
    <row r="78" spans="1:5" x14ac:dyDescent="0.2">
      <c r="A78" s="328">
        <v>4323</v>
      </c>
      <c r="B78" s="322" t="s">
        <v>179</v>
      </c>
      <c r="C78" s="323">
        <v>0</v>
      </c>
      <c r="D78" s="316" t="str">
        <f t="shared" si="6"/>
        <v/>
      </c>
      <c r="E78" s="322"/>
    </row>
    <row r="79" spans="1:5" x14ac:dyDescent="0.2">
      <c r="A79" s="328">
        <v>4324</v>
      </c>
      <c r="B79" s="322" t="s">
        <v>180</v>
      </c>
      <c r="C79" s="323">
        <v>0</v>
      </c>
      <c r="D79" s="316" t="str">
        <f t="shared" si="6"/>
        <v/>
      </c>
      <c r="E79" s="322"/>
    </row>
    <row r="80" spans="1:5" x14ac:dyDescent="0.2">
      <c r="A80" s="328">
        <v>4325</v>
      </c>
      <c r="B80" s="322" t="s">
        <v>181</v>
      </c>
      <c r="C80" s="323">
        <v>0</v>
      </c>
      <c r="D80" s="316" t="str">
        <f t="shared" si="6"/>
        <v/>
      </c>
      <c r="E80" s="322"/>
    </row>
    <row r="81" spans="1:5" x14ac:dyDescent="0.2">
      <c r="A81" s="327">
        <v>4330</v>
      </c>
      <c r="B81" s="319" t="s">
        <v>182</v>
      </c>
      <c r="C81" s="315">
        <v>0</v>
      </c>
      <c r="D81" s="316" t="str">
        <f>IFERROR(C81/$C$81,"")</f>
        <v/>
      </c>
      <c r="E81" s="322"/>
    </row>
    <row r="82" spans="1:5" x14ac:dyDescent="0.2">
      <c r="A82" s="328">
        <v>4331</v>
      </c>
      <c r="B82" s="322" t="s">
        <v>182</v>
      </c>
      <c r="C82" s="323">
        <v>0</v>
      </c>
      <c r="D82" s="316" t="str">
        <f>IFERROR(C82/$C$81,"")</f>
        <v/>
      </c>
      <c r="E82" s="322"/>
    </row>
    <row r="83" spans="1:5" x14ac:dyDescent="0.2">
      <c r="A83" s="327">
        <v>4340</v>
      </c>
      <c r="B83" s="319" t="s">
        <v>183</v>
      </c>
      <c r="C83" s="315">
        <v>0</v>
      </c>
      <c r="D83" s="316" t="str">
        <f>IFERROR(C83/$C$83,"")</f>
        <v/>
      </c>
      <c r="E83" s="322"/>
    </row>
    <row r="84" spans="1:5" x14ac:dyDescent="0.2">
      <c r="A84" s="328">
        <v>4341</v>
      </c>
      <c r="B84" s="322" t="s">
        <v>183</v>
      </c>
      <c r="C84" s="323">
        <v>0</v>
      </c>
      <c r="D84" s="316" t="str">
        <f>IFERROR(C84/$C$83,"")</f>
        <v/>
      </c>
      <c r="E84" s="322"/>
    </row>
    <row r="85" spans="1:5" x14ac:dyDescent="0.2">
      <c r="A85" s="327">
        <v>4390</v>
      </c>
      <c r="B85" s="319" t="s">
        <v>184</v>
      </c>
      <c r="C85" s="315">
        <v>0</v>
      </c>
      <c r="D85" s="316" t="str">
        <f>IFERROR(C85/$C$85,"")</f>
        <v/>
      </c>
      <c r="E85" s="322"/>
    </row>
    <row r="86" spans="1:5" x14ac:dyDescent="0.2">
      <c r="A86" s="328">
        <v>4392</v>
      </c>
      <c r="B86" s="322" t="s">
        <v>185</v>
      </c>
      <c r="C86" s="323">
        <v>0</v>
      </c>
      <c r="D86" s="316" t="str">
        <f t="shared" ref="D86:D92" si="7">IFERROR(C86/$C$85,"")</f>
        <v/>
      </c>
      <c r="E86" s="322"/>
    </row>
    <row r="87" spans="1:5" x14ac:dyDescent="0.2">
      <c r="A87" s="328">
        <v>4393</v>
      </c>
      <c r="B87" s="322" t="s">
        <v>186</v>
      </c>
      <c r="C87" s="323">
        <v>0</v>
      </c>
      <c r="D87" s="316" t="str">
        <f t="shared" si="7"/>
        <v/>
      </c>
      <c r="E87" s="322"/>
    </row>
    <row r="88" spans="1:5" x14ac:dyDescent="0.2">
      <c r="A88" s="328">
        <v>4394</v>
      </c>
      <c r="B88" s="322" t="s">
        <v>187</v>
      </c>
      <c r="C88" s="323">
        <v>0</v>
      </c>
      <c r="D88" s="316" t="str">
        <f t="shared" si="7"/>
        <v/>
      </c>
      <c r="E88" s="322"/>
    </row>
    <row r="89" spans="1:5" x14ac:dyDescent="0.2">
      <c r="A89" s="328">
        <v>4395</v>
      </c>
      <c r="B89" s="322" t="s">
        <v>188</v>
      </c>
      <c r="C89" s="323">
        <v>0</v>
      </c>
      <c r="D89" s="316" t="str">
        <f t="shared" si="7"/>
        <v/>
      </c>
      <c r="E89" s="322"/>
    </row>
    <row r="90" spans="1:5" x14ac:dyDescent="0.2">
      <c r="A90" s="328">
        <v>4396</v>
      </c>
      <c r="B90" s="322" t="s">
        <v>189</v>
      </c>
      <c r="C90" s="323">
        <v>0</v>
      </c>
      <c r="D90" s="316" t="str">
        <f t="shared" si="7"/>
        <v/>
      </c>
      <c r="E90" s="322"/>
    </row>
    <row r="91" spans="1:5" x14ac:dyDescent="0.2">
      <c r="A91" s="328">
        <v>4397</v>
      </c>
      <c r="B91" s="322" t="s">
        <v>190</v>
      </c>
      <c r="C91" s="323">
        <v>0</v>
      </c>
      <c r="D91" s="316" t="str">
        <f t="shared" si="7"/>
        <v/>
      </c>
      <c r="E91" s="322"/>
    </row>
    <row r="92" spans="1:5" x14ac:dyDescent="0.2">
      <c r="A92" s="328">
        <v>4399</v>
      </c>
      <c r="B92" s="322" t="s">
        <v>184</v>
      </c>
      <c r="C92" s="323">
        <v>0</v>
      </c>
      <c r="D92" s="316" t="str">
        <f t="shared" si="7"/>
        <v/>
      </c>
      <c r="E92" s="322"/>
    </row>
    <row r="93" spans="1:5" x14ac:dyDescent="0.2">
      <c r="A93" s="317"/>
      <c r="B93" s="317"/>
      <c r="C93" s="317"/>
      <c r="D93" s="329"/>
      <c r="E93" s="317"/>
    </row>
    <row r="94" spans="1:5" x14ac:dyDescent="0.2">
      <c r="A94" s="308" t="s">
        <v>191</v>
      </c>
      <c r="B94" s="308"/>
      <c r="C94" s="308"/>
      <c r="D94" s="309"/>
      <c r="E94" s="308"/>
    </row>
    <row r="95" spans="1:5" x14ac:dyDescent="0.2">
      <c r="A95" s="310" t="s">
        <v>106</v>
      </c>
      <c r="B95" s="310" t="s">
        <v>107</v>
      </c>
      <c r="C95" s="311" t="s">
        <v>108</v>
      </c>
      <c r="D95" s="312" t="s">
        <v>109</v>
      </c>
      <c r="E95" s="311" t="s">
        <v>110</v>
      </c>
    </row>
    <row r="96" spans="1:5" x14ac:dyDescent="0.2">
      <c r="A96" s="327">
        <v>5000</v>
      </c>
      <c r="B96" s="330" t="s">
        <v>80</v>
      </c>
      <c r="C96" s="315">
        <f>+C97+C125+C158+C168+C183+C212</f>
        <v>62286305.770000003</v>
      </c>
      <c r="D96" s="316"/>
      <c r="E96" s="322"/>
    </row>
    <row r="97" spans="1:5" x14ac:dyDescent="0.2">
      <c r="A97" s="327">
        <v>5100</v>
      </c>
      <c r="B97" s="318" t="s">
        <v>192</v>
      </c>
      <c r="C97" s="315">
        <f>+C98+C105+C115</f>
        <v>61139395.760000005</v>
      </c>
      <c r="D97" s="316"/>
      <c r="E97" s="322"/>
    </row>
    <row r="98" spans="1:5" x14ac:dyDescent="0.2">
      <c r="A98" s="327">
        <v>5110</v>
      </c>
      <c r="B98" s="319" t="s">
        <v>193</v>
      </c>
      <c r="C98" s="315">
        <f>SUM(C99:C104)</f>
        <v>43384551.890000001</v>
      </c>
      <c r="D98" s="316">
        <f>IFERROR(C98/$C$98,"")</f>
        <v>1</v>
      </c>
      <c r="E98" s="322"/>
    </row>
    <row r="99" spans="1:5" x14ac:dyDescent="0.2">
      <c r="A99" s="328">
        <v>5111</v>
      </c>
      <c r="B99" s="322" t="s">
        <v>194</v>
      </c>
      <c r="C99" s="323">
        <v>21918405.649999999</v>
      </c>
      <c r="D99" s="316">
        <f t="shared" ref="D99:D104" si="8">IFERROR(C99/$C$98,"")</f>
        <v>0.50521221714063891</v>
      </c>
      <c r="E99" s="322"/>
    </row>
    <row r="100" spans="1:5" x14ac:dyDescent="0.2">
      <c r="A100" s="328">
        <v>5112</v>
      </c>
      <c r="B100" s="322" t="s">
        <v>196</v>
      </c>
      <c r="C100" s="323">
        <v>0</v>
      </c>
      <c r="D100" s="316">
        <f t="shared" si="8"/>
        <v>0</v>
      </c>
      <c r="E100" s="322"/>
    </row>
    <row r="101" spans="1:5" x14ac:dyDescent="0.2">
      <c r="A101" s="328">
        <v>5113</v>
      </c>
      <c r="B101" s="322" t="s">
        <v>197</v>
      </c>
      <c r="C101" s="323">
        <v>4823090.1399999997</v>
      </c>
      <c r="D101" s="316">
        <f t="shared" si="8"/>
        <v>0.11117068011279163</v>
      </c>
      <c r="E101" s="322"/>
    </row>
    <row r="102" spans="1:5" x14ac:dyDescent="0.2">
      <c r="A102" s="328">
        <v>5114</v>
      </c>
      <c r="B102" s="322" t="s">
        <v>199</v>
      </c>
      <c r="C102" s="323">
        <v>9116530.4299999997</v>
      </c>
      <c r="D102" s="316">
        <f t="shared" si="8"/>
        <v>0.21013310113504549</v>
      </c>
      <c r="E102" s="322"/>
    </row>
    <row r="103" spans="1:5" ht="11.25" customHeight="1" x14ac:dyDescent="0.2">
      <c r="A103" s="328">
        <v>5115</v>
      </c>
      <c r="B103" s="322" t="s">
        <v>201</v>
      </c>
      <c r="C103" s="323">
        <v>6108398.75</v>
      </c>
      <c r="D103" s="316">
        <f t="shared" si="8"/>
        <v>0.1407966311485164</v>
      </c>
      <c r="E103" s="320"/>
    </row>
    <row r="104" spans="1:5" x14ac:dyDescent="0.2">
      <c r="A104" s="328">
        <v>5116</v>
      </c>
      <c r="B104" s="322" t="s">
        <v>202</v>
      </c>
      <c r="C104" s="323">
        <v>1418126.92</v>
      </c>
      <c r="D104" s="316">
        <f t="shared" si="8"/>
        <v>3.2687370463007445E-2</v>
      </c>
      <c r="E104" s="322"/>
    </row>
    <row r="105" spans="1:5" x14ac:dyDescent="0.2">
      <c r="A105" s="327">
        <v>5120</v>
      </c>
      <c r="B105" s="319" t="s">
        <v>203</v>
      </c>
      <c r="C105" s="315">
        <f>SUM(C106:C114)</f>
        <v>5153945.96</v>
      </c>
      <c r="D105" s="316">
        <f>IFERROR(C105/$C$105,"")</f>
        <v>1</v>
      </c>
      <c r="E105" s="322"/>
    </row>
    <row r="106" spans="1:5" x14ac:dyDescent="0.2">
      <c r="A106" s="328">
        <v>5121</v>
      </c>
      <c r="B106" s="322" t="s">
        <v>204</v>
      </c>
      <c r="C106" s="323">
        <v>788914.33</v>
      </c>
      <c r="D106" s="316">
        <f t="shared" ref="D106:D114" si="9">IFERROR(C106/$C$105,"")</f>
        <v>0.15306996544449603</v>
      </c>
      <c r="E106" s="322"/>
    </row>
    <row r="107" spans="1:5" x14ac:dyDescent="0.2">
      <c r="A107" s="328">
        <v>5122</v>
      </c>
      <c r="B107" s="322" t="s">
        <v>205</v>
      </c>
      <c r="C107" s="323">
        <v>352124.96</v>
      </c>
      <c r="D107" s="316">
        <f t="shared" si="9"/>
        <v>6.8321430362843771E-2</v>
      </c>
      <c r="E107" s="322"/>
    </row>
    <row r="108" spans="1:5" x14ac:dyDescent="0.2">
      <c r="A108" s="328">
        <v>5123</v>
      </c>
      <c r="B108" s="322" t="s">
        <v>206</v>
      </c>
      <c r="C108" s="323">
        <v>0</v>
      </c>
      <c r="D108" s="316">
        <f t="shared" si="9"/>
        <v>0</v>
      </c>
      <c r="E108" s="322"/>
    </row>
    <row r="109" spans="1:5" x14ac:dyDescent="0.2">
      <c r="A109" s="328">
        <v>5124</v>
      </c>
      <c r="B109" s="322" t="s">
        <v>207</v>
      </c>
      <c r="C109" s="323">
        <v>978922.23</v>
      </c>
      <c r="D109" s="316">
        <f t="shared" si="9"/>
        <v>0.18993645598876244</v>
      </c>
      <c r="E109" s="322"/>
    </row>
    <row r="110" spans="1:5" x14ac:dyDescent="0.2">
      <c r="A110" s="328">
        <v>5125</v>
      </c>
      <c r="B110" s="322" t="s">
        <v>208</v>
      </c>
      <c r="C110" s="323">
        <v>91303.83</v>
      </c>
      <c r="D110" s="316">
        <f t="shared" si="9"/>
        <v>1.7715325443575278E-2</v>
      </c>
      <c r="E110" s="322"/>
    </row>
    <row r="111" spans="1:5" x14ac:dyDescent="0.2">
      <c r="A111" s="328">
        <v>5126</v>
      </c>
      <c r="B111" s="322" t="s">
        <v>209</v>
      </c>
      <c r="C111" s="323">
        <v>883853.5</v>
      </c>
      <c r="D111" s="316">
        <f t="shared" si="9"/>
        <v>0.17149064170630149</v>
      </c>
      <c r="E111" s="322"/>
    </row>
    <row r="112" spans="1:5" x14ac:dyDescent="0.2">
      <c r="A112" s="328">
        <v>5127</v>
      </c>
      <c r="B112" s="322" t="s">
        <v>210</v>
      </c>
      <c r="C112" s="323">
        <v>1121062.08</v>
      </c>
      <c r="D112" s="316">
        <f t="shared" si="9"/>
        <v>0.21751529579483603</v>
      </c>
      <c r="E112" s="322"/>
    </row>
    <row r="113" spans="1:5" x14ac:dyDescent="0.2">
      <c r="A113" s="328">
        <v>5128</v>
      </c>
      <c r="B113" s="322" t="s">
        <v>211</v>
      </c>
      <c r="C113" s="323">
        <v>0</v>
      </c>
      <c r="D113" s="316">
        <f t="shared" si="9"/>
        <v>0</v>
      </c>
      <c r="E113" s="322"/>
    </row>
    <row r="114" spans="1:5" x14ac:dyDescent="0.2">
      <c r="A114" s="328">
        <v>5129</v>
      </c>
      <c r="B114" s="322" t="s">
        <v>212</v>
      </c>
      <c r="C114" s="323">
        <v>937765.03</v>
      </c>
      <c r="D114" s="316">
        <f t="shared" si="9"/>
        <v>0.18195088525918499</v>
      </c>
      <c r="E114" s="322"/>
    </row>
    <row r="115" spans="1:5" x14ac:dyDescent="0.2">
      <c r="A115" s="327">
        <v>5130</v>
      </c>
      <c r="B115" s="319" t="s">
        <v>213</v>
      </c>
      <c r="C115" s="315">
        <f>SUM(C116:C124)</f>
        <v>12600897.91</v>
      </c>
      <c r="D115" s="316">
        <f>IFERROR(C115/$C$115,"")</f>
        <v>1</v>
      </c>
      <c r="E115" s="322"/>
    </row>
    <row r="116" spans="1:5" x14ac:dyDescent="0.2">
      <c r="A116" s="328">
        <v>5131</v>
      </c>
      <c r="B116" s="322" t="s">
        <v>214</v>
      </c>
      <c r="C116" s="323">
        <v>1463105.76</v>
      </c>
      <c r="D116" s="316">
        <f t="shared" ref="D116:D124" si="10">IFERROR(C116/$C$115,"")</f>
        <v>0.11611123036231312</v>
      </c>
      <c r="E116" s="322"/>
    </row>
    <row r="117" spans="1:5" x14ac:dyDescent="0.2">
      <c r="A117" s="328">
        <v>5132</v>
      </c>
      <c r="B117" s="322" t="s">
        <v>215</v>
      </c>
      <c r="C117" s="323">
        <v>1198341.99</v>
      </c>
      <c r="D117" s="316">
        <f t="shared" si="10"/>
        <v>9.5099730079473352E-2</v>
      </c>
      <c r="E117" s="322"/>
    </row>
    <row r="118" spans="1:5" x14ac:dyDescent="0.2">
      <c r="A118" s="328">
        <v>5133</v>
      </c>
      <c r="B118" s="322" t="s">
        <v>216</v>
      </c>
      <c r="C118" s="323">
        <v>5157151.0199999996</v>
      </c>
      <c r="D118" s="316">
        <f t="shared" si="10"/>
        <v>0.40926853441986177</v>
      </c>
      <c r="E118" s="322"/>
    </row>
    <row r="119" spans="1:5" x14ac:dyDescent="0.2">
      <c r="A119" s="328">
        <v>5134</v>
      </c>
      <c r="B119" s="322" t="s">
        <v>218</v>
      </c>
      <c r="C119" s="323">
        <v>319931.49</v>
      </c>
      <c r="D119" s="316">
        <f t="shared" si="10"/>
        <v>2.5389578765343715E-2</v>
      </c>
      <c r="E119" s="322"/>
    </row>
    <row r="120" spans="1:5" x14ac:dyDescent="0.2">
      <c r="A120" s="328">
        <v>5135</v>
      </c>
      <c r="B120" s="322" t="s">
        <v>219</v>
      </c>
      <c r="C120" s="323">
        <v>495797.21</v>
      </c>
      <c r="D120" s="316">
        <f t="shared" si="10"/>
        <v>3.9346181005604226E-2</v>
      </c>
      <c r="E120" s="322"/>
    </row>
    <row r="121" spans="1:5" x14ac:dyDescent="0.2">
      <c r="A121" s="328">
        <v>5136</v>
      </c>
      <c r="B121" s="322" t="s">
        <v>221</v>
      </c>
      <c r="C121" s="323">
        <v>48158.559999999998</v>
      </c>
      <c r="D121" s="316">
        <f t="shared" si="10"/>
        <v>3.8218355821914595E-3</v>
      </c>
      <c r="E121" s="322"/>
    </row>
    <row r="122" spans="1:5" x14ac:dyDescent="0.2">
      <c r="A122" s="328">
        <v>5137</v>
      </c>
      <c r="B122" s="322" t="s">
        <v>222</v>
      </c>
      <c r="C122" s="323">
        <v>79518.59</v>
      </c>
      <c r="D122" s="316">
        <f t="shared" si="10"/>
        <v>6.3105494995634006E-3</v>
      </c>
      <c r="E122" s="322"/>
    </row>
    <row r="123" spans="1:5" x14ac:dyDescent="0.2">
      <c r="A123" s="328">
        <v>5138</v>
      </c>
      <c r="B123" s="322" t="s">
        <v>223</v>
      </c>
      <c r="C123" s="323">
        <v>513390.29</v>
      </c>
      <c r="D123" s="316">
        <f t="shared" si="10"/>
        <v>4.0742357700761657E-2</v>
      </c>
      <c r="E123" s="322"/>
    </row>
    <row r="124" spans="1:5" x14ac:dyDescent="0.2">
      <c r="A124" s="328">
        <v>5139</v>
      </c>
      <c r="B124" s="322" t="s">
        <v>224</v>
      </c>
      <c r="C124" s="323">
        <v>3325503</v>
      </c>
      <c r="D124" s="316">
        <f t="shared" si="10"/>
        <v>0.26391000258488723</v>
      </c>
      <c r="E124" s="322"/>
    </row>
    <row r="125" spans="1:5" x14ac:dyDescent="0.2">
      <c r="A125" s="327">
        <v>5200</v>
      </c>
      <c r="B125" s="318" t="s">
        <v>225</v>
      </c>
      <c r="C125" s="315">
        <v>0</v>
      </c>
      <c r="D125" s="316"/>
      <c r="E125" s="322"/>
    </row>
    <row r="126" spans="1:5" x14ac:dyDescent="0.2">
      <c r="A126" s="327">
        <v>5210</v>
      </c>
      <c r="B126" s="319" t="s">
        <v>226</v>
      </c>
      <c r="C126" s="315">
        <v>0</v>
      </c>
      <c r="D126" s="316" t="str">
        <f>IFERROR(C126/$C$126,"")</f>
        <v/>
      </c>
      <c r="E126" s="322"/>
    </row>
    <row r="127" spans="1:5" x14ac:dyDescent="0.2">
      <c r="A127" s="328">
        <v>5211</v>
      </c>
      <c r="B127" s="322" t="s">
        <v>228</v>
      </c>
      <c r="C127" s="323">
        <v>0</v>
      </c>
      <c r="D127" s="316" t="str">
        <f>IFERROR(C127/$C$126,"")</f>
        <v/>
      </c>
      <c r="E127" s="322"/>
    </row>
    <row r="128" spans="1:5" x14ac:dyDescent="0.2">
      <c r="A128" s="328">
        <v>5212</v>
      </c>
      <c r="B128" s="322" t="s">
        <v>229</v>
      </c>
      <c r="C128" s="323">
        <v>0</v>
      </c>
      <c r="D128" s="316" t="str">
        <f>IFERROR(C128/$C$126,"")</f>
        <v/>
      </c>
      <c r="E128" s="322"/>
    </row>
    <row r="129" spans="1:5" x14ac:dyDescent="0.2">
      <c r="A129" s="327">
        <v>5220</v>
      </c>
      <c r="B129" s="319" t="s">
        <v>230</v>
      </c>
      <c r="C129" s="315">
        <v>0</v>
      </c>
      <c r="D129" s="316" t="str">
        <f>IFERROR(C129/$C$129,"")</f>
        <v/>
      </c>
      <c r="E129" s="322"/>
    </row>
    <row r="130" spans="1:5" x14ac:dyDescent="0.2">
      <c r="A130" s="328">
        <v>5221</v>
      </c>
      <c r="B130" s="322" t="s">
        <v>231</v>
      </c>
      <c r="C130" s="323">
        <v>0</v>
      </c>
      <c r="D130" s="316" t="str">
        <f>IFERROR(C130/$C$129,"")</f>
        <v/>
      </c>
      <c r="E130" s="322"/>
    </row>
    <row r="131" spans="1:5" x14ac:dyDescent="0.2">
      <c r="A131" s="328">
        <v>5222</v>
      </c>
      <c r="B131" s="322" t="s">
        <v>232</v>
      </c>
      <c r="C131" s="323">
        <v>0</v>
      </c>
      <c r="D131" s="316" t="str">
        <f>IFERROR(C131/$C$129,"")</f>
        <v/>
      </c>
      <c r="E131" s="322"/>
    </row>
    <row r="132" spans="1:5" x14ac:dyDescent="0.2">
      <c r="A132" s="327">
        <v>5230</v>
      </c>
      <c r="B132" s="319" t="s">
        <v>170</v>
      </c>
      <c r="C132" s="315">
        <v>0</v>
      </c>
      <c r="D132" s="316" t="str">
        <f>IFERROR(C132/$C$132,"")</f>
        <v/>
      </c>
      <c r="E132" s="322"/>
    </row>
    <row r="133" spans="1:5" x14ac:dyDescent="0.2">
      <c r="A133" s="328">
        <v>5231</v>
      </c>
      <c r="B133" s="322" t="s">
        <v>233</v>
      </c>
      <c r="C133" s="323">
        <v>0</v>
      </c>
      <c r="D133" s="316" t="str">
        <f>IFERROR(C133/$C$132,"")</f>
        <v/>
      </c>
      <c r="E133" s="322"/>
    </row>
    <row r="134" spans="1:5" x14ac:dyDescent="0.2">
      <c r="A134" s="328">
        <v>5232</v>
      </c>
      <c r="B134" s="322" t="s">
        <v>234</v>
      </c>
      <c r="C134" s="323">
        <v>0</v>
      </c>
      <c r="D134" s="316" t="str">
        <f>IFERROR(C134/$C$132,"")</f>
        <v/>
      </c>
      <c r="E134" s="322"/>
    </row>
    <row r="135" spans="1:5" x14ac:dyDescent="0.2">
      <c r="A135" s="327">
        <v>5240</v>
      </c>
      <c r="B135" s="319" t="s">
        <v>235</v>
      </c>
      <c r="C135" s="315">
        <v>0</v>
      </c>
      <c r="D135" s="316" t="str">
        <f>IFERROR(C135/$C$135,"")</f>
        <v/>
      </c>
      <c r="E135" s="322"/>
    </row>
    <row r="136" spans="1:5" x14ac:dyDescent="0.2">
      <c r="A136" s="328">
        <v>5241</v>
      </c>
      <c r="B136" s="322" t="s">
        <v>236</v>
      </c>
      <c r="C136" s="323">
        <v>0</v>
      </c>
      <c r="D136" s="316" t="str">
        <f>IFERROR(C136/$C$135,"")</f>
        <v/>
      </c>
      <c r="E136" s="322"/>
    </row>
    <row r="137" spans="1:5" x14ac:dyDescent="0.2">
      <c r="A137" s="328">
        <v>5242</v>
      </c>
      <c r="B137" s="322" t="s">
        <v>238</v>
      </c>
      <c r="C137" s="323">
        <v>0</v>
      </c>
      <c r="D137" s="316" t="str">
        <f>IFERROR(C137/$C$135,"")</f>
        <v/>
      </c>
      <c r="E137" s="322"/>
    </row>
    <row r="138" spans="1:5" x14ac:dyDescent="0.2">
      <c r="A138" s="328">
        <v>5243</v>
      </c>
      <c r="B138" s="322" t="s">
        <v>239</v>
      </c>
      <c r="C138" s="323">
        <v>0</v>
      </c>
      <c r="D138" s="316" t="str">
        <f>IFERROR(C138/$C$135,"")</f>
        <v/>
      </c>
      <c r="E138" s="322"/>
    </row>
    <row r="139" spans="1:5" x14ac:dyDescent="0.2">
      <c r="A139" s="328">
        <v>5244</v>
      </c>
      <c r="B139" s="322" t="s">
        <v>240</v>
      </c>
      <c r="C139" s="323">
        <v>0</v>
      </c>
      <c r="D139" s="316" t="str">
        <f>IFERROR(C139/$C$135,"")</f>
        <v/>
      </c>
      <c r="E139" s="322"/>
    </row>
    <row r="140" spans="1:5" x14ac:dyDescent="0.2">
      <c r="A140" s="327">
        <v>5250</v>
      </c>
      <c r="B140" s="319" t="s">
        <v>171</v>
      </c>
      <c r="C140" s="315">
        <v>0</v>
      </c>
      <c r="D140" s="316" t="str">
        <f>IFERROR(C140/$C$140,"")</f>
        <v/>
      </c>
      <c r="E140" s="322"/>
    </row>
    <row r="141" spans="1:5" x14ac:dyDescent="0.2">
      <c r="A141" s="328">
        <v>5251</v>
      </c>
      <c r="B141" s="322" t="s">
        <v>241</v>
      </c>
      <c r="C141" s="323">
        <v>0</v>
      </c>
      <c r="D141" s="316" t="str">
        <f>IFERROR(C141/$C$140,"")</f>
        <v/>
      </c>
      <c r="E141" s="322"/>
    </row>
    <row r="142" spans="1:5" x14ac:dyDescent="0.2">
      <c r="A142" s="328">
        <v>5252</v>
      </c>
      <c r="B142" s="322" t="s">
        <v>242</v>
      </c>
      <c r="C142" s="323">
        <v>0</v>
      </c>
      <c r="D142" s="316" t="str">
        <f>IFERROR(C142/$C$140,"")</f>
        <v/>
      </c>
      <c r="E142" s="322"/>
    </row>
    <row r="143" spans="1:5" x14ac:dyDescent="0.2">
      <c r="A143" s="328">
        <v>5259</v>
      </c>
      <c r="B143" s="322" t="s">
        <v>243</v>
      </c>
      <c r="C143" s="323">
        <v>0</v>
      </c>
      <c r="D143" s="316" t="str">
        <f>IFERROR(C143/$C$140,"")</f>
        <v/>
      </c>
      <c r="E143" s="322"/>
    </row>
    <row r="144" spans="1:5" x14ac:dyDescent="0.2">
      <c r="A144" s="327">
        <v>5260</v>
      </c>
      <c r="B144" s="319" t="s">
        <v>244</v>
      </c>
      <c r="C144" s="315">
        <v>0</v>
      </c>
      <c r="D144" s="316" t="str">
        <f>IFERROR(C144/$C$144,"")</f>
        <v/>
      </c>
      <c r="E144" s="322"/>
    </row>
    <row r="145" spans="1:5" x14ac:dyDescent="0.2">
      <c r="A145" s="328">
        <v>5261</v>
      </c>
      <c r="B145" s="322" t="s">
        <v>245</v>
      </c>
      <c r="C145" s="323">
        <v>0</v>
      </c>
      <c r="D145" s="316" t="str">
        <f>IFERROR(C145/$C$144,"")</f>
        <v/>
      </c>
      <c r="E145" s="322"/>
    </row>
    <row r="146" spans="1:5" x14ac:dyDescent="0.2">
      <c r="A146" s="328">
        <v>5262</v>
      </c>
      <c r="B146" s="322" t="s">
        <v>246</v>
      </c>
      <c r="C146" s="323">
        <v>0</v>
      </c>
      <c r="D146" s="316" t="str">
        <f>IFERROR(C146/$C$144,"")</f>
        <v/>
      </c>
      <c r="E146" s="322"/>
    </row>
    <row r="147" spans="1:5" x14ac:dyDescent="0.2">
      <c r="A147" s="327">
        <v>5270</v>
      </c>
      <c r="B147" s="319" t="s">
        <v>247</v>
      </c>
      <c r="C147" s="315">
        <v>0</v>
      </c>
      <c r="D147" s="316" t="str">
        <f>IFERROR(C147/$C$147,"")</f>
        <v/>
      </c>
      <c r="E147" s="322"/>
    </row>
    <row r="148" spans="1:5" x14ac:dyDescent="0.2">
      <c r="A148" s="328">
        <v>5271</v>
      </c>
      <c r="B148" s="322" t="s">
        <v>248</v>
      </c>
      <c r="C148" s="323">
        <v>0</v>
      </c>
      <c r="D148" s="316" t="str">
        <f>IFERROR(C148/$C$147,"")</f>
        <v/>
      </c>
      <c r="E148" s="322"/>
    </row>
    <row r="149" spans="1:5" x14ac:dyDescent="0.2">
      <c r="A149" s="327">
        <v>5280</v>
      </c>
      <c r="B149" s="319" t="s">
        <v>249</v>
      </c>
      <c r="C149" s="315">
        <v>0</v>
      </c>
      <c r="D149" s="316" t="str">
        <f t="shared" ref="D149:D154" si="11">IFERROR(C149/$C$149,"")</f>
        <v/>
      </c>
      <c r="E149" s="322"/>
    </row>
    <row r="150" spans="1:5" x14ac:dyDescent="0.2">
      <c r="A150" s="328">
        <v>5281</v>
      </c>
      <c r="B150" s="322" t="s">
        <v>250</v>
      </c>
      <c r="C150" s="323">
        <v>0</v>
      </c>
      <c r="D150" s="316" t="str">
        <f t="shared" si="11"/>
        <v/>
      </c>
      <c r="E150" s="322"/>
    </row>
    <row r="151" spans="1:5" x14ac:dyDescent="0.2">
      <c r="A151" s="328">
        <v>5282</v>
      </c>
      <c r="B151" s="322" t="s">
        <v>251</v>
      </c>
      <c r="C151" s="323">
        <v>0</v>
      </c>
      <c r="D151" s="316" t="str">
        <f t="shared" si="11"/>
        <v/>
      </c>
      <c r="E151" s="322"/>
    </row>
    <row r="152" spans="1:5" x14ac:dyDescent="0.2">
      <c r="A152" s="328">
        <v>5283</v>
      </c>
      <c r="B152" s="322" t="s">
        <v>252</v>
      </c>
      <c r="C152" s="323">
        <v>0</v>
      </c>
      <c r="D152" s="316" t="str">
        <f t="shared" si="11"/>
        <v/>
      </c>
      <c r="E152" s="322"/>
    </row>
    <row r="153" spans="1:5" x14ac:dyDescent="0.2">
      <c r="A153" s="328">
        <v>5284</v>
      </c>
      <c r="B153" s="322" t="s">
        <v>253</v>
      </c>
      <c r="C153" s="323">
        <v>0</v>
      </c>
      <c r="D153" s="316" t="str">
        <f t="shared" si="11"/>
        <v/>
      </c>
      <c r="E153" s="322"/>
    </row>
    <row r="154" spans="1:5" x14ac:dyDescent="0.2">
      <c r="A154" s="328">
        <v>5285</v>
      </c>
      <c r="B154" s="322" t="s">
        <v>254</v>
      </c>
      <c r="C154" s="323">
        <v>0</v>
      </c>
      <c r="D154" s="316" t="str">
        <f t="shared" si="11"/>
        <v/>
      </c>
      <c r="E154" s="322"/>
    </row>
    <row r="155" spans="1:5" x14ac:dyDescent="0.2">
      <c r="A155" s="327">
        <v>5290</v>
      </c>
      <c r="B155" s="319" t="s">
        <v>255</v>
      </c>
      <c r="C155" s="315">
        <v>0</v>
      </c>
      <c r="D155" s="316" t="str">
        <f>IFERROR(C155/$C$155,"")</f>
        <v/>
      </c>
      <c r="E155" s="322"/>
    </row>
    <row r="156" spans="1:5" x14ac:dyDescent="0.2">
      <c r="A156" s="328">
        <v>5291</v>
      </c>
      <c r="B156" s="322" t="s">
        <v>256</v>
      </c>
      <c r="C156" s="323">
        <v>0</v>
      </c>
      <c r="D156" s="316" t="str">
        <f>IFERROR(C156/$C$155,"")</f>
        <v/>
      </c>
      <c r="E156" s="322"/>
    </row>
    <row r="157" spans="1:5" x14ac:dyDescent="0.2">
      <c r="A157" s="328">
        <v>5292</v>
      </c>
      <c r="B157" s="322" t="s">
        <v>257</v>
      </c>
      <c r="C157" s="323">
        <v>0</v>
      </c>
      <c r="D157" s="316" t="str">
        <f>IFERROR(C157/$C$155,"")</f>
        <v/>
      </c>
      <c r="E157" s="322"/>
    </row>
    <row r="158" spans="1:5" x14ac:dyDescent="0.2">
      <c r="A158" s="327">
        <v>5300</v>
      </c>
      <c r="B158" s="318" t="s">
        <v>258</v>
      </c>
      <c r="C158" s="315">
        <v>0</v>
      </c>
      <c r="D158" s="316"/>
      <c r="E158" s="322"/>
    </row>
    <row r="159" spans="1:5" x14ac:dyDescent="0.2">
      <c r="A159" s="327">
        <v>5310</v>
      </c>
      <c r="B159" s="319" t="s">
        <v>162</v>
      </c>
      <c r="C159" s="315">
        <v>0</v>
      </c>
      <c r="D159" s="316" t="str">
        <f>IFERROR(C159/$C$159,"")</f>
        <v/>
      </c>
      <c r="E159" s="322"/>
    </row>
    <row r="160" spans="1:5" x14ac:dyDescent="0.2">
      <c r="A160" s="328">
        <v>5311</v>
      </c>
      <c r="B160" s="322" t="s">
        <v>259</v>
      </c>
      <c r="C160" s="323">
        <v>0</v>
      </c>
      <c r="D160" s="316" t="str">
        <f>IFERROR(C160/$C$159,"")</f>
        <v/>
      </c>
      <c r="E160" s="322"/>
    </row>
    <row r="161" spans="1:5" x14ac:dyDescent="0.2">
      <c r="A161" s="328">
        <v>5312</v>
      </c>
      <c r="B161" s="322" t="s">
        <v>260</v>
      </c>
      <c r="C161" s="323">
        <v>0</v>
      </c>
      <c r="D161" s="316" t="str">
        <f>IFERROR(C161/$C$159,"")</f>
        <v/>
      </c>
      <c r="E161" s="322"/>
    </row>
    <row r="162" spans="1:5" x14ac:dyDescent="0.2">
      <c r="A162" s="327">
        <v>5320</v>
      </c>
      <c r="B162" s="319" t="s">
        <v>163</v>
      </c>
      <c r="C162" s="315">
        <v>0</v>
      </c>
      <c r="D162" s="316" t="str">
        <f>IFERROR(C162/$C$162,"")</f>
        <v/>
      </c>
      <c r="E162" s="322"/>
    </row>
    <row r="163" spans="1:5" x14ac:dyDescent="0.2">
      <c r="A163" s="328">
        <v>5321</v>
      </c>
      <c r="B163" s="322" t="s">
        <v>261</v>
      </c>
      <c r="C163" s="323">
        <v>0</v>
      </c>
      <c r="D163" s="316" t="str">
        <f>IFERROR(C163/$C$162,"")</f>
        <v/>
      </c>
      <c r="E163" s="322"/>
    </row>
    <row r="164" spans="1:5" x14ac:dyDescent="0.2">
      <c r="A164" s="328">
        <v>5322</v>
      </c>
      <c r="B164" s="322" t="s">
        <v>262</v>
      </c>
      <c r="C164" s="323">
        <v>0</v>
      </c>
      <c r="D164" s="316" t="str">
        <f>IFERROR(C164/$C$162,"")</f>
        <v/>
      </c>
      <c r="E164" s="322"/>
    </row>
    <row r="165" spans="1:5" x14ac:dyDescent="0.2">
      <c r="A165" s="327">
        <v>5330</v>
      </c>
      <c r="B165" s="319" t="s">
        <v>164</v>
      </c>
      <c r="C165" s="315">
        <v>0</v>
      </c>
      <c r="D165" s="316" t="str">
        <f>IFERROR(C165/$C$165,"")</f>
        <v/>
      </c>
      <c r="E165" s="322"/>
    </row>
    <row r="166" spans="1:5" x14ac:dyDescent="0.2">
      <c r="A166" s="328">
        <v>5331</v>
      </c>
      <c r="B166" s="322" t="s">
        <v>263</v>
      </c>
      <c r="C166" s="323">
        <v>0</v>
      </c>
      <c r="D166" s="316" t="str">
        <f>IFERROR(C166/$C$165,"")</f>
        <v/>
      </c>
      <c r="E166" s="322"/>
    </row>
    <row r="167" spans="1:5" x14ac:dyDescent="0.2">
      <c r="A167" s="328">
        <v>5332</v>
      </c>
      <c r="B167" s="322" t="s">
        <v>264</v>
      </c>
      <c r="C167" s="323">
        <v>0</v>
      </c>
      <c r="D167" s="316" t="str">
        <f>IFERROR(C167/$C$165,"")</f>
        <v/>
      </c>
      <c r="E167" s="322"/>
    </row>
    <row r="168" spans="1:5" x14ac:dyDescent="0.2">
      <c r="A168" s="327">
        <v>5400</v>
      </c>
      <c r="B168" s="318" t="s">
        <v>265</v>
      </c>
      <c r="C168" s="315">
        <v>0</v>
      </c>
      <c r="D168" s="316"/>
      <c r="E168" s="322"/>
    </row>
    <row r="169" spans="1:5" x14ac:dyDescent="0.2">
      <c r="A169" s="327">
        <v>5410</v>
      </c>
      <c r="B169" s="319" t="s">
        <v>266</v>
      </c>
      <c r="C169" s="315">
        <v>0</v>
      </c>
      <c r="D169" s="316" t="str">
        <f>IFERROR(C169/$C$169,"")</f>
        <v/>
      </c>
      <c r="E169" s="322"/>
    </row>
    <row r="170" spans="1:5" x14ac:dyDescent="0.2">
      <c r="A170" s="328">
        <v>5411</v>
      </c>
      <c r="B170" s="322" t="s">
        <v>267</v>
      </c>
      <c r="C170" s="323">
        <v>0</v>
      </c>
      <c r="D170" s="316" t="str">
        <f t="shared" ref="D170:D171" si="12">IFERROR(C170/$C$169,"")</f>
        <v/>
      </c>
      <c r="E170" s="322"/>
    </row>
    <row r="171" spans="1:5" x14ac:dyDescent="0.2">
      <c r="A171" s="328">
        <v>5412</v>
      </c>
      <c r="B171" s="322" t="s">
        <v>268</v>
      </c>
      <c r="C171" s="323">
        <v>0</v>
      </c>
      <c r="D171" s="316" t="str">
        <f t="shared" si="12"/>
        <v/>
      </c>
      <c r="E171" s="322"/>
    </row>
    <row r="172" spans="1:5" x14ac:dyDescent="0.2">
      <c r="A172" s="327">
        <v>5420</v>
      </c>
      <c r="B172" s="319" t="s">
        <v>269</v>
      </c>
      <c r="C172" s="315">
        <v>0</v>
      </c>
      <c r="D172" s="316" t="str">
        <f>IFERROR(C172/$C$172,"")</f>
        <v/>
      </c>
      <c r="E172" s="322"/>
    </row>
    <row r="173" spans="1:5" x14ac:dyDescent="0.2">
      <c r="A173" s="328">
        <v>5421</v>
      </c>
      <c r="B173" s="322" t="s">
        <v>270</v>
      </c>
      <c r="C173" s="323">
        <v>0</v>
      </c>
      <c r="D173" s="316" t="str">
        <f>IFERROR(C173/$C$172,"")</f>
        <v/>
      </c>
      <c r="E173" s="322"/>
    </row>
    <row r="174" spans="1:5" x14ac:dyDescent="0.2">
      <c r="A174" s="328">
        <v>5422</v>
      </c>
      <c r="B174" s="322" t="s">
        <v>271</v>
      </c>
      <c r="C174" s="323">
        <v>0</v>
      </c>
      <c r="D174" s="316" t="str">
        <f>IFERROR(C174/$C$172,"")</f>
        <v/>
      </c>
      <c r="E174" s="322"/>
    </row>
    <row r="175" spans="1:5" x14ac:dyDescent="0.2">
      <c r="A175" s="327">
        <v>5430</v>
      </c>
      <c r="B175" s="319" t="s">
        <v>272</v>
      </c>
      <c r="C175" s="315">
        <v>0</v>
      </c>
      <c r="D175" s="316" t="str">
        <f>IFERROR(C175/$C$175,"")</f>
        <v/>
      </c>
      <c r="E175" s="322"/>
    </row>
    <row r="176" spans="1:5" x14ac:dyDescent="0.2">
      <c r="A176" s="328">
        <v>5431</v>
      </c>
      <c r="B176" s="322" t="s">
        <v>273</v>
      </c>
      <c r="C176" s="323">
        <v>0</v>
      </c>
      <c r="D176" s="316" t="str">
        <f>IFERROR(C176/$C$175,"")</f>
        <v/>
      </c>
      <c r="E176" s="322"/>
    </row>
    <row r="177" spans="1:5" x14ac:dyDescent="0.2">
      <c r="A177" s="328">
        <v>5432</v>
      </c>
      <c r="B177" s="322" t="s">
        <v>274</v>
      </c>
      <c r="C177" s="323">
        <v>0</v>
      </c>
      <c r="D177" s="316" t="str">
        <f>IFERROR(C177/$C$175,"")</f>
        <v/>
      </c>
      <c r="E177" s="322"/>
    </row>
    <row r="178" spans="1:5" x14ac:dyDescent="0.2">
      <c r="A178" s="327">
        <v>5440</v>
      </c>
      <c r="B178" s="319" t="s">
        <v>275</v>
      </c>
      <c r="C178" s="315">
        <v>0</v>
      </c>
      <c r="D178" s="316" t="str">
        <f>IFERROR(C178/$C$178,"")</f>
        <v/>
      </c>
      <c r="E178" s="322"/>
    </row>
    <row r="179" spans="1:5" x14ac:dyDescent="0.2">
      <c r="A179" s="328">
        <v>5441</v>
      </c>
      <c r="B179" s="322" t="s">
        <v>275</v>
      </c>
      <c r="C179" s="323">
        <v>0</v>
      </c>
      <c r="D179" s="316" t="str">
        <f>IFERROR(C179/$C$178,"")</f>
        <v/>
      </c>
      <c r="E179" s="322"/>
    </row>
    <row r="180" spans="1:5" x14ac:dyDescent="0.2">
      <c r="A180" s="327">
        <v>5450</v>
      </c>
      <c r="B180" s="319" t="s">
        <v>276</v>
      </c>
      <c r="C180" s="315">
        <v>0</v>
      </c>
      <c r="D180" s="316" t="str">
        <f>IFERROR(C180/$C$180,"")</f>
        <v/>
      </c>
      <c r="E180" s="322"/>
    </row>
    <row r="181" spans="1:5" x14ac:dyDescent="0.2">
      <c r="A181" s="328">
        <v>5451</v>
      </c>
      <c r="B181" s="322" t="s">
        <v>277</v>
      </c>
      <c r="C181" s="323">
        <v>0</v>
      </c>
      <c r="D181" s="316" t="str">
        <f>IFERROR(C181/$C$180,"")</f>
        <v/>
      </c>
      <c r="E181" s="322"/>
    </row>
    <row r="182" spans="1:5" x14ac:dyDescent="0.2">
      <c r="A182" s="328">
        <v>5452</v>
      </c>
      <c r="B182" s="322" t="s">
        <v>278</v>
      </c>
      <c r="C182" s="323">
        <v>0</v>
      </c>
      <c r="D182" s="316" t="str">
        <f>IFERROR(C182/$C$180,"")</f>
        <v/>
      </c>
      <c r="E182" s="322"/>
    </row>
    <row r="183" spans="1:5" x14ac:dyDescent="0.2">
      <c r="A183" s="327">
        <v>5500</v>
      </c>
      <c r="B183" s="318" t="s">
        <v>279</v>
      </c>
      <c r="C183" s="315">
        <f>+C184</f>
        <v>1146910.01</v>
      </c>
      <c r="D183" s="316"/>
      <c r="E183" s="322"/>
    </row>
    <row r="184" spans="1:5" x14ac:dyDescent="0.2">
      <c r="A184" s="327">
        <v>5510</v>
      </c>
      <c r="B184" s="319" t="s">
        <v>280</v>
      </c>
      <c r="C184" s="315">
        <f>SUM(C185:C192)</f>
        <v>1146910.01</v>
      </c>
      <c r="D184" s="316">
        <f>IFERROR(C184/$C$184,"")</f>
        <v>1</v>
      </c>
      <c r="E184" s="322"/>
    </row>
    <row r="185" spans="1:5" x14ac:dyDescent="0.2">
      <c r="A185" s="328">
        <v>5511</v>
      </c>
      <c r="B185" s="322" t="s">
        <v>281</v>
      </c>
      <c r="C185" s="323">
        <v>0</v>
      </c>
      <c r="D185" s="316">
        <f t="shared" ref="D185:D192" si="13">IFERROR(C185/$C$184,"")</f>
        <v>0</v>
      </c>
      <c r="E185" s="322"/>
    </row>
    <row r="186" spans="1:5" x14ac:dyDescent="0.2">
      <c r="A186" s="328">
        <v>5512</v>
      </c>
      <c r="B186" s="322" t="s">
        <v>282</v>
      </c>
      <c r="C186" s="323">
        <v>0</v>
      </c>
      <c r="D186" s="316">
        <f t="shared" si="13"/>
        <v>0</v>
      </c>
      <c r="E186" s="322"/>
    </row>
    <row r="187" spans="1:5" x14ac:dyDescent="0.2">
      <c r="A187" s="328">
        <v>5513</v>
      </c>
      <c r="B187" s="322" t="s">
        <v>283</v>
      </c>
      <c r="C187" s="323">
        <v>0</v>
      </c>
      <c r="D187" s="316">
        <f t="shared" si="13"/>
        <v>0</v>
      </c>
      <c r="E187" s="322"/>
    </row>
    <row r="188" spans="1:5" x14ac:dyDescent="0.2">
      <c r="A188" s="328">
        <v>5514</v>
      </c>
      <c r="B188" s="322" t="s">
        <v>284</v>
      </c>
      <c r="C188" s="323">
        <v>0</v>
      </c>
      <c r="D188" s="316">
        <f t="shared" si="13"/>
        <v>0</v>
      </c>
      <c r="E188" s="322"/>
    </row>
    <row r="189" spans="1:5" x14ac:dyDescent="0.2">
      <c r="A189" s="328">
        <v>5515</v>
      </c>
      <c r="B189" s="322" t="s">
        <v>285</v>
      </c>
      <c r="C189" s="323">
        <v>1146910.01</v>
      </c>
      <c r="D189" s="316">
        <f t="shared" si="13"/>
        <v>1</v>
      </c>
      <c r="E189" s="322"/>
    </row>
    <row r="190" spans="1:5" x14ac:dyDescent="0.2">
      <c r="A190" s="328">
        <v>5516</v>
      </c>
      <c r="B190" s="322" t="s">
        <v>286</v>
      </c>
      <c r="C190" s="323">
        <v>0</v>
      </c>
      <c r="D190" s="316">
        <f t="shared" si="13"/>
        <v>0</v>
      </c>
      <c r="E190" s="322"/>
    </row>
    <row r="191" spans="1:5" x14ac:dyDescent="0.2">
      <c r="A191" s="328">
        <v>5517</v>
      </c>
      <c r="B191" s="322" t="s">
        <v>287</v>
      </c>
      <c r="C191" s="323">
        <v>0</v>
      </c>
      <c r="D191" s="316">
        <f t="shared" si="13"/>
        <v>0</v>
      </c>
      <c r="E191" s="322"/>
    </row>
    <row r="192" spans="1:5" x14ac:dyDescent="0.2">
      <c r="A192" s="328">
        <v>5518</v>
      </c>
      <c r="B192" s="322" t="s">
        <v>288</v>
      </c>
      <c r="C192" s="323">
        <v>0</v>
      </c>
      <c r="D192" s="316">
        <f t="shared" si="13"/>
        <v>0</v>
      </c>
      <c r="E192" s="322"/>
    </row>
    <row r="193" spans="1:5" x14ac:dyDescent="0.2">
      <c r="A193" s="327">
        <v>5520</v>
      </c>
      <c r="B193" s="319" t="s">
        <v>289</v>
      </c>
      <c r="C193" s="315">
        <v>0</v>
      </c>
      <c r="D193" s="316" t="str">
        <f>IFERROR(C193/$C$193,"")</f>
        <v/>
      </c>
      <c r="E193" s="322"/>
    </row>
    <row r="194" spans="1:5" x14ac:dyDescent="0.2">
      <c r="A194" s="328">
        <v>5521</v>
      </c>
      <c r="B194" s="322" t="s">
        <v>290</v>
      </c>
      <c r="C194" s="323">
        <v>0</v>
      </c>
      <c r="D194" s="316" t="str">
        <f>IFERROR(C194/$C$193,"")</f>
        <v/>
      </c>
      <c r="E194" s="322"/>
    </row>
    <row r="195" spans="1:5" x14ac:dyDescent="0.2">
      <c r="A195" s="328">
        <v>5522</v>
      </c>
      <c r="B195" s="322" t="s">
        <v>291</v>
      </c>
      <c r="C195" s="323">
        <v>0</v>
      </c>
      <c r="D195" s="316" t="str">
        <f>IFERROR(C195/$C$193,"")</f>
        <v/>
      </c>
      <c r="E195" s="322"/>
    </row>
    <row r="196" spans="1:5" x14ac:dyDescent="0.2">
      <c r="A196" s="327">
        <v>5530</v>
      </c>
      <c r="B196" s="319" t="s">
        <v>292</v>
      </c>
      <c r="C196" s="315">
        <v>0</v>
      </c>
      <c r="D196" s="316" t="str">
        <f>IFERROR(C196/$C$196,"")</f>
        <v/>
      </c>
      <c r="E196" s="322"/>
    </row>
    <row r="197" spans="1:5" x14ac:dyDescent="0.2">
      <c r="A197" s="328">
        <v>5531</v>
      </c>
      <c r="B197" s="322" t="s">
        <v>293</v>
      </c>
      <c r="C197" s="323">
        <v>0</v>
      </c>
      <c r="D197" s="316" t="str">
        <f t="shared" ref="D197:D201" si="14">IFERROR(C197/$C$196,"")</f>
        <v/>
      </c>
      <c r="E197" s="322"/>
    </row>
    <row r="198" spans="1:5" x14ac:dyDescent="0.2">
      <c r="A198" s="328">
        <v>5532</v>
      </c>
      <c r="B198" s="322" t="s">
        <v>294</v>
      </c>
      <c r="C198" s="323">
        <v>0</v>
      </c>
      <c r="D198" s="316" t="str">
        <f t="shared" si="14"/>
        <v/>
      </c>
      <c r="E198" s="322"/>
    </row>
    <row r="199" spans="1:5" x14ac:dyDescent="0.2">
      <c r="A199" s="328">
        <v>5533</v>
      </c>
      <c r="B199" s="322" t="s">
        <v>295</v>
      </c>
      <c r="C199" s="323">
        <v>0</v>
      </c>
      <c r="D199" s="316" t="str">
        <f t="shared" si="14"/>
        <v/>
      </c>
      <c r="E199" s="322"/>
    </row>
    <row r="200" spans="1:5" x14ac:dyDescent="0.2">
      <c r="A200" s="328">
        <v>5534</v>
      </c>
      <c r="B200" s="322" t="s">
        <v>296</v>
      </c>
      <c r="C200" s="323">
        <v>0</v>
      </c>
      <c r="D200" s="316" t="str">
        <f t="shared" si="14"/>
        <v/>
      </c>
      <c r="E200" s="322"/>
    </row>
    <row r="201" spans="1:5" x14ac:dyDescent="0.2">
      <c r="A201" s="328">
        <v>5535</v>
      </c>
      <c r="B201" s="322" t="s">
        <v>297</v>
      </c>
      <c r="C201" s="323">
        <v>0</v>
      </c>
      <c r="D201" s="316" t="str">
        <f t="shared" si="14"/>
        <v/>
      </c>
      <c r="E201" s="322"/>
    </row>
    <row r="202" spans="1:5" x14ac:dyDescent="0.2">
      <c r="A202" s="327">
        <v>5590</v>
      </c>
      <c r="B202" s="319" t="s">
        <v>298</v>
      </c>
      <c r="C202" s="315">
        <v>0</v>
      </c>
      <c r="D202" s="316" t="str">
        <f>IFERROR(C202/$C$202,"")</f>
        <v/>
      </c>
      <c r="E202" s="322"/>
    </row>
    <row r="203" spans="1:5" x14ac:dyDescent="0.2">
      <c r="A203" s="328">
        <v>5591</v>
      </c>
      <c r="B203" s="322" t="s">
        <v>299</v>
      </c>
      <c r="C203" s="323">
        <v>0</v>
      </c>
      <c r="D203" s="316" t="str">
        <f t="shared" ref="D203:D211" si="15">IFERROR(C203/$C$202,"")</f>
        <v/>
      </c>
      <c r="E203" s="322"/>
    </row>
    <row r="204" spans="1:5" x14ac:dyDescent="0.2">
      <c r="A204" s="328">
        <v>5592</v>
      </c>
      <c r="B204" s="322" t="s">
        <v>300</v>
      </c>
      <c r="C204" s="323">
        <v>0</v>
      </c>
      <c r="D204" s="316" t="str">
        <f t="shared" si="15"/>
        <v/>
      </c>
      <c r="E204" s="322"/>
    </row>
    <row r="205" spans="1:5" x14ac:dyDescent="0.2">
      <c r="A205" s="328">
        <v>5593</v>
      </c>
      <c r="B205" s="322" t="s">
        <v>301</v>
      </c>
      <c r="C205" s="323">
        <v>0</v>
      </c>
      <c r="D205" s="316" t="str">
        <f t="shared" si="15"/>
        <v/>
      </c>
      <c r="E205" s="322"/>
    </row>
    <row r="206" spans="1:5" x14ac:dyDescent="0.2">
      <c r="A206" s="328">
        <v>5594</v>
      </c>
      <c r="B206" s="322" t="s">
        <v>302</v>
      </c>
      <c r="C206" s="323">
        <v>0</v>
      </c>
      <c r="D206" s="316" t="str">
        <f t="shared" si="15"/>
        <v/>
      </c>
      <c r="E206" s="322"/>
    </row>
    <row r="207" spans="1:5" x14ac:dyDescent="0.2">
      <c r="A207" s="328">
        <v>5595</v>
      </c>
      <c r="B207" s="322" t="s">
        <v>303</v>
      </c>
      <c r="C207" s="323">
        <v>0</v>
      </c>
      <c r="D207" s="316" t="str">
        <f t="shared" si="15"/>
        <v/>
      </c>
      <c r="E207" s="322"/>
    </row>
    <row r="208" spans="1:5" x14ac:dyDescent="0.2">
      <c r="A208" s="328">
        <v>5596</v>
      </c>
      <c r="B208" s="322" t="s">
        <v>188</v>
      </c>
      <c r="C208" s="323">
        <v>0</v>
      </c>
      <c r="D208" s="316" t="str">
        <f t="shared" si="15"/>
        <v/>
      </c>
      <c r="E208" s="322"/>
    </row>
    <row r="209" spans="1:5" x14ac:dyDescent="0.2">
      <c r="A209" s="328">
        <v>5597</v>
      </c>
      <c r="B209" s="322" t="s">
        <v>304</v>
      </c>
      <c r="C209" s="323">
        <v>0</v>
      </c>
      <c r="D209" s="316" t="str">
        <f t="shared" si="15"/>
        <v/>
      </c>
      <c r="E209" s="322"/>
    </row>
    <row r="210" spans="1:5" x14ac:dyDescent="0.2">
      <c r="A210" s="328">
        <v>5598</v>
      </c>
      <c r="B210" s="322" t="s">
        <v>305</v>
      </c>
      <c r="C210" s="323">
        <v>0</v>
      </c>
      <c r="D210" s="316" t="str">
        <f t="shared" si="15"/>
        <v/>
      </c>
      <c r="E210" s="322"/>
    </row>
    <row r="211" spans="1:5" x14ac:dyDescent="0.2">
      <c r="A211" s="328">
        <v>5599</v>
      </c>
      <c r="B211" s="322" t="s">
        <v>306</v>
      </c>
      <c r="C211" s="323">
        <v>0</v>
      </c>
      <c r="D211" s="316" t="str">
        <f t="shared" si="15"/>
        <v/>
      </c>
      <c r="E211" s="322"/>
    </row>
    <row r="212" spans="1:5" x14ac:dyDescent="0.2">
      <c r="A212" s="327">
        <v>5600</v>
      </c>
      <c r="B212" s="318" t="s">
        <v>307</v>
      </c>
      <c r="C212" s="315">
        <v>0</v>
      </c>
      <c r="D212" s="316"/>
      <c r="E212" s="322"/>
    </row>
    <row r="213" spans="1:5" x14ac:dyDescent="0.2">
      <c r="A213" s="327">
        <v>5610</v>
      </c>
      <c r="B213" s="319" t="s">
        <v>308</v>
      </c>
      <c r="C213" s="315">
        <v>0</v>
      </c>
      <c r="D213" s="316" t="str">
        <f>IFERROR(C213/$C$213,"")</f>
        <v/>
      </c>
      <c r="E213" s="322"/>
    </row>
    <row r="214" spans="1:5" x14ac:dyDescent="0.2">
      <c r="A214" s="328">
        <v>5611</v>
      </c>
      <c r="B214" s="322" t="s">
        <v>309</v>
      </c>
      <c r="C214" s="323">
        <v>0</v>
      </c>
      <c r="D214" s="316" t="str">
        <f>IFERROR(C214/$C$213,"")</f>
        <v/>
      </c>
      <c r="E214" s="322"/>
    </row>
    <row r="216" spans="1:5" x14ac:dyDescent="0.2">
      <c r="B216" s="307" t="s">
        <v>310</v>
      </c>
    </row>
  </sheetData>
  <sheetProtection formatCells="0" formatColumns="0" formatRows="0" insertColumns="0" insertRows="0" insertHyperlinks="0" deleteColumns="0" deleteRows="0" sort="0" autoFilter="0" pivotTables="0"/>
  <autoFilter ref="A95:C214" xr:uid="{00000000-0009-0000-0000-00004F000000}"/>
  <mergeCells count="4">
    <mergeCell ref="A1:C1"/>
    <mergeCell ref="A2:C2"/>
    <mergeCell ref="A3:C3"/>
    <mergeCell ref="A4:C4"/>
  </mergeCells>
  <dataValidations count="5">
    <dataValidation allowBlank="1" showInputMessage="1" showErrorMessage="1" prompt="Justificar aquellas que en lo individual representen el 15% o más del total del rubro al que corresponden." sqref="E8" xr:uid="{00000000-0002-0000-4F00-000000000000}"/>
    <dataValidation allowBlank="1" showInputMessage="1" showErrorMessage="1" prompt="Porcentaje que representa el ingreso con respecto del rubro al que corresponden." sqref="D8" xr:uid="{00000000-0002-0000-4F00-000001000000}"/>
    <dataValidation allowBlank="1" showInputMessage="1" showErrorMessage="1" prompt="Saldo final del periodo que corresponde a la información presentada (trimestral: 1er, 2do, 3ro. o 4to. / CP)." sqref="C8" xr:uid="{00000000-0002-0000-4F00-000002000000}"/>
    <dataValidation allowBlank="1" showInputMessage="1" showErrorMessage="1" prompt="Corresponde al nombre o descripción de la cuenta de acuerdo al Plan de Cuentas emitido por el CONAC." sqref="B8" xr:uid="{00000000-0002-0000-4F00-000003000000}"/>
    <dataValidation allowBlank="1" showInputMessage="1" showErrorMessage="1" prompt="Corresponde al número de la cuenta de acuerdo al Plan de Cuentas emitido por el CONAC." sqref="A8" xr:uid="{00000000-0002-0000-4F00-000004000000}"/>
  </dataValidations>
  <pageMargins left="0.70866141732283472" right="0.70866141732283472" top="0.74803149606299213" bottom="0.74803149606299213" header="0.31496062992125984" footer="0.31496062992125984"/>
  <pageSetup scale="76" fitToHeight="0" orientation="portrait" r:id="rId1"/>
  <rowBreaks count="2" manualBreakCount="2">
    <brk id="70" max="4" man="1"/>
    <brk id="148" max="4" man="1"/>
  </rowBreaks>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J173"/>
  <sheetViews>
    <sheetView view="pageBreakPreview" zoomScale="60" zoomScaleNormal="100" workbookViewId="0">
      <selection sqref="A1:F1"/>
    </sheetView>
  </sheetViews>
  <sheetFormatPr baseColWidth="10" defaultColWidth="9.109375" defaultRowHeight="10.199999999999999" x14ac:dyDescent="0.2"/>
  <cols>
    <col min="1" max="1" width="10" style="307" customWidth="1"/>
    <col min="2" max="2" width="64.5546875" style="307" bestFit="1" customWidth="1"/>
    <col min="3" max="3" width="11.44140625" style="307" bestFit="1" customWidth="1"/>
    <col min="4" max="4" width="15.5546875" style="307" bestFit="1" customWidth="1"/>
    <col min="5" max="5" width="20.44140625" style="307" bestFit="1" customWidth="1"/>
    <col min="6" max="6" width="25.109375" style="307" bestFit="1" customWidth="1"/>
    <col min="7" max="7" width="14" style="307" bestFit="1" customWidth="1"/>
    <col min="8" max="8" width="16.6640625" style="307" customWidth="1"/>
    <col min="9" max="9" width="12.5546875" style="307" bestFit="1" customWidth="1"/>
    <col min="10" max="10" width="12.44140625" style="307" bestFit="1" customWidth="1"/>
    <col min="11" max="16384" width="9.109375" style="307"/>
  </cols>
  <sheetData>
    <row r="1" spans="1:8" s="303" customFormat="1" ht="11.25" customHeight="1" x14ac:dyDescent="0.3">
      <c r="A1" s="528" t="s">
        <v>2116</v>
      </c>
      <c r="B1" s="529"/>
      <c r="C1" s="529"/>
      <c r="D1" s="529"/>
      <c r="E1" s="529"/>
      <c r="F1" s="529"/>
      <c r="G1" s="143" t="s">
        <v>99</v>
      </c>
      <c r="H1" s="137">
        <v>2025</v>
      </c>
    </row>
    <row r="2" spans="1:8" s="303" customFormat="1" ht="11.25" customHeight="1" x14ac:dyDescent="0.3">
      <c r="A2" s="528" t="s">
        <v>311</v>
      </c>
      <c r="B2" s="529"/>
      <c r="C2" s="529"/>
      <c r="D2" s="529"/>
      <c r="E2" s="529"/>
      <c r="F2" s="529"/>
      <c r="G2" s="143" t="s">
        <v>101</v>
      </c>
      <c r="H2" s="137" t="s">
        <v>648</v>
      </c>
    </row>
    <row r="3" spans="1:8" s="303" customFormat="1" ht="11.25" customHeight="1" x14ac:dyDescent="0.3">
      <c r="A3" s="528" t="s">
        <v>2117</v>
      </c>
      <c r="B3" s="529"/>
      <c r="C3" s="529"/>
      <c r="D3" s="529"/>
      <c r="E3" s="529"/>
      <c r="F3" s="529"/>
      <c r="G3" s="143" t="s">
        <v>102</v>
      </c>
      <c r="H3" s="137" t="s">
        <v>651</v>
      </c>
    </row>
    <row r="4" spans="1:8" s="303" customFormat="1" ht="11.25" customHeight="1" x14ac:dyDescent="0.3">
      <c r="A4" s="527" t="s">
        <v>103</v>
      </c>
      <c r="B4" s="527"/>
      <c r="C4" s="527"/>
      <c r="D4" s="527"/>
      <c r="E4" s="527"/>
      <c r="F4" s="527"/>
      <c r="G4" s="143"/>
      <c r="H4" s="137"/>
    </row>
    <row r="5" spans="1:8" x14ac:dyDescent="0.2">
      <c r="A5" s="304" t="s">
        <v>104</v>
      </c>
      <c r="B5" s="305"/>
      <c r="C5" s="305"/>
      <c r="D5" s="305"/>
      <c r="E5" s="305"/>
      <c r="F5" s="305"/>
      <c r="G5" s="305"/>
      <c r="H5" s="305"/>
    </row>
    <row r="7" spans="1:8" x14ac:dyDescent="0.2">
      <c r="A7" s="305" t="s">
        <v>312</v>
      </c>
      <c r="B7" s="305"/>
      <c r="C7" s="305"/>
      <c r="D7" s="305"/>
      <c r="E7" s="305"/>
      <c r="F7" s="305"/>
      <c r="G7" s="305"/>
      <c r="H7" s="305"/>
    </row>
    <row r="8" spans="1:8" x14ac:dyDescent="0.2">
      <c r="A8" s="332" t="s">
        <v>106</v>
      </c>
      <c r="B8" s="332" t="s">
        <v>107</v>
      </c>
      <c r="C8" s="332" t="s">
        <v>108</v>
      </c>
      <c r="D8" s="332" t="s">
        <v>313</v>
      </c>
      <c r="E8" s="332"/>
      <c r="F8" s="332"/>
      <c r="G8" s="332"/>
      <c r="H8" s="332"/>
    </row>
    <row r="9" spans="1:8" x14ac:dyDescent="0.2">
      <c r="A9" s="333">
        <v>1114</v>
      </c>
      <c r="B9" s="307" t="s">
        <v>314</v>
      </c>
      <c r="C9" s="334">
        <v>5293695.93</v>
      </c>
    </row>
    <row r="10" spans="1:8" x14ac:dyDescent="0.2">
      <c r="A10" s="333">
        <v>1115</v>
      </c>
      <c r="B10" s="307" t="s">
        <v>315</v>
      </c>
      <c r="C10" s="334">
        <v>0</v>
      </c>
    </row>
    <row r="11" spans="1:8" x14ac:dyDescent="0.2">
      <c r="A11" s="333">
        <v>1121</v>
      </c>
      <c r="B11" s="307" t="s">
        <v>316</v>
      </c>
      <c r="C11" s="334">
        <v>0</v>
      </c>
    </row>
    <row r="12" spans="1:8" x14ac:dyDescent="0.2">
      <c r="A12" s="333"/>
      <c r="C12" s="334"/>
    </row>
    <row r="13" spans="1:8" x14ac:dyDescent="0.2">
      <c r="A13" s="305" t="s">
        <v>317</v>
      </c>
      <c r="B13" s="305"/>
      <c r="C13" s="305"/>
      <c r="D13" s="305"/>
      <c r="E13" s="305"/>
      <c r="F13" s="305"/>
      <c r="G13" s="305"/>
      <c r="H13" s="305"/>
    </row>
    <row r="14" spans="1:8" x14ac:dyDescent="0.2">
      <c r="A14" s="332" t="s">
        <v>106</v>
      </c>
      <c r="B14" s="332" t="s">
        <v>107</v>
      </c>
      <c r="C14" s="332" t="s">
        <v>108</v>
      </c>
      <c r="D14" s="332">
        <v>2023</v>
      </c>
      <c r="E14" s="332">
        <f>D14-1</f>
        <v>2022</v>
      </c>
      <c r="F14" s="332">
        <f>E14-1</f>
        <v>2021</v>
      </c>
      <c r="G14" s="332">
        <f>F14-1</f>
        <v>2020</v>
      </c>
      <c r="H14" s="332" t="s">
        <v>318</v>
      </c>
    </row>
    <row r="15" spans="1:8" x14ac:dyDescent="0.2">
      <c r="A15" s="333">
        <v>1122</v>
      </c>
      <c r="B15" s="307" t="s">
        <v>319</v>
      </c>
      <c r="C15" s="334">
        <v>74979</v>
      </c>
      <c r="D15" s="334">
        <v>0</v>
      </c>
      <c r="E15" s="334">
        <v>0</v>
      </c>
      <c r="F15" s="334">
        <v>0</v>
      </c>
      <c r="G15" s="334">
        <v>0</v>
      </c>
    </row>
    <row r="16" spans="1:8" x14ac:dyDescent="0.2">
      <c r="A16" s="333">
        <v>1124</v>
      </c>
      <c r="B16" s="307" t="s">
        <v>320</v>
      </c>
      <c r="C16" s="334">
        <v>0</v>
      </c>
      <c r="D16" s="334">
        <v>0</v>
      </c>
      <c r="E16" s="334">
        <v>0</v>
      </c>
      <c r="F16" s="334">
        <v>0</v>
      </c>
      <c r="G16" s="334">
        <v>0</v>
      </c>
    </row>
    <row r="18" spans="1:8" x14ac:dyDescent="0.2">
      <c r="A18" s="305" t="s">
        <v>321</v>
      </c>
      <c r="B18" s="305"/>
      <c r="C18" s="305"/>
      <c r="D18" s="305"/>
      <c r="E18" s="305"/>
      <c r="F18" s="305"/>
      <c r="G18" s="305"/>
      <c r="H18" s="305"/>
    </row>
    <row r="19" spans="1:8" x14ac:dyDescent="0.2">
      <c r="A19" s="332" t="s">
        <v>106</v>
      </c>
      <c r="B19" s="332" t="s">
        <v>107</v>
      </c>
      <c r="C19" s="332" t="s">
        <v>108</v>
      </c>
      <c r="D19" s="332" t="s">
        <v>322</v>
      </c>
      <c r="E19" s="332" t="s">
        <v>323</v>
      </c>
      <c r="F19" s="332" t="s">
        <v>324</v>
      </c>
      <c r="G19" s="332" t="s">
        <v>325</v>
      </c>
      <c r="H19" s="332" t="s">
        <v>326</v>
      </c>
    </row>
    <row r="20" spans="1:8" x14ac:dyDescent="0.2">
      <c r="A20" s="333">
        <v>1123</v>
      </c>
      <c r="B20" s="307" t="s">
        <v>327</v>
      </c>
      <c r="C20" s="334">
        <v>0</v>
      </c>
      <c r="D20" s="334">
        <v>0</v>
      </c>
      <c r="E20" s="334">
        <v>0</v>
      </c>
      <c r="F20" s="334">
        <v>0</v>
      </c>
      <c r="G20" s="334">
        <v>0</v>
      </c>
    </row>
    <row r="21" spans="1:8" x14ac:dyDescent="0.2">
      <c r="A21" s="333">
        <v>1125</v>
      </c>
      <c r="B21" s="307" t="s">
        <v>329</v>
      </c>
      <c r="C21" s="334">
        <v>0</v>
      </c>
      <c r="D21" s="334">
        <v>0</v>
      </c>
      <c r="E21" s="334">
        <v>0</v>
      </c>
      <c r="F21" s="334">
        <v>0</v>
      </c>
      <c r="G21" s="334">
        <v>0</v>
      </c>
    </row>
    <row r="22" spans="1:8" x14ac:dyDescent="0.2">
      <c r="A22" s="335">
        <v>1126</v>
      </c>
      <c r="B22" s="336" t="s">
        <v>330</v>
      </c>
      <c r="C22" s="334">
        <v>0</v>
      </c>
      <c r="D22" s="334">
        <v>0</v>
      </c>
      <c r="E22" s="334">
        <v>0</v>
      </c>
      <c r="F22" s="334">
        <v>0</v>
      </c>
      <c r="G22" s="334">
        <v>0</v>
      </c>
    </row>
    <row r="23" spans="1:8" x14ac:dyDescent="0.2">
      <c r="A23" s="335">
        <v>1129</v>
      </c>
      <c r="B23" s="336" t="s">
        <v>331</v>
      </c>
      <c r="C23" s="334">
        <v>0</v>
      </c>
      <c r="D23" s="334">
        <v>0</v>
      </c>
      <c r="E23" s="334">
        <v>0</v>
      </c>
      <c r="F23" s="334">
        <v>0</v>
      </c>
      <c r="G23" s="334">
        <v>0</v>
      </c>
    </row>
    <row r="24" spans="1:8" x14ac:dyDescent="0.2">
      <c r="A24" s="333">
        <v>1131</v>
      </c>
      <c r="B24" s="307" t="s">
        <v>332</v>
      </c>
      <c r="C24" s="334">
        <v>0</v>
      </c>
      <c r="D24" s="334">
        <v>0</v>
      </c>
      <c r="E24" s="334">
        <v>0</v>
      </c>
      <c r="F24" s="334">
        <v>0</v>
      </c>
      <c r="G24" s="334">
        <v>0</v>
      </c>
    </row>
    <row r="25" spans="1:8" x14ac:dyDescent="0.2">
      <c r="A25" s="333">
        <v>1132</v>
      </c>
      <c r="B25" s="307" t="s">
        <v>334</v>
      </c>
      <c r="C25" s="334">
        <v>0</v>
      </c>
      <c r="D25" s="334">
        <v>0</v>
      </c>
      <c r="E25" s="334">
        <v>0</v>
      </c>
      <c r="F25" s="334">
        <v>0</v>
      </c>
      <c r="G25" s="334">
        <v>0</v>
      </c>
    </row>
    <row r="26" spans="1:8" x14ac:dyDescent="0.2">
      <c r="A26" s="333">
        <v>1133</v>
      </c>
      <c r="B26" s="307" t="s">
        <v>335</v>
      </c>
      <c r="C26" s="334">
        <v>0</v>
      </c>
      <c r="D26" s="334">
        <v>0</v>
      </c>
      <c r="E26" s="334">
        <v>0</v>
      </c>
      <c r="F26" s="334">
        <v>0</v>
      </c>
      <c r="G26" s="334">
        <v>0</v>
      </c>
    </row>
    <row r="27" spans="1:8" x14ac:dyDescent="0.2">
      <c r="A27" s="333">
        <v>1134</v>
      </c>
      <c r="B27" s="307" t="s">
        <v>336</v>
      </c>
      <c r="C27" s="334">
        <v>0</v>
      </c>
      <c r="D27" s="334">
        <v>0</v>
      </c>
      <c r="E27" s="334">
        <v>0</v>
      </c>
      <c r="F27" s="334">
        <v>0</v>
      </c>
      <c r="G27" s="334">
        <v>0</v>
      </c>
    </row>
    <row r="28" spans="1:8" x14ac:dyDescent="0.2">
      <c r="A28" s="333">
        <v>1139</v>
      </c>
      <c r="B28" s="307" t="s">
        <v>337</v>
      </c>
      <c r="C28" s="334">
        <v>0</v>
      </c>
      <c r="D28" s="334">
        <v>0</v>
      </c>
      <c r="E28" s="334">
        <v>0</v>
      </c>
      <c r="F28" s="334">
        <v>0</v>
      </c>
      <c r="G28" s="334">
        <v>0</v>
      </c>
    </row>
    <row r="30" spans="1:8" x14ac:dyDescent="0.2">
      <c r="A30" s="305" t="s">
        <v>338</v>
      </c>
      <c r="B30" s="305"/>
      <c r="C30" s="305"/>
      <c r="D30" s="305"/>
      <c r="E30" s="305"/>
      <c r="F30" s="305"/>
      <c r="G30" s="305"/>
      <c r="H30" s="305"/>
    </row>
    <row r="31" spans="1:8" x14ac:dyDescent="0.2">
      <c r="A31" s="332" t="s">
        <v>106</v>
      </c>
      <c r="B31" s="332" t="s">
        <v>107</v>
      </c>
      <c r="C31" s="332" t="s">
        <v>108</v>
      </c>
      <c r="D31" s="332" t="s">
        <v>339</v>
      </c>
      <c r="E31" s="332" t="s">
        <v>340</v>
      </c>
      <c r="F31" s="332" t="s">
        <v>341</v>
      </c>
      <c r="G31" s="332"/>
      <c r="H31" s="332"/>
    </row>
    <row r="32" spans="1:8" x14ac:dyDescent="0.2">
      <c r="A32" s="333">
        <v>1140</v>
      </c>
      <c r="B32" s="307" t="s">
        <v>342</v>
      </c>
      <c r="C32" s="334">
        <v>0</v>
      </c>
    </row>
    <row r="33" spans="1:8" x14ac:dyDescent="0.2">
      <c r="A33" s="333">
        <v>1141</v>
      </c>
      <c r="B33" s="307" t="s">
        <v>343</v>
      </c>
      <c r="C33" s="334">
        <v>0</v>
      </c>
    </row>
    <row r="34" spans="1:8" x14ac:dyDescent="0.2">
      <c r="A34" s="333">
        <v>1142</v>
      </c>
      <c r="B34" s="307" t="s">
        <v>344</v>
      </c>
      <c r="C34" s="334">
        <v>0</v>
      </c>
      <c r="E34" s="337"/>
    </row>
    <row r="35" spans="1:8" x14ac:dyDescent="0.2">
      <c r="A35" s="333">
        <v>1143</v>
      </c>
      <c r="B35" s="307" t="s">
        <v>345</v>
      </c>
      <c r="C35" s="334">
        <v>0</v>
      </c>
    </row>
    <row r="36" spans="1:8" x14ac:dyDescent="0.2">
      <c r="A36" s="333">
        <v>1144</v>
      </c>
      <c r="B36" s="307" t="s">
        <v>346</v>
      </c>
      <c r="C36" s="334">
        <v>0</v>
      </c>
    </row>
    <row r="37" spans="1:8" x14ac:dyDescent="0.2">
      <c r="A37" s="333">
        <v>1145</v>
      </c>
      <c r="B37" s="307" t="s">
        <v>347</v>
      </c>
      <c r="C37" s="334">
        <v>0</v>
      </c>
    </row>
    <row r="39" spans="1:8" x14ac:dyDescent="0.2">
      <c r="A39" s="305" t="s">
        <v>348</v>
      </c>
      <c r="B39" s="305"/>
      <c r="C39" s="305"/>
      <c r="D39" s="305"/>
      <c r="E39" s="305"/>
      <c r="F39" s="305"/>
      <c r="G39" s="305"/>
      <c r="H39" s="305"/>
    </row>
    <row r="40" spans="1:8" x14ac:dyDescent="0.2">
      <c r="A40" s="332" t="s">
        <v>106</v>
      </c>
      <c r="B40" s="332" t="s">
        <v>107</v>
      </c>
      <c r="C40" s="332" t="s">
        <v>108</v>
      </c>
      <c r="D40" s="332" t="s">
        <v>340</v>
      </c>
      <c r="E40" s="332" t="s">
        <v>349</v>
      </c>
      <c r="F40" s="332" t="s">
        <v>341</v>
      </c>
      <c r="G40" s="332"/>
      <c r="H40" s="332"/>
    </row>
    <row r="41" spans="1:8" x14ac:dyDescent="0.2">
      <c r="A41" s="333">
        <v>1150</v>
      </c>
      <c r="B41" s="307" t="s">
        <v>350</v>
      </c>
      <c r="C41" s="334">
        <v>0</v>
      </c>
    </row>
    <row r="42" spans="1:8" x14ac:dyDescent="0.2">
      <c r="A42" s="333">
        <v>1151</v>
      </c>
      <c r="B42" s="307" t="s">
        <v>351</v>
      </c>
      <c r="C42" s="334">
        <v>0</v>
      </c>
    </row>
    <row r="44" spans="1:8" x14ac:dyDescent="0.2">
      <c r="A44" s="305" t="s">
        <v>354</v>
      </c>
      <c r="B44" s="305"/>
      <c r="C44" s="305"/>
      <c r="D44" s="305"/>
      <c r="E44" s="305"/>
      <c r="F44" s="305"/>
      <c r="G44" s="305"/>
      <c r="H44" s="305"/>
    </row>
    <row r="45" spans="1:8" x14ac:dyDescent="0.2">
      <c r="A45" s="332" t="s">
        <v>106</v>
      </c>
      <c r="B45" s="332" t="s">
        <v>107</v>
      </c>
      <c r="C45" s="332" t="s">
        <v>108</v>
      </c>
      <c r="D45" s="332" t="s">
        <v>313</v>
      </c>
      <c r="E45" s="332" t="s">
        <v>326</v>
      </c>
      <c r="F45" s="332"/>
      <c r="G45" s="332"/>
      <c r="H45" s="332"/>
    </row>
    <row r="46" spans="1:8" x14ac:dyDescent="0.2">
      <c r="A46" s="333">
        <v>1213</v>
      </c>
      <c r="B46" s="307" t="s">
        <v>355</v>
      </c>
      <c r="C46" s="334">
        <v>0</v>
      </c>
    </row>
    <row r="48" spans="1:8" x14ac:dyDescent="0.2">
      <c r="A48" s="305" t="s">
        <v>356</v>
      </c>
      <c r="B48" s="305"/>
      <c r="C48" s="305"/>
      <c r="D48" s="305"/>
      <c r="E48" s="305"/>
      <c r="F48" s="305"/>
      <c r="G48" s="305"/>
      <c r="H48" s="305"/>
    </row>
    <row r="49" spans="1:10" x14ac:dyDescent="0.2">
      <c r="A49" s="332" t="s">
        <v>106</v>
      </c>
      <c r="B49" s="332" t="s">
        <v>107</v>
      </c>
      <c r="C49" s="332" t="s">
        <v>108</v>
      </c>
      <c r="D49" s="332"/>
      <c r="E49" s="332"/>
      <c r="F49" s="332"/>
      <c r="G49" s="332"/>
      <c r="H49" s="332"/>
    </row>
    <row r="50" spans="1:10" x14ac:dyDescent="0.2">
      <c r="A50" s="333">
        <v>1211</v>
      </c>
      <c r="B50" s="307" t="s">
        <v>357</v>
      </c>
      <c r="C50" s="334">
        <v>0</v>
      </c>
    </row>
    <row r="51" spans="1:10" x14ac:dyDescent="0.2">
      <c r="A51" s="333">
        <v>1212</v>
      </c>
      <c r="B51" s="307" t="s">
        <v>358</v>
      </c>
      <c r="C51" s="334">
        <v>0</v>
      </c>
    </row>
    <row r="52" spans="1:10" x14ac:dyDescent="0.2">
      <c r="A52" s="333">
        <v>1214</v>
      </c>
      <c r="B52" s="307" t="s">
        <v>359</v>
      </c>
      <c r="C52" s="334">
        <v>0</v>
      </c>
    </row>
    <row r="54" spans="1:10" x14ac:dyDescent="0.2">
      <c r="A54" s="305" t="s">
        <v>360</v>
      </c>
      <c r="B54" s="305"/>
      <c r="C54" s="305"/>
      <c r="D54" s="305"/>
      <c r="E54" s="305"/>
      <c r="F54" s="305"/>
      <c r="G54" s="305"/>
      <c r="H54" s="305"/>
      <c r="I54" s="305"/>
      <c r="J54" s="305"/>
    </row>
    <row r="55" spans="1:10" x14ac:dyDescent="0.2">
      <c r="A55" s="332" t="s">
        <v>106</v>
      </c>
      <c r="B55" s="332" t="s">
        <v>107</v>
      </c>
      <c r="C55" s="332" t="s">
        <v>108</v>
      </c>
      <c r="D55" s="332" t="s">
        <v>361</v>
      </c>
      <c r="E55" s="332" t="s">
        <v>362</v>
      </c>
      <c r="F55" s="332" t="s">
        <v>363</v>
      </c>
      <c r="G55" s="332" t="s">
        <v>364</v>
      </c>
      <c r="H55" s="332" t="s">
        <v>365</v>
      </c>
      <c r="I55" s="332" t="s">
        <v>366</v>
      </c>
      <c r="J55" s="332" t="s">
        <v>367</v>
      </c>
    </row>
    <row r="56" spans="1:10" x14ac:dyDescent="0.2">
      <c r="A56" s="333">
        <v>1230</v>
      </c>
      <c r="B56" s="307" t="s">
        <v>368</v>
      </c>
      <c r="C56" s="334">
        <f>SUM(C57:C63)</f>
        <v>3584612.8499999996</v>
      </c>
      <c r="D56" s="334">
        <v>0</v>
      </c>
      <c r="E56" s="334">
        <v>0</v>
      </c>
    </row>
    <row r="57" spans="1:10" x14ac:dyDescent="0.2">
      <c r="A57" s="333">
        <v>1231</v>
      </c>
      <c r="B57" s="307" t="s">
        <v>369</v>
      </c>
      <c r="C57" s="334">
        <v>0</v>
      </c>
      <c r="D57" s="338"/>
      <c r="E57" s="338"/>
    </row>
    <row r="58" spans="1:10" x14ac:dyDescent="0.2">
      <c r="A58" s="333">
        <v>1232</v>
      </c>
      <c r="B58" s="307" t="s">
        <v>370</v>
      </c>
      <c r="C58" s="334">
        <v>0</v>
      </c>
      <c r="D58" s="334">
        <v>0</v>
      </c>
      <c r="E58" s="334">
        <v>0</v>
      </c>
    </row>
    <row r="59" spans="1:10" x14ac:dyDescent="0.2">
      <c r="A59" s="333">
        <v>1233</v>
      </c>
      <c r="B59" s="307" t="s">
        <v>371</v>
      </c>
      <c r="C59" s="334">
        <v>0</v>
      </c>
      <c r="D59" s="334">
        <v>0</v>
      </c>
      <c r="E59" s="334">
        <v>0</v>
      </c>
    </row>
    <row r="60" spans="1:10" x14ac:dyDescent="0.2">
      <c r="A60" s="333">
        <v>1234</v>
      </c>
      <c r="B60" s="307" t="s">
        <v>374</v>
      </c>
      <c r="C60" s="334">
        <v>0</v>
      </c>
      <c r="D60" s="334">
        <v>0</v>
      </c>
      <c r="E60" s="334">
        <v>0</v>
      </c>
    </row>
    <row r="61" spans="1:10" x14ac:dyDescent="0.2">
      <c r="A61" s="333">
        <v>1235</v>
      </c>
      <c r="B61" s="307" t="s">
        <v>375</v>
      </c>
      <c r="C61" s="334">
        <v>2397475.2799999998</v>
      </c>
      <c r="D61" s="334">
        <v>0</v>
      </c>
      <c r="E61" s="334">
        <v>0</v>
      </c>
    </row>
    <row r="62" spans="1:10" x14ac:dyDescent="0.2">
      <c r="A62" s="333">
        <v>1236</v>
      </c>
      <c r="B62" s="307" t="s">
        <v>376</v>
      </c>
      <c r="C62" s="334">
        <v>1187137.57</v>
      </c>
      <c r="D62" s="334">
        <v>0</v>
      </c>
      <c r="E62" s="334">
        <v>0</v>
      </c>
    </row>
    <row r="63" spans="1:10" x14ac:dyDescent="0.2">
      <c r="A63" s="333">
        <v>1239</v>
      </c>
      <c r="B63" s="307" t="s">
        <v>377</v>
      </c>
      <c r="C63" s="334">
        <v>0</v>
      </c>
      <c r="D63" s="334">
        <v>0</v>
      </c>
      <c r="E63" s="334">
        <v>0</v>
      </c>
    </row>
    <row r="64" spans="1:10" x14ac:dyDescent="0.2">
      <c r="A64" s="333">
        <v>1240</v>
      </c>
      <c r="B64" s="307" t="s">
        <v>378</v>
      </c>
      <c r="C64" s="339">
        <f>SUM(C65:C72)</f>
        <v>23374896.799999997</v>
      </c>
      <c r="D64" s="339">
        <f>SUM(D65:D72)</f>
        <v>-17526633.59</v>
      </c>
      <c r="E64" s="334">
        <v>0</v>
      </c>
      <c r="F64" s="334"/>
    </row>
    <row r="65" spans="1:7" x14ac:dyDescent="0.2">
      <c r="A65" s="333">
        <v>1241</v>
      </c>
      <c r="B65" s="307" t="s">
        <v>379</v>
      </c>
      <c r="C65" s="334">
        <v>2216612.23</v>
      </c>
      <c r="D65" s="334">
        <v>-1287659.1599999999</v>
      </c>
      <c r="E65" s="334">
        <v>0</v>
      </c>
    </row>
    <row r="66" spans="1:7" x14ac:dyDescent="0.2">
      <c r="A66" s="333">
        <v>1242</v>
      </c>
      <c r="B66" s="307" t="s">
        <v>380</v>
      </c>
      <c r="C66" s="334">
        <v>4359829.5</v>
      </c>
      <c r="D66" s="334">
        <v>-2295970.27</v>
      </c>
      <c r="E66" s="334">
        <v>0</v>
      </c>
    </row>
    <row r="67" spans="1:7" x14ac:dyDescent="0.2">
      <c r="A67" s="333">
        <v>1243</v>
      </c>
      <c r="B67" s="307" t="s">
        <v>381</v>
      </c>
      <c r="C67" s="334">
        <v>46284</v>
      </c>
      <c r="D67" s="334">
        <v>-2314.1999999999998</v>
      </c>
      <c r="E67" s="334">
        <v>0</v>
      </c>
    </row>
    <row r="68" spans="1:7" x14ac:dyDescent="0.2">
      <c r="A68" s="333">
        <v>1244</v>
      </c>
      <c r="B68" s="307" t="s">
        <v>382</v>
      </c>
      <c r="C68" s="334">
        <v>6026880.3099999996</v>
      </c>
      <c r="D68" s="334">
        <v>-4506239.95</v>
      </c>
      <c r="E68" s="334">
        <v>0</v>
      </c>
    </row>
    <row r="69" spans="1:7" x14ac:dyDescent="0.2">
      <c r="A69" s="333">
        <v>1245</v>
      </c>
      <c r="B69" s="307" t="s">
        <v>384</v>
      </c>
      <c r="C69" s="334">
        <v>0</v>
      </c>
      <c r="D69" s="334">
        <v>0</v>
      </c>
      <c r="E69" s="334">
        <v>0</v>
      </c>
    </row>
    <row r="70" spans="1:7" x14ac:dyDescent="0.2">
      <c r="A70" s="333">
        <v>1246</v>
      </c>
      <c r="B70" s="307" t="s">
        <v>385</v>
      </c>
      <c r="C70" s="334">
        <v>10725290.76</v>
      </c>
      <c r="D70" s="334">
        <v>-9434450.0099999998</v>
      </c>
      <c r="E70" s="334">
        <v>0</v>
      </c>
    </row>
    <row r="71" spans="1:7" x14ac:dyDescent="0.2">
      <c r="A71" s="333">
        <v>1247</v>
      </c>
      <c r="B71" s="307" t="s">
        <v>386</v>
      </c>
      <c r="C71" s="334">
        <v>0</v>
      </c>
      <c r="D71" s="334">
        <v>0</v>
      </c>
      <c r="E71" s="334">
        <v>0</v>
      </c>
    </row>
    <row r="72" spans="1:7" x14ac:dyDescent="0.2">
      <c r="A72" s="333">
        <v>1248</v>
      </c>
      <c r="B72" s="307" t="s">
        <v>387</v>
      </c>
      <c r="C72" s="334">
        <v>0</v>
      </c>
      <c r="D72" s="334">
        <v>0</v>
      </c>
      <c r="E72" s="334">
        <v>0</v>
      </c>
    </row>
    <row r="74" spans="1:7" x14ac:dyDescent="0.2">
      <c r="A74" s="305" t="s">
        <v>388</v>
      </c>
      <c r="B74" s="305"/>
      <c r="C74" s="305"/>
      <c r="D74" s="305"/>
      <c r="E74" s="305"/>
      <c r="F74" s="305"/>
      <c r="G74" s="305"/>
    </row>
    <row r="75" spans="1:7" x14ac:dyDescent="0.2">
      <c r="A75" s="332" t="s">
        <v>106</v>
      </c>
      <c r="B75" s="332" t="s">
        <v>107</v>
      </c>
      <c r="C75" s="332" t="s">
        <v>108</v>
      </c>
      <c r="D75" s="332" t="s">
        <v>389</v>
      </c>
      <c r="E75" s="332" t="s">
        <v>390</v>
      </c>
      <c r="F75" s="332" t="s">
        <v>391</v>
      </c>
      <c r="G75" s="332" t="s">
        <v>392</v>
      </c>
    </row>
    <row r="76" spans="1:7" x14ac:dyDescent="0.2">
      <c r="A76" s="333">
        <v>1250</v>
      </c>
      <c r="B76" s="307" t="s">
        <v>393</v>
      </c>
      <c r="C76" s="334">
        <f>SUM(C77:C81)</f>
        <v>1198127.27</v>
      </c>
      <c r="D76" s="334">
        <v>0</v>
      </c>
      <c r="E76" s="334">
        <v>0</v>
      </c>
    </row>
    <row r="77" spans="1:7" x14ac:dyDescent="0.2">
      <c r="A77" s="333">
        <v>1251</v>
      </c>
      <c r="B77" s="307" t="s">
        <v>394</v>
      </c>
      <c r="C77" s="334">
        <v>1198127.27</v>
      </c>
      <c r="D77" s="334">
        <v>0</v>
      </c>
      <c r="E77" s="334">
        <v>0</v>
      </c>
    </row>
    <row r="78" spans="1:7" x14ac:dyDescent="0.2">
      <c r="A78" s="333">
        <v>1252</v>
      </c>
      <c r="B78" s="307" t="s">
        <v>396</v>
      </c>
      <c r="C78" s="334">
        <v>0</v>
      </c>
      <c r="D78" s="334">
        <v>0</v>
      </c>
      <c r="E78" s="334">
        <v>0</v>
      </c>
    </row>
    <row r="79" spans="1:7" x14ac:dyDescent="0.2">
      <c r="A79" s="333">
        <v>1253</v>
      </c>
      <c r="B79" s="307" t="s">
        <v>397</v>
      </c>
      <c r="C79" s="334">
        <v>0</v>
      </c>
      <c r="D79" s="334">
        <v>0</v>
      </c>
      <c r="E79" s="334">
        <v>0</v>
      </c>
    </row>
    <row r="80" spans="1:7" x14ac:dyDescent="0.2">
      <c r="A80" s="333">
        <v>1254</v>
      </c>
      <c r="B80" s="307" t="s">
        <v>398</v>
      </c>
      <c r="C80" s="334">
        <v>0</v>
      </c>
      <c r="D80" s="334">
        <v>0</v>
      </c>
      <c r="E80" s="334">
        <v>0</v>
      </c>
    </row>
    <row r="81" spans="1:8" x14ac:dyDescent="0.2">
      <c r="A81" s="333">
        <v>1259</v>
      </c>
      <c r="B81" s="307" t="s">
        <v>399</v>
      </c>
      <c r="C81" s="334">
        <v>0</v>
      </c>
      <c r="D81" s="334">
        <v>0</v>
      </c>
      <c r="E81" s="334">
        <v>0</v>
      </c>
    </row>
    <row r="82" spans="1:8" x14ac:dyDescent="0.2">
      <c r="A82" s="333">
        <v>1270</v>
      </c>
      <c r="B82" s="307" t="s">
        <v>400</v>
      </c>
      <c r="C82" s="334">
        <v>6065679.6699999999</v>
      </c>
      <c r="D82" s="338"/>
      <c r="E82" s="338"/>
    </row>
    <row r="83" spans="1:8" x14ac:dyDescent="0.2">
      <c r="A83" s="333">
        <v>1271</v>
      </c>
      <c r="B83" s="307" t="s">
        <v>401</v>
      </c>
      <c r="C83" s="334">
        <v>6014141.1699999999</v>
      </c>
      <c r="D83" s="338"/>
      <c r="E83" s="338"/>
    </row>
    <row r="84" spans="1:8" x14ac:dyDescent="0.2">
      <c r="A84" s="333">
        <v>1272</v>
      </c>
      <c r="B84" s="307" t="s">
        <v>402</v>
      </c>
      <c r="C84" s="334">
        <v>0</v>
      </c>
      <c r="D84" s="338"/>
      <c r="E84" s="338"/>
    </row>
    <row r="85" spans="1:8" x14ac:dyDescent="0.2">
      <c r="A85" s="333">
        <v>1273</v>
      </c>
      <c r="B85" s="307" t="s">
        <v>403</v>
      </c>
      <c r="C85" s="334">
        <v>51538.5</v>
      </c>
      <c r="D85" s="338"/>
      <c r="E85" s="338"/>
    </row>
    <row r="86" spans="1:8" x14ac:dyDescent="0.2">
      <c r="A86" s="333">
        <v>1274</v>
      </c>
      <c r="B86" s="307" t="s">
        <v>404</v>
      </c>
      <c r="C86" s="334">
        <v>0</v>
      </c>
      <c r="D86" s="338"/>
      <c r="E86" s="338"/>
    </row>
    <row r="87" spans="1:8" x14ac:dyDescent="0.2">
      <c r="A87" s="333">
        <v>1275</v>
      </c>
      <c r="B87" s="307" t="s">
        <v>405</v>
      </c>
      <c r="C87" s="334">
        <v>0</v>
      </c>
      <c r="D87" s="338"/>
      <c r="E87" s="338"/>
    </row>
    <row r="88" spans="1:8" x14ac:dyDescent="0.2">
      <c r="A88" s="333">
        <v>1279</v>
      </c>
      <c r="B88" s="307" t="s">
        <v>406</v>
      </c>
      <c r="C88" s="334">
        <v>0</v>
      </c>
      <c r="D88" s="338"/>
      <c r="E88" s="338"/>
    </row>
    <row r="90" spans="1:8" x14ac:dyDescent="0.2">
      <c r="A90" s="305" t="s">
        <v>407</v>
      </c>
      <c r="B90" s="305"/>
      <c r="C90" s="305"/>
      <c r="D90" s="305"/>
      <c r="E90" s="305"/>
      <c r="F90" s="305"/>
      <c r="G90" s="305"/>
      <c r="H90" s="305"/>
    </row>
    <row r="91" spans="1:8" x14ac:dyDescent="0.2">
      <c r="A91" s="332" t="s">
        <v>106</v>
      </c>
      <c r="B91" s="332" t="s">
        <v>107</v>
      </c>
      <c r="C91" s="332" t="s">
        <v>108</v>
      </c>
      <c r="D91" s="332" t="s">
        <v>365</v>
      </c>
      <c r="E91" s="332"/>
      <c r="F91" s="332"/>
      <c r="G91" s="332"/>
      <c r="H91" s="332"/>
    </row>
    <row r="92" spans="1:8" x14ac:dyDescent="0.2">
      <c r="A92" s="333">
        <v>1160</v>
      </c>
      <c r="B92" s="307" t="s">
        <v>408</v>
      </c>
      <c r="C92" s="334">
        <v>0</v>
      </c>
    </row>
    <row r="93" spans="1:8" x14ac:dyDescent="0.2">
      <c r="A93" s="333">
        <v>1161</v>
      </c>
      <c r="B93" s="307" t="s">
        <v>409</v>
      </c>
      <c r="C93" s="334">
        <v>0</v>
      </c>
    </row>
    <row r="94" spans="1:8" x14ac:dyDescent="0.2">
      <c r="A94" s="333">
        <v>1162</v>
      </c>
      <c r="B94" s="307" t="s">
        <v>410</v>
      </c>
      <c r="C94" s="334">
        <v>0</v>
      </c>
    </row>
    <row r="96" spans="1:8" x14ac:dyDescent="0.2">
      <c r="A96" s="305" t="s">
        <v>411</v>
      </c>
      <c r="B96" s="305"/>
      <c r="C96" s="305"/>
      <c r="D96" s="305"/>
      <c r="E96" s="305"/>
      <c r="F96" s="305"/>
      <c r="G96" s="305"/>
      <c r="H96" s="305"/>
    </row>
    <row r="97" spans="1:8" x14ac:dyDescent="0.2">
      <c r="A97" s="332" t="s">
        <v>106</v>
      </c>
      <c r="B97" s="332" t="s">
        <v>107</v>
      </c>
      <c r="C97" s="332" t="s">
        <v>108</v>
      </c>
      <c r="D97" s="332" t="s">
        <v>326</v>
      </c>
      <c r="E97" s="332"/>
      <c r="F97" s="332"/>
      <c r="G97" s="332"/>
      <c r="H97" s="332"/>
    </row>
    <row r="98" spans="1:8" x14ac:dyDescent="0.2">
      <c r="A98" s="333">
        <v>1190</v>
      </c>
      <c r="B98" s="307" t="s">
        <v>412</v>
      </c>
      <c r="C98" s="334">
        <v>0</v>
      </c>
    </row>
    <row r="99" spans="1:8" x14ac:dyDescent="0.2">
      <c r="A99" s="333">
        <v>1191</v>
      </c>
      <c r="B99" s="307" t="s">
        <v>413</v>
      </c>
      <c r="C99" s="334">
        <v>0</v>
      </c>
    </row>
    <row r="100" spans="1:8" x14ac:dyDescent="0.2">
      <c r="A100" s="333">
        <v>1192</v>
      </c>
      <c r="B100" s="307" t="s">
        <v>414</v>
      </c>
      <c r="C100" s="334">
        <v>0</v>
      </c>
    </row>
    <row r="101" spans="1:8" x14ac:dyDescent="0.2">
      <c r="A101" s="333">
        <v>1193</v>
      </c>
      <c r="B101" s="307" t="s">
        <v>415</v>
      </c>
      <c r="C101" s="334">
        <v>0</v>
      </c>
    </row>
    <row r="102" spans="1:8" x14ac:dyDescent="0.2">
      <c r="A102" s="333">
        <v>1194</v>
      </c>
      <c r="B102" s="307" t="s">
        <v>416</v>
      </c>
      <c r="C102" s="334">
        <v>0</v>
      </c>
    </row>
    <row r="103" spans="1:8" x14ac:dyDescent="0.2">
      <c r="A103" s="333">
        <v>1290</v>
      </c>
      <c r="B103" s="307" t="s">
        <v>417</v>
      </c>
      <c r="C103" s="334">
        <v>0</v>
      </c>
    </row>
    <row r="104" spans="1:8" x14ac:dyDescent="0.2">
      <c r="A104" s="333">
        <v>1291</v>
      </c>
      <c r="B104" s="307" t="s">
        <v>418</v>
      </c>
      <c r="C104" s="334">
        <v>0</v>
      </c>
    </row>
    <row r="105" spans="1:8" x14ac:dyDescent="0.2">
      <c r="A105" s="333">
        <v>1292</v>
      </c>
      <c r="B105" s="307" t="s">
        <v>419</v>
      </c>
      <c r="C105" s="334">
        <v>0</v>
      </c>
    </row>
    <row r="106" spans="1:8" x14ac:dyDescent="0.2">
      <c r="A106" s="333">
        <v>1293</v>
      </c>
      <c r="B106" s="307" t="s">
        <v>420</v>
      </c>
      <c r="C106" s="334">
        <v>0</v>
      </c>
    </row>
    <row r="108" spans="1:8" x14ac:dyDescent="0.2">
      <c r="A108" s="305" t="s">
        <v>422</v>
      </c>
      <c r="B108" s="305"/>
      <c r="C108" s="305"/>
      <c r="D108" s="305"/>
      <c r="E108" s="305"/>
      <c r="F108" s="305"/>
      <c r="G108" s="305"/>
      <c r="H108" s="305"/>
    </row>
    <row r="109" spans="1:8" x14ac:dyDescent="0.2">
      <c r="A109" s="332" t="s">
        <v>106</v>
      </c>
      <c r="B109" s="332" t="s">
        <v>107</v>
      </c>
      <c r="C109" s="332" t="s">
        <v>108</v>
      </c>
      <c r="D109" s="332" t="s">
        <v>322</v>
      </c>
      <c r="E109" s="332" t="s">
        <v>323</v>
      </c>
      <c r="F109" s="332" t="s">
        <v>324</v>
      </c>
      <c r="G109" s="332" t="s">
        <v>423</v>
      </c>
      <c r="H109" s="332" t="s">
        <v>424</v>
      </c>
    </row>
    <row r="110" spans="1:8" x14ac:dyDescent="0.2">
      <c r="A110" s="333">
        <v>2110</v>
      </c>
      <c r="B110" s="307" t="s">
        <v>425</v>
      </c>
      <c r="C110" s="334">
        <v>2908467.64</v>
      </c>
      <c r="D110" s="334">
        <v>2908467.64</v>
      </c>
      <c r="E110" s="334">
        <v>0</v>
      </c>
      <c r="F110" s="334">
        <v>0</v>
      </c>
      <c r="G110" s="334">
        <v>0</v>
      </c>
    </row>
    <row r="111" spans="1:8" x14ac:dyDescent="0.2">
      <c r="A111" s="333">
        <v>2111</v>
      </c>
      <c r="B111" s="307" t="s">
        <v>426</v>
      </c>
      <c r="C111" s="334">
        <v>49880.78</v>
      </c>
      <c r="D111" s="334">
        <v>49880.78</v>
      </c>
      <c r="E111" s="334">
        <v>0</v>
      </c>
      <c r="F111" s="334">
        <v>0</v>
      </c>
      <c r="G111" s="334">
        <v>0</v>
      </c>
    </row>
    <row r="112" spans="1:8" x14ac:dyDescent="0.2">
      <c r="A112" s="333">
        <v>2112</v>
      </c>
      <c r="B112" s="307" t="s">
        <v>428</v>
      </c>
      <c r="C112" s="334">
        <v>55347.35</v>
      </c>
      <c r="D112" s="334">
        <v>55347.35</v>
      </c>
      <c r="E112" s="334">
        <v>0</v>
      </c>
      <c r="F112" s="334">
        <v>0</v>
      </c>
      <c r="G112" s="334">
        <v>0</v>
      </c>
    </row>
    <row r="113" spans="1:8" x14ac:dyDescent="0.2">
      <c r="A113" s="333">
        <v>2113</v>
      </c>
      <c r="B113" s="307" t="s">
        <v>429</v>
      </c>
      <c r="C113" s="334">
        <v>0</v>
      </c>
      <c r="D113" s="334">
        <v>0</v>
      </c>
      <c r="E113" s="334">
        <v>0</v>
      </c>
      <c r="F113" s="334">
        <v>0</v>
      </c>
      <c r="G113" s="334">
        <v>0</v>
      </c>
    </row>
    <row r="114" spans="1:8" x14ac:dyDescent="0.2">
      <c r="A114" s="333">
        <v>2114</v>
      </c>
      <c r="B114" s="307" t="s">
        <v>430</v>
      </c>
      <c r="C114" s="334">
        <v>0</v>
      </c>
      <c r="D114" s="334">
        <v>0</v>
      </c>
      <c r="E114" s="334">
        <v>0</v>
      </c>
      <c r="F114" s="334">
        <v>0</v>
      </c>
      <c r="G114" s="334">
        <v>0</v>
      </c>
    </row>
    <row r="115" spans="1:8" x14ac:dyDescent="0.2">
      <c r="A115" s="333">
        <v>2115</v>
      </c>
      <c r="B115" s="307" t="s">
        <v>431</v>
      </c>
      <c r="C115" s="334">
        <v>0</v>
      </c>
      <c r="D115" s="334">
        <v>0</v>
      </c>
      <c r="E115" s="334">
        <v>0</v>
      </c>
      <c r="F115" s="334">
        <v>0</v>
      </c>
      <c r="G115" s="334">
        <v>0</v>
      </c>
    </row>
    <row r="116" spans="1:8" x14ac:dyDescent="0.2">
      <c r="A116" s="333">
        <v>2116</v>
      </c>
      <c r="B116" s="307" t="s">
        <v>432</v>
      </c>
      <c r="C116" s="334">
        <v>0</v>
      </c>
      <c r="D116" s="334">
        <v>0</v>
      </c>
      <c r="E116" s="334">
        <v>0</v>
      </c>
      <c r="F116" s="334">
        <v>0</v>
      </c>
      <c r="G116" s="334">
        <v>0</v>
      </c>
    </row>
    <row r="117" spans="1:8" x14ac:dyDescent="0.2">
      <c r="A117" s="333">
        <v>2117</v>
      </c>
      <c r="B117" s="307" t="s">
        <v>433</v>
      </c>
      <c r="C117" s="334">
        <v>2803239.43</v>
      </c>
      <c r="D117" s="334">
        <v>2803239.43</v>
      </c>
      <c r="E117" s="334">
        <v>0</v>
      </c>
      <c r="F117" s="334">
        <v>0</v>
      </c>
      <c r="G117" s="334">
        <v>0</v>
      </c>
    </row>
    <row r="118" spans="1:8" x14ac:dyDescent="0.2">
      <c r="A118" s="333">
        <v>2118</v>
      </c>
      <c r="B118" s="307" t="s">
        <v>434</v>
      </c>
      <c r="C118" s="334">
        <v>0</v>
      </c>
      <c r="D118" s="334">
        <v>0</v>
      </c>
      <c r="E118" s="334">
        <v>0</v>
      </c>
      <c r="F118" s="334">
        <v>0</v>
      </c>
      <c r="G118" s="334">
        <v>0</v>
      </c>
    </row>
    <row r="119" spans="1:8" x14ac:dyDescent="0.2">
      <c r="A119" s="333">
        <v>2119</v>
      </c>
      <c r="B119" s="307" t="s">
        <v>435</v>
      </c>
      <c r="C119" s="334">
        <v>0.08</v>
      </c>
      <c r="D119" s="334">
        <v>0.08</v>
      </c>
      <c r="E119" s="334">
        <v>0</v>
      </c>
      <c r="F119" s="334">
        <v>0</v>
      </c>
      <c r="G119" s="334">
        <v>0</v>
      </c>
    </row>
    <row r="120" spans="1:8" x14ac:dyDescent="0.2">
      <c r="A120" s="333">
        <v>2120</v>
      </c>
      <c r="B120" s="307" t="s">
        <v>436</v>
      </c>
      <c r="C120" s="334">
        <v>0</v>
      </c>
      <c r="D120" s="334">
        <v>0</v>
      </c>
      <c r="E120" s="334">
        <v>0</v>
      </c>
      <c r="F120" s="334">
        <v>0</v>
      </c>
      <c r="G120" s="334">
        <v>0</v>
      </c>
    </row>
    <row r="121" spans="1:8" x14ac:dyDescent="0.2">
      <c r="A121" s="333">
        <v>2121</v>
      </c>
      <c r="B121" s="307" t="s">
        <v>437</v>
      </c>
      <c r="C121" s="334">
        <v>0</v>
      </c>
      <c r="D121" s="334">
        <v>0</v>
      </c>
      <c r="E121" s="334">
        <v>0</v>
      </c>
      <c r="F121" s="334">
        <v>0</v>
      </c>
      <c r="G121" s="334">
        <v>0</v>
      </c>
    </row>
    <row r="122" spans="1:8" x14ac:dyDescent="0.2">
      <c r="A122" s="333">
        <v>2122</v>
      </c>
      <c r="B122" s="307" t="s">
        <v>438</v>
      </c>
      <c r="C122" s="334">
        <v>0</v>
      </c>
      <c r="D122" s="334">
        <v>0</v>
      </c>
      <c r="E122" s="334">
        <v>0</v>
      </c>
      <c r="F122" s="334">
        <v>0</v>
      </c>
      <c r="G122" s="334">
        <v>0</v>
      </c>
    </row>
    <row r="123" spans="1:8" x14ac:dyDescent="0.2">
      <c r="A123" s="333">
        <v>2129</v>
      </c>
      <c r="B123" s="307" t="s">
        <v>439</v>
      </c>
      <c r="C123" s="334">
        <v>0</v>
      </c>
      <c r="D123" s="334">
        <v>0</v>
      </c>
      <c r="E123" s="334">
        <v>0</v>
      </c>
      <c r="F123" s="334">
        <v>0</v>
      </c>
      <c r="G123" s="334">
        <v>0</v>
      </c>
    </row>
    <row r="125" spans="1:8" x14ac:dyDescent="0.2">
      <c r="A125" s="305" t="s">
        <v>440</v>
      </c>
      <c r="B125" s="305"/>
      <c r="C125" s="305"/>
      <c r="D125" s="305"/>
      <c r="E125" s="305"/>
      <c r="F125" s="305"/>
      <c r="G125" s="305"/>
      <c r="H125" s="305"/>
    </row>
    <row r="126" spans="1:8" x14ac:dyDescent="0.2">
      <c r="A126" s="332" t="s">
        <v>106</v>
      </c>
      <c r="B126" s="332" t="s">
        <v>107</v>
      </c>
      <c r="C126" s="332" t="s">
        <v>108</v>
      </c>
      <c r="D126" s="332" t="s">
        <v>441</v>
      </c>
      <c r="E126" s="332" t="s">
        <v>326</v>
      </c>
      <c r="F126" s="332"/>
      <c r="G126" s="332"/>
      <c r="H126" s="332"/>
    </row>
    <row r="127" spans="1:8" x14ac:dyDescent="0.2">
      <c r="A127" s="333">
        <v>2160</v>
      </c>
      <c r="B127" s="307" t="s">
        <v>442</v>
      </c>
      <c r="C127" s="334">
        <v>0</v>
      </c>
    </row>
    <row r="128" spans="1:8" x14ac:dyDescent="0.2">
      <c r="A128" s="333">
        <v>2161</v>
      </c>
      <c r="B128" s="307" t="s">
        <v>443</v>
      </c>
      <c r="C128" s="334">
        <v>0</v>
      </c>
    </row>
    <row r="129" spans="1:8" x14ac:dyDescent="0.2">
      <c r="A129" s="333">
        <v>2162</v>
      </c>
      <c r="B129" s="307" t="s">
        <v>444</v>
      </c>
      <c r="C129" s="334">
        <v>0</v>
      </c>
    </row>
    <row r="130" spans="1:8" x14ac:dyDescent="0.2">
      <c r="A130" s="333">
        <v>2163</v>
      </c>
      <c r="B130" s="307" t="s">
        <v>445</v>
      </c>
      <c r="C130" s="334">
        <v>0</v>
      </c>
    </row>
    <row r="131" spans="1:8" x14ac:dyDescent="0.2">
      <c r="A131" s="333">
        <v>2164</v>
      </c>
      <c r="B131" s="307" t="s">
        <v>446</v>
      </c>
      <c r="C131" s="334">
        <v>0</v>
      </c>
    </row>
    <row r="132" spans="1:8" x14ac:dyDescent="0.2">
      <c r="A132" s="333">
        <v>2165</v>
      </c>
      <c r="B132" s="307" t="s">
        <v>447</v>
      </c>
      <c r="C132" s="334">
        <v>0</v>
      </c>
    </row>
    <row r="133" spans="1:8" x14ac:dyDescent="0.2">
      <c r="A133" s="333">
        <v>2166</v>
      </c>
      <c r="B133" s="307" t="s">
        <v>448</v>
      </c>
      <c r="C133" s="334">
        <v>0</v>
      </c>
    </row>
    <row r="134" spans="1:8" x14ac:dyDescent="0.2">
      <c r="A134" s="333">
        <v>2250</v>
      </c>
      <c r="B134" s="307" t="s">
        <v>449</v>
      </c>
      <c r="C134" s="334">
        <v>0</v>
      </c>
    </row>
    <row r="135" spans="1:8" x14ac:dyDescent="0.2">
      <c r="A135" s="333">
        <v>2251</v>
      </c>
      <c r="B135" s="307" t="s">
        <v>450</v>
      </c>
      <c r="C135" s="334">
        <v>0</v>
      </c>
    </row>
    <row r="136" spans="1:8" x14ac:dyDescent="0.2">
      <c r="A136" s="333">
        <v>2252</v>
      </c>
      <c r="B136" s="307" t="s">
        <v>451</v>
      </c>
      <c r="C136" s="334">
        <v>0</v>
      </c>
    </row>
    <row r="137" spans="1:8" x14ac:dyDescent="0.2">
      <c r="A137" s="333">
        <v>2253</v>
      </c>
      <c r="B137" s="307" t="s">
        <v>452</v>
      </c>
      <c r="C137" s="334">
        <v>0</v>
      </c>
    </row>
    <row r="138" spans="1:8" x14ac:dyDescent="0.2">
      <c r="A138" s="333">
        <v>2254</v>
      </c>
      <c r="B138" s="307" t="s">
        <v>453</v>
      </c>
      <c r="C138" s="334">
        <v>0</v>
      </c>
    </row>
    <row r="139" spans="1:8" x14ac:dyDescent="0.2">
      <c r="A139" s="333">
        <v>2255</v>
      </c>
      <c r="B139" s="307" t="s">
        <v>454</v>
      </c>
      <c r="C139" s="334">
        <v>0</v>
      </c>
    </row>
    <row r="140" spans="1:8" x14ac:dyDescent="0.2">
      <c r="A140" s="333">
        <v>2256</v>
      </c>
      <c r="B140" s="307" t="s">
        <v>455</v>
      </c>
      <c r="C140" s="334">
        <v>0</v>
      </c>
    </row>
    <row r="142" spans="1:8" x14ac:dyDescent="0.2">
      <c r="A142" s="305" t="s">
        <v>456</v>
      </c>
      <c r="B142" s="305"/>
      <c r="C142" s="305"/>
      <c r="D142" s="305"/>
      <c r="E142" s="305"/>
      <c r="F142" s="305"/>
      <c r="G142" s="305"/>
      <c r="H142" s="305"/>
    </row>
    <row r="143" spans="1:8" x14ac:dyDescent="0.2">
      <c r="A143" s="340" t="s">
        <v>106</v>
      </c>
      <c r="B143" s="340" t="s">
        <v>107</v>
      </c>
      <c r="C143" s="340" t="s">
        <v>108</v>
      </c>
      <c r="D143" s="332" t="s">
        <v>441</v>
      </c>
      <c r="E143" s="332" t="s">
        <v>326</v>
      </c>
      <c r="F143" s="340"/>
      <c r="G143" s="340"/>
      <c r="H143" s="340"/>
    </row>
    <row r="144" spans="1:8" x14ac:dyDescent="0.2">
      <c r="A144" s="333">
        <v>2150</v>
      </c>
      <c r="B144" s="307" t="s">
        <v>457</v>
      </c>
      <c r="C144" s="334">
        <v>0</v>
      </c>
    </row>
    <row r="145" spans="1:8" x14ac:dyDescent="0.2">
      <c r="A145" s="333">
        <v>2151</v>
      </c>
      <c r="B145" s="307" t="s">
        <v>458</v>
      </c>
      <c r="C145" s="334">
        <v>0</v>
      </c>
    </row>
    <row r="146" spans="1:8" x14ac:dyDescent="0.2">
      <c r="A146" s="333">
        <v>2152</v>
      </c>
      <c r="B146" s="307" t="s">
        <v>459</v>
      </c>
      <c r="C146" s="334">
        <v>0</v>
      </c>
    </row>
    <row r="147" spans="1:8" x14ac:dyDescent="0.2">
      <c r="A147" s="333">
        <v>2159</v>
      </c>
      <c r="B147" s="307" t="s">
        <v>460</v>
      </c>
      <c r="C147" s="334">
        <v>0</v>
      </c>
    </row>
    <row r="148" spans="1:8" x14ac:dyDescent="0.2">
      <c r="A148" s="333">
        <v>2240</v>
      </c>
      <c r="B148" s="307" t="s">
        <v>461</v>
      </c>
      <c r="C148" s="334">
        <v>0</v>
      </c>
    </row>
    <row r="149" spans="1:8" x14ac:dyDescent="0.2">
      <c r="A149" s="333">
        <v>2241</v>
      </c>
      <c r="B149" s="307" t="s">
        <v>462</v>
      </c>
      <c r="C149" s="334">
        <v>0</v>
      </c>
    </row>
    <row r="150" spans="1:8" x14ac:dyDescent="0.2">
      <c r="A150" s="333">
        <v>2242</v>
      </c>
      <c r="B150" s="307" t="s">
        <v>463</v>
      </c>
      <c r="C150" s="334">
        <v>0</v>
      </c>
    </row>
    <row r="151" spans="1:8" x14ac:dyDescent="0.2">
      <c r="A151" s="333">
        <v>2249</v>
      </c>
      <c r="B151" s="307" t="s">
        <v>464</v>
      </c>
      <c r="C151" s="334">
        <v>0</v>
      </c>
    </row>
    <row r="152" spans="1:8" x14ac:dyDescent="0.2">
      <c r="A152" s="333"/>
      <c r="C152" s="334"/>
    </row>
    <row r="153" spans="1:8" x14ac:dyDescent="0.2">
      <c r="A153" s="305" t="s">
        <v>465</v>
      </c>
      <c r="B153" s="305"/>
      <c r="C153" s="305"/>
      <c r="D153" s="305"/>
      <c r="E153" s="305"/>
      <c r="F153" s="305"/>
      <c r="G153" s="305"/>
      <c r="H153" s="305"/>
    </row>
    <row r="154" spans="1:8" x14ac:dyDescent="0.2">
      <c r="A154" s="340" t="s">
        <v>106</v>
      </c>
      <c r="B154" s="340" t="s">
        <v>107</v>
      </c>
      <c r="C154" s="340" t="s">
        <v>108</v>
      </c>
      <c r="D154" s="332" t="s">
        <v>441</v>
      </c>
      <c r="E154" s="332" t="s">
        <v>326</v>
      </c>
      <c r="F154" s="340"/>
      <c r="G154" s="340"/>
      <c r="H154" s="340"/>
    </row>
    <row r="155" spans="1:8" x14ac:dyDescent="0.2">
      <c r="A155" s="333">
        <v>2170</v>
      </c>
      <c r="B155" s="307" t="s">
        <v>466</v>
      </c>
      <c r="C155" s="334">
        <v>129653.98</v>
      </c>
    </row>
    <row r="156" spans="1:8" x14ac:dyDescent="0.2">
      <c r="A156" s="333">
        <v>2171</v>
      </c>
      <c r="B156" s="307" t="s">
        <v>467</v>
      </c>
      <c r="C156" s="334">
        <v>0</v>
      </c>
    </row>
    <row r="157" spans="1:8" x14ac:dyDescent="0.2">
      <c r="A157" s="333">
        <v>2172</v>
      </c>
      <c r="B157" s="307" t="s">
        <v>468</v>
      </c>
      <c r="C157" s="334">
        <v>0</v>
      </c>
    </row>
    <row r="158" spans="1:8" x14ac:dyDescent="0.2">
      <c r="A158" s="333">
        <v>2179</v>
      </c>
      <c r="B158" s="307" t="s">
        <v>469</v>
      </c>
      <c r="C158" s="334">
        <v>129653.98</v>
      </c>
    </row>
    <row r="159" spans="1:8" x14ac:dyDescent="0.2">
      <c r="A159" s="333">
        <v>2260</v>
      </c>
      <c r="B159" s="307" t="s">
        <v>470</v>
      </c>
      <c r="C159" s="334">
        <v>0</v>
      </c>
    </row>
    <row r="160" spans="1:8" x14ac:dyDescent="0.2">
      <c r="A160" s="333">
        <v>2261</v>
      </c>
      <c r="B160" s="307" t="s">
        <v>471</v>
      </c>
      <c r="C160" s="334">
        <v>0</v>
      </c>
    </row>
    <row r="161" spans="1:8" x14ac:dyDescent="0.2">
      <c r="A161" s="333">
        <v>2262</v>
      </c>
      <c r="B161" s="307" t="s">
        <v>472</v>
      </c>
      <c r="C161" s="334">
        <v>0</v>
      </c>
    </row>
    <row r="162" spans="1:8" x14ac:dyDescent="0.2">
      <c r="A162" s="333">
        <v>2263</v>
      </c>
      <c r="B162" s="307" t="s">
        <v>473</v>
      </c>
      <c r="C162" s="334">
        <v>0</v>
      </c>
    </row>
    <row r="163" spans="1:8" x14ac:dyDescent="0.2">
      <c r="A163" s="333">
        <v>2269</v>
      </c>
      <c r="B163" s="307" t="s">
        <v>474</v>
      </c>
      <c r="C163" s="334">
        <v>0</v>
      </c>
    </row>
    <row r="165" spans="1:8" x14ac:dyDescent="0.2">
      <c r="A165" s="305" t="s">
        <v>475</v>
      </c>
      <c r="B165" s="305"/>
      <c r="C165" s="305"/>
      <c r="D165" s="305"/>
      <c r="E165" s="305"/>
      <c r="F165" s="305"/>
      <c r="G165" s="305"/>
      <c r="H165" s="305"/>
    </row>
    <row r="166" spans="1:8" x14ac:dyDescent="0.2">
      <c r="A166" s="340" t="s">
        <v>106</v>
      </c>
      <c r="B166" s="340" t="s">
        <v>107</v>
      </c>
      <c r="C166" s="340" t="s">
        <v>108</v>
      </c>
      <c r="D166" s="332" t="s">
        <v>441</v>
      </c>
      <c r="E166" s="332" t="s">
        <v>326</v>
      </c>
      <c r="F166" s="340"/>
      <c r="G166" s="340"/>
      <c r="H166" s="340"/>
    </row>
    <row r="167" spans="1:8" x14ac:dyDescent="0.2">
      <c r="A167" s="333">
        <v>2190</v>
      </c>
      <c r="B167" s="307" t="s">
        <v>476</v>
      </c>
      <c r="C167" s="334">
        <v>0</v>
      </c>
    </row>
    <row r="168" spans="1:8" x14ac:dyDescent="0.2">
      <c r="A168" s="333">
        <v>2191</v>
      </c>
      <c r="B168" s="307" t="s">
        <v>477</v>
      </c>
      <c r="C168" s="334">
        <v>0</v>
      </c>
    </row>
    <row r="169" spans="1:8" x14ac:dyDescent="0.2">
      <c r="A169" s="333">
        <v>2192</v>
      </c>
      <c r="B169" s="307" t="s">
        <v>478</v>
      </c>
      <c r="C169" s="334">
        <v>0</v>
      </c>
    </row>
    <row r="170" spans="1:8" x14ac:dyDescent="0.2">
      <c r="A170" s="333">
        <v>2199</v>
      </c>
      <c r="B170" s="307" t="s">
        <v>479</v>
      </c>
      <c r="C170" s="334">
        <v>0</v>
      </c>
    </row>
    <row r="173" spans="1:8" x14ac:dyDescent="0.2">
      <c r="B173" s="307" t="s">
        <v>310</v>
      </c>
    </row>
  </sheetData>
  <sheetProtection formatCells="0" formatColumns="0" formatRows="0" insertColumns="0" insertRows="0" insertHyperlinks="0" deleteColumns="0" deleteRows="0" sort="0" autoFilter="0" pivotTables="0"/>
  <mergeCells count="4">
    <mergeCell ref="A1:F1"/>
    <mergeCell ref="A2:F2"/>
    <mergeCell ref="A3:F3"/>
    <mergeCell ref="A4:F4"/>
  </mergeCells>
  <dataValidations count="33">
    <dataValidation allowBlank="1" showInputMessage="1" showErrorMessage="1" prompt="Especificar origen de dicho recurso: Federal, Estatal, Municipal, Particulares." sqref="D126 D143 D154 D166" xr:uid="{00000000-0002-0000-5000-000000000000}"/>
    <dataValidation allowBlank="1" showInputMessage="1" showErrorMessage="1" prompt="Informar sobre la factibilidad de pago." sqref="H109" xr:uid="{00000000-0002-0000-5000-000001000000}"/>
    <dataValidation allowBlank="1" showInputMessage="1" showErrorMessage="1" prompt="Importe de la cuentas por pagar con fecha de vencimiento mayor a 365 días." sqref="G109" xr:uid="{00000000-0002-0000-5000-000002000000}"/>
    <dataValidation allowBlank="1" showInputMessage="1" showErrorMessage="1" prompt="Importe de la cuentas por pagar con fecha de vencimiento de 181 a 365 días." sqref="F109" xr:uid="{00000000-0002-0000-5000-000003000000}"/>
    <dataValidation allowBlank="1" showInputMessage="1" showErrorMessage="1" prompt="Importe de la cuentas por pagar con fecha de vencimiento de 91 a 180 días." sqref="E109" xr:uid="{00000000-0002-0000-5000-000004000000}"/>
    <dataValidation allowBlank="1" showInputMessage="1" showErrorMessage="1" prompt="Importe de la cuentas por pagar con fecha de vencimiento de 1 a 90 días." sqref="D109" xr:uid="{00000000-0002-0000-5000-000005000000}"/>
    <dataValidation allowBlank="1" showInputMessage="1" showErrorMessage="1" prompt="Características cualitativas significativas que les impacten financieramente." sqref="D97 E126 E143 E154 E166" xr:uid="{00000000-0002-0000-5000-000006000000}"/>
    <dataValidation allowBlank="1" showInputMessage="1" showErrorMessage="1" prompt="Informar los criterios utilizados para la determinación de las estimaciones; por ejemplo: estimación de cuentas incobrables, estimación de inventarios, deterioro de activos biológicos  y cualquier otra que aplique." sqref="D91" xr:uid="{00000000-0002-0000-5000-000007000000}"/>
    <dataValidation allowBlank="1" showErrorMessage="1" prompt="Registrar porcentaje de amortización aplicada." sqref="G75" xr:uid="{00000000-0002-0000-5000-000008000000}"/>
    <dataValidation allowBlank="1" showInputMessage="1" showErrorMessage="1" prompt="Especificar el método de amortización de activos intangibles (Línea recta, decreciente, doble cuota, etc.)." sqref="F75" xr:uid="{00000000-0002-0000-5000-000009000000}"/>
    <dataValidation allowBlank="1" showInputMessage="1" showErrorMessage="1" prompt="Informará de las características significativas del estado en el que se encuentran los activos." sqref="J55" xr:uid="{00000000-0002-0000-5000-00000A000000}"/>
    <dataValidation allowBlank="1" showInputMessage="1" showErrorMessage="1" prompt="Estado en que se encuentren los bienes." sqref="I55" xr:uid="{00000000-0002-0000-5000-00000B000000}"/>
    <dataValidation allowBlank="1" showInputMessage="1" showErrorMessage="1" prompt="Precisar la periodicidad de aplicación de la depreciación así como especificar si existe un cambio en criterio contable, justificada con base a una imposición voluntaria." sqref="H55" xr:uid="{00000000-0002-0000-5000-00000C000000}"/>
    <dataValidation allowBlank="1" showInputMessage="1" showErrorMessage="1" prompt="Registrar porcentaje de depreciación aplicada." sqref="G55" xr:uid="{00000000-0002-0000-5000-00000D000000}"/>
    <dataValidation allowBlank="1" showInputMessage="1" showErrorMessage="1" prompt="Especificar el método de depreciación de activos fijos (Línea recta, decreciente, doble cuota, etc.)." sqref="F55" xr:uid="{00000000-0002-0000-5000-00000E000000}"/>
    <dataValidation allowBlank="1" showInputMessage="1" showErrorMessage="1" prompt="Plasmar el importe acumulado de depreciación especificado en las cuentas 1.2.6." sqref="E75 E55" xr:uid="{00000000-0002-0000-5000-00000F000000}"/>
    <dataValidation allowBlank="1" showInputMessage="1" showErrorMessage="1" prompt="Importe de la depreciación correspondiente al ejercicio en la cuenta 5.5.1." sqref="D55 D75" xr:uid="{00000000-0002-0000-5000-000010000000}"/>
    <dataValidation allowBlank="1" showInputMessage="1" showErrorMessage="1" prompt="Características relevantes que tengan impacto financiero o situación de riesgo. Ejemplo: Becas a fondo perdido." sqref="E45" xr:uid="{00000000-0002-0000-5000-000011000000}"/>
    <dataValidation allowBlank="1" showInputMessage="1" showErrorMessage="1" prompt="Tipo de fideicomiso(s) que tiene la entidad derivado de los recursos asignados (Art. 32 LGCG.). Puede ser de: Administración, Inversión." sqref="D45" xr:uid="{00000000-0002-0000-5000-000012000000}"/>
    <dataValidation allowBlank="1" showInputMessage="1" showErrorMessage="1" prompt="Justificar el uso del método de valuación elegido y las ventajas del mismo." sqref="E40" xr:uid="{00000000-0002-0000-5000-000013000000}"/>
    <dataValidation allowBlank="1" showInputMessage="1" showErrorMessage="1" prompt="Plasmar el impacto en la información por la elección del método de valuación." sqref="F31 F40" xr:uid="{00000000-0002-0000-5000-000014000000}"/>
    <dataValidation allowBlank="1" showInputMessage="1" showErrorMessage="1" prompt="Método de valuación aplicados a los inventarios (UEPS, PROMEDIO, etc.)." sqref="E31 D40" xr:uid="{00000000-0002-0000-5000-000015000000}"/>
    <dataValidation allowBlank="1" showInputMessage="1" showErrorMessage="1" prompt="Sistema de costeo." sqref="D31" xr:uid="{00000000-0002-0000-5000-000016000000}"/>
    <dataValidation allowBlank="1" showInputMessage="1" showErrorMessage="1" prompt="Informar sobre características cualitativas de la cuenta, ejemplo: acciones implementadas para su recuperación, causas de la demora en su recuperación." sqref="H19" xr:uid="{00000000-0002-0000-5000-000017000000}"/>
    <dataValidation allowBlank="1" showInputMessage="1" showErrorMessage="1" prompt="Importe de la cuentas por cobrar con vencimiento mayor a 365 días." sqref="G19" xr:uid="{00000000-0002-0000-5000-000018000000}"/>
    <dataValidation allowBlank="1" showInputMessage="1" showErrorMessage="1" prompt="Importe de la cuentas por cobrar con fecha de vencimiento de 181 a 365 días." sqref="F19" xr:uid="{00000000-0002-0000-5000-000019000000}"/>
    <dataValidation allowBlank="1" showInputMessage="1" showErrorMessage="1" prompt="Importe de la cuentas por cobrar con fecha de vencimiento de 91 a 180 días." sqref="E19" xr:uid="{00000000-0002-0000-5000-00001A000000}"/>
    <dataValidation allowBlank="1" showInputMessage="1" showErrorMessage="1" prompt="Importe de la cuentas por cobrar con fecha de vencimiento de 1 a 90 días." sqref="D19" xr:uid="{00000000-0002-0000-5000-00001B000000}"/>
    <dataValidation allowBlank="1" showInputMessage="1" showErrorMessage="1" prompt="Identificar la viabilidad y disponibilidad de recursos para llevar a cabo las acciones de cobro correspondiente." sqref="H14" xr:uid="{00000000-0002-0000-5000-00001C000000}"/>
    <dataValidation allowBlank="1" showInputMessage="1" showErrorMessage="1" prompt="Especificar el tipo de instrumento de inversión: Bondes, Petrobonos, Cetes, Mesa de dinero, etc." sqref="D8" xr:uid="{00000000-0002-0000-5000-00001D000000}"/>
    <dataValidation allowBlank="1" showInputMessage="1" showErrorMessage="1" prompt="Saldo final de la información financiera presentada y en su caso, el importe debe corresponder a la suma de la columna de monto parcial (trimestral: 1er, 2do, 3ro. o 4to. / CP)." sqref="C8 C14 C19 C31 C40 C45 C49 C55 C75 C91 C166 C109 C126 C143 C154 C97" xr:uid="{00000000-0002-0000-5000-00001E000000}"/>
    <dataValidation allowBlank="1" showInputMessage="1" showErrorMessage="1" prompt="Corresponde al nombre o descripción de la cuenta de acuerdo al Plan de Cuentas emitido por el CONAC." sqref="B8 B14 B19 B31 B40 B45 B49 B55 B75 B91 B166 B109 B126 B143 B154 B97" xr:uid="{00000000-0002-0000-5000-00001F000000}"/>
    <dataValidation allowBlank="1" showInputMessage="1" showErrorMessage="1" prompt="Corresponde al número de la cuenta de acuerdo al Plan de Cuentas emitido por el CONAC." sqref="A8 A14 A19 A31 A40 A45 A49 A55 A75 A91 A166 A109 A126 A143 A154 A97" xr:uid="{00000000-0002-0000-5000-000020000000}"/>
  </dataValidations>
  <printOptions horizontalCentered="1"/>
  <pageMargins left="0.70866141732283472" right="0.70866141732283472" top="0.74803149606299213" bottom="0.74803149606299213" header="0.31496062992125984" footer="0.31496062992125984"/>
  <pageSetup scale="44" fitToHeight="3" orientation="portrait" r:id="rId1"/>
  <rowBreaks count="1" manualBreakCount="1">
    <brk id="140" max="9" man="1"/>
  </rowBreaks>
  <drawing r:id="rId2"/>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pageSetUpPr fitToPage="1"/>
  </sheetPr>
  <dimension ref="A1:E31"/>
  <sheetViews>
    <sheetView view="pageBreakPreview" zoomScale="60" zoomScaleNormal="100" workbookViewId="0">
      <selection activeCell="A3" sqref="A3:C3"/>
    </sheetView>
  </sheetViews>
  <sheetFormatPr baseColWidth="10" defaultColWidth="9.109375" defaultRowHeight="10.199999999999999" x14ac:dyDescent="0.2"/>
  <cols>
    <col min="1" max="1" width="10" style="341" customWidth="1"/>
    <col min="2" max="2" width="48.109375" style="341" customWidth="1"/>
    <col min="3" max="3" width="22.88671875" style="341" customWidth="1"/>
    <col min="4" max="4" width="16.88671875" style="341" customWidth="1"/>
    <col min="5" max="5" width="12.109375" style="341" bestFit="1" customWidth="1"/>
    <col min="6" max="16384" width="9.109375" style="341"/>
  </cols>
  <sheetData>
    <row r="1" spans="1:5" ht="11.25" customHeight="1" x14ac:dyDescent="0.2">
      <c r="A1" s="530" t="s">
        <v>2116</v>
      </c>
      <c r="B1" s="530"/>
      <c r="C1" s="530"/>
      <c r="D1" s="146" t="s">
        <v>99</v>
      </c>
      <c r="E1" s="147">
        <v>2025</v>
      </c>
    </row>
    <row r="2" spans="1:5" ht="11.25" customHeight="1" x14ac:dyDescent="0.2">
      <c r="A2" s="530" t="s">
        <v>480</v>
      </c>
      <c r="B2" s="530"/>
      <c r="C2" s="530"/>
      <c r="D2" s="146" t="s">
        <v>101</v>
      </c>
      <c r="E2" s="147" t="s">
        <v>648</v>
      </c>
    </row>
    <row r="3" spans="1:5" ht="11.25" customHeight="1" x14ac:dyDescent="0.2">
      <c r="A3" s="530" t="s">
        <v>2117</v>
      </c>
      <c r="B3" s="530"/>
      <c r="C3" s="530"/>
      <c r="D3" s="146" t="s">
        <v>102</v>
      </c>
      <c r="E3" s="147" t="s">
        <v>651</v>
      </c>
    </row>
    <row r="4" spans="1:5" ht="11.25" customHeight="1" x14ac:dyDescent="0.2">
      <c r="A4" s="530" t="s">
        <v>103</v>
      </c>
      <c r="B4" s="530"/>
      <c r="C4" s="530"/>
      <c r="D4" s="146"/>
      <c r="E4" s="147"/>
    </row>
    <row r="5" spans="1:5" x14ac:dyDescent="0.2">
      <c r="A5" s="342" t="s">
        <v>104</v>
      </c>
      <c r="B5" s="343"/>
      <c r="C5" s="343"/>
      <c r="D5" s="343"/>
      <c r="E5" s="343"/>
    </row>
    <row r="7" spans="1:5" x14ac:dyDescent="0.2">
      <c r="A7" s="343" t="s">
        <v>481</v>
      </c>
      <c r="B7" s="343"/>
      <c r="C7" s="343"/>
      <c r="D7" s="343"/>
      <c r="E7" s="343"/>
    </row>
    <row r="8" spans="1:5" x14ac:dyDescent="0.2">
      <c r="A8" s="332" t="s">
        <v>106</v>
      </c>
      <c r="B8" s="332" t="s">
        <v>107</v>
      </c>
      <c r="C8" s="332" t="s">
        <v>108</v>
      </c>
      <c r="D8" s="344" t="s">
        <v>313</v>
      </c>
      <c r="E8" s="344" t="s">
        <v>441</v>
      </c>
    </row>
    <row r="9" spans="1:5" x14ac:dyDescent="0.2">
      <c r="A9" s="345">
        <v>3110</v>
      </c>
      <c r="B9" s="341" t="s">
        <v>163</v>
      </c>
      <c r="C9" s="346">
        <v>0</v>
      </c>
    </row>
    <row r="10" spans="1:5" x14ac:dyDescent="0.2">
      <c r="A10" s="345">
        <v>3120</v>
      </c>
      <c r="B10" s="341" t="s">
        <v>482</v>
      </c>
      <c r="C10" s="346">
        <v>0</v>
      </c>
    </row>
    <row r="11" spans="1:5" x14ac:dyDescent="0.2">
      <c r="A11" s="345">
        <v>3130</v>
      </c>
      <c r="B11" s="341" t="s">
        <v>485</v>
      </c>
      <c r="C11" s="346">
        <v>0</v>
      </c>
    </row>
    <row r="13" spans="1:5" x14ac:dyDescent="0.2">
      <c r="A13" s="343" t="s">
        <v>486</v>
      </c>
      <c r="B13" s="343"/>
      <c r="C13" s="343"/>
      <c r="D13" s="343"/>
      <c r="E13" s="343"/>
    </row>
    <row r="14" spans="1:5" x14ac:dyDescent="0.2">
      <c r="A14" s="332" t="s">
        <v>106</v>
      </c>
      <c r="B14" s="332" t="s">
        <v>107</v>
      </c>
      <c r="C14" s="332" t="s">
        <v>108</v>
      </c>
      <c r="D14" s="344" t="s">
        <v>487</v>
      </c>
      <c r="E14" s="344"/>
    </row>
    <row r="15" spans="1:5" x14ac:dyDescent="0.2">
      <c r="A15" s="345">
        <v>3210</v>
      </c>
      <c r="B15" s="341" t="s">
        <v>488</v>
      </c>
      <c r="C15" s="346">
        <v>-68023.3</v>
      </c>
    </row>
    <row r="16" spans="1:5" x14ac:dyDescent="0.2">
      <c r="A16" s="345">
        <v>3220</v>
      </c>
      <c r="B16" s="341" t="s">
        <v>489</v>
      </c>
      <c r="C16" s="346">
        <v>38037036.259999998</v>
      </c>
    </row>
    <row r="17" spans="1:4" x14ac:dyDescent="0.2">
      <c r="A17" s="345">
        <v>3230</v>
      </c>
      <c r="B17" s="341" t="s">
        <v>490</v>
      </c>
      <c r="C17" s="346">
        <v>0</v>
      </c>
    </row>
    <row r="18" spans="1:4" x14ac:dyDescent="0.2">
      <c r="A18" s="345">
        <v>3231</v>
      </c>
      <c r="B18" s="341" t="s">
        <v>491</v>
      </c>
      <c r="C18" s="346">
        <v>0</v>
      </c>
    </row>
    <row r="19" spans="1:4" x14ac:dyDescent="0.2">
      <c r="A19" s="345">
        <v>3232</v>
      </c>
      <c r="B19" s="341" t="s">
        <v>493</v>
      </c>
      <c r="C19" s="346">
        <v>0</v>
      </c>
    </row>
    <row r="20" spans="1:4" x14ac:dyDescent="0.2">
      <c r="A20" s="345">
        <v>3233</v>
      </c>
      <c r="B20" s="341" t="s">
        <v>494</v>
      </c>
      <c r="C20" s="346">
        <v>0</v>
      </c>
    </row>
    <row r="21" spans="1:4" x14ac:dyDescent="0.2">
      <c r="A21" s="345">
        <v>3239</v>
      </c>
      <c r="B21" s="341" t="s">
        <v>495</v>
      </c>
      <c r="C21" s="346">
        <v>0</v>
      </c>
    </row>
    <row r="22" spans="1:4" x14ac:dyDescent="0.2">
      <c r="A22" s="345">
        <v>3240</v>
      </c>
      <c r="B22" s="341" t="s">
        <v>496</v>
      </c>
      <c r="C22" s="346">
        <v>0</v>
      </c>
    </row>
    <row r="23" spans="1:4" x14ac:dyDescent="0.2">
      <c r="A23" s="345">
        <v>3241</v>
      </c>
      <c r="B23" s="341" t="s">
        <v>497</v>
      </c>
      <c r="C23" s="346">
        <v>0</v>
      </c>
    </row>
    <row r="24" spans="1:4" x14ac:dyDescent="0.2">
      <c r="A24" s="345">
        <v>3242</v>
      </c>
      <c r="B24" s="341" t="s">
        <v>498</v>
      </c>
      <c r="C24" s="346">
        <v>0</v>
      </c>
    </row>
    <row r="25" spans="1:4" x14ac:dyDescent="0.2">
      <c r="A25" s="345">
        <v>3243</v>
      </c>
      <c r="B25" s="341" t="s">
        <v>499</v>
      </c>
      <c r="C25" s="346">
        <v>0</v>
      </c>
    </row>
    <row r="26" spans="1:4" x14ac:dyDescent="0.2">
      <c r="A26" s="345">
        <v>3250</v>
      </c>
      <c r="B26" s="341" t="s">
        <v>500</v>
      </c>
      <c r="C26" s="346">
        <v>0</v>
      </c>
    </row>
    <row r="27" spans="1:4" x14ac:dyDescent="0.2">
      <c r="A27" s="345">
        <v>3251</v>
      </c>
      <c r="B27" s="341" t="s">
        <v>501</v>
      </c>
      <c r="C27" s="346">
        <v>0</v>
      </c>
    </row>
    <row r="28" spans="1:4" x14ac:dyDescent="0.2">
      <c r="A28" s="345">
        <v>3252</v>
      </c>
      <c r="B28" s="341" t="s">
        <v>502</v>
      </c>
      <c r="C28" s="346">
        <v>0</v>
      </c>
    </row>
    <row r="29" spans="1:4" x14ac:dyDescent="0.2">
      <c r="A29" s="347">
        <v>3253</v>
      </c>
      <c r="B29" s="348" t="s">
        <v>503</v>
      </c>
      <c r="C29" s="349">
        <v>0</v>
      </c>
      <c r="D29" s="348"/>
    </row>
    <row r="30" spans="1:4" x14ac:dyDescent="0.2">
      <c r="A30" s="348"/>
      <c r="B30" s="348"/>
      <c r="C30" s="348"/>
      <c r="D30" s="348"/>
    </row>
    <row r="31" spans="1:4" x14ac:dyDescent="0.2">
      <c r="A31" s="348" t="s">
        <v>310</v>
      </c>
      <c r="C31" s="348"/>
      <c r="D31" s="348"/>
    </row>
  </sheetData>
  <sheetProtection formatCells="0" formatColumns="0" formatRows="0" insertColumns="0" insertRows="0" insertHyperlinks="0" deleteColumns="0" deleteRows="0" sort="0" autoFilter="0" pivotTables="0"/>
  <mergeCells count="4">
    <mergeCell ref="A1:C1"/>
    <mergeCell ref="A2:C2"/>
    <mergeCell ref="A3:C3"/>
    <mergeCell ref="A4:C4"/>
  </mergeCells>
  <dataValidations count="6">
    <dataValidation allowBlank="1" showInputMessage="1" showErrorMessage="1" prompt="Procedencia de los recursos que modifican al_x000a_patrimonio generado." sqref="D14" xr:uid="{00000000-0002-0000-5100-000000000000}"/>
    <dataValidation allowBlank="1" showInputMessage="1" showErrorMessage="1" prompt="Procedencia de los recursos: Estatal o Municipal." sqref="E8" xr:uid="{00000000-0002-0000-5100-000001000000}"/>
    <dataValidation allowBlank="1" showInputMessage="1" showErrorMessage="1" prompt="Tipo de patrimonio clasificado de acuerdo al Plan de Cuentas emitido por el CONAC: Aportaciones, Donaciones de Capital y/o Actualización de la Hacienda Pública/Patrimonio." sqref="D8" xr:uid="{00000000-0002-0000-5100-000002000000}"/>
    <dataValidation allowBlank="1" showInputMessage="1" showErrorMessage="1" prompt="Corresponde al nombre o descripción de la cuenta de acuerdo al Plan de Cuentas emitido por el CONAC." sqref="B8 B14" xr:uid="{00000000-0002-0000-5100-000003000000}"/>
    <dataValidation allowBlank="1" showInputMessage="1" showErrorMessage="1" prompt="Saldo final de la información financiera presentada y en su caso, el importe debe corresponder a la suma de la columna de monto parcial (trimestral: 1er, 2do, 3ro. o 4to. / CP)." sqref="C8 C14" xr:uid="{00000000-0002-0000-5100-000004000000}"/>
    <dataValidation allowBlank="1" showInputMessage="1" showErrorMessage="1" prompt="Corresponde al número de la cuenta de acuerdo al Plan de Cuentas emitido por el CONAC." sqref="A8 A14" xr:uid="{00000000-0002-0000-5100-000005000000}"/>
  </dataValidations>
  <pageMargins left="0.70866141732283472" right="0.70866141732283472" top="0.74803149606299213" bottom="0.74803149606299213" header="0.31496062992125984" footer="0.31496062992125984"/>
  <pageSetup scale="82" orientation="portrait" r:id="rId1"/>
  <drawing r:id="rId2"/>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F140"/>
  <sheetViews>
    <sheetView view="pageBreakPreview" topLeftCell="A81" zoomScale="60" zoomScaleNormal="100" workbookViewId="0">
      <selection activeCell="F140" sqref="F140"/>
    </sheetView>
  </sheetViews>
  <sheetFormatPr baseColWidth="10" defaultColWidth="9.109375" defaultRowHeight="10.199999999999999" x14ac:dyDescent="0.2"/>
  <cols>
    <col min="1" max="1" width="10" style="341" customWidth="1"/>
    <col min="2" max="2" width="63.44140625" style="341" bestFit="1" customWidth="1"/>
    <col min="3" max="3" width="15.109375" style="341" bestFit="1" customWidth="1"/>
    <col min="4" max="4" width="16.44140625" style="341" bestFit="1" customWidth="1"/>
    <col min="5" max="5" width="12.109375" style="341" bestFit="1" customWidth="1"/>
    <col min="6" max="16384" width="9.109375" style="341"/>
  </cols>
  <sheetData>
    <row r="1" spans="1:5" s="350" customFormat="1" ht="11.25" customHeight="1" x14ac:dyDescent="0.3">
      <c r="A1" s="530" t="s">
        <v>2116</v>
      </c>
      <c r="B1" s="530"/>
      <c r="C1" s="530"/>
      <c r="D1" s="146" t="s">
        <v>99</v>
      </c>
      <c r="E1" s="147">
        <v>2025</v>
      </c>
    </row>
    <row r="2" spans="1:5" s="350" customFormat="1" ht="11.25" customHeight="1" x14ac:dyDescent="0.3">
      <c r="A2" s="530" t="s">
        <v>504</v>
      </c>
      <c r="B2" s="530"/>
      <c r="C2" s="530"/>
      <c r="D2" s="146" t="s">
        <v>101</v>
      </c>
      <c r="E2" s="147" t="s">
        <v>648</v>
      </c>
    </row>
    <row r="3" spans="1:5" s="350" customFormat="1" ht="11.25" customHeight="1" x14ac:dyDescent="0.3">
      <c r="A3" s="530" t="s">
        <v>2117</v>
      </c>
      <c r="B3" s="530"/>
      <c r="C3" s="530"/>
      <c r="D3" s="146" t="s">
        <v>102</v>
      </c>
      <c r="E3" s="147" t="s">
        <v>651</v>
      </c>
    </row>
    <row r="4" spans="1:5" s="350" customFormat="1" ht="11.25" customHeight="1" x14ac:dyDescent="0.3">
      <c r="A4" s="530" t="s">
        <v>103</v>
      </c>
      <c r="B4" s="530"/>
      <c r="C4" s="530"/>
      <c r="D4" s="146"/>
      <c r="E4" s="147"/>
    </row>
    <row r="5" spans="1:5" x14ac:dyDescent="0.2">
      <c r="A5" s="342" t="s">
        <v>104</v>
      </c>
      <c r="B5" s="343"/>
      <c r="C5" s="343"/>
      <c r="D5" s="343"/>
      <c r="E5" s="343"/>
    </row>
    <row r="7" spans="1:5" x14ac:dyDescent="0.2">
      <c r="A7" s="343" t="s">
        <v>505</v>
      </c>
      <c r="B7" s="343"/>
      <c r="C7" s="343"/>
      <c r="D7" s="343"/>
    </row>
    <row r="8" spans="1:5" x14ac:dyDescent="0.2">
      <c r="A8" s="332" t="s">
        <v>106</v>
      </c>
      <c r="B8" s="332" t="s">
        <v>107</v>
      </c>
      <c r="C8" s="351">
        <f>E1</f>
        <v>2025</v>
      </c>
      <c r="D8" s="351">
        <f>C8-1</f>
        <v>2024</v>
      </c>
    </row>
    <row r="9" spans="1:5" x14ac:dyDescent="0.2">
      <c r="A9" s="345">
        <v>1111</v>
      </c>
      <c r="B9" s="341" t="s">
        <v>506</v>
      </c>
      <c r="C9" s="346">
        <v>18000</v>
      </c>
      <c r="D9" s="346">
        <v>18000</v>
      </c>
    </row>
    <row r="10" spans="1:5" x14ac:dyDescent="0.2">
      <c r="A10" s="345">
        <v>1112</v>
      </c>
      <c r="B10" s="341" t="s">
        <v>507</v>
      </c>
      <c r="C10" s="346">
        <v>18653776.649999999</v>
      </c>
      <c r="D10" s="346">
        <v>7577516.7000000002</v>
      </c>
    </row>
    <row r="11" spans="1:5" x14ac:dyDescent="0.2">
      <c r="A11" s="345">
        <v>1113</v>
      </c>
      <c r="B11" s="341" t="s">
        <v>508</v>
      </c>
      <c r="C11" s="346">
        <v>0</v>
      </c>
      <c r="D11" s="346">
        <v>0</v>
      </c>
    </row>
    <row r="12" spans="1:5" x14ac:dyDescent="0.2">
      <c r="A12" s="345">
        <v>1114</v>
      </c>
      <c r="B12" s="341" t="s">
        <v>314</v>
      </c>
      <c r="C12" s="346">
        <v>5293695.93</v>
      </c>
      <c r="D12" s="346">
        <v>15978616.529999999</v>
      </c>
    </row>
    <row r="13" spans="1:5" x14ac:dyDescent="0.2">
      <c r="A13" s="345">
        <v>1115</v>
      </c>
      <c r="B13" s="341" t="s">
        <v>315</v>
      </c>
      <c r="C13" s="346">
        <v>0</v>
      </c>
      <c r="D13" s="346">
        <v>0</v>
      </c>
    </row>
    <row r="14" spans="1:5" x14ac:dyDescent="0.2">
      <c r="A14" s="345">
        <v>1116</v>
      </c>
      <c r="B14" s="341" t="s">
        <v>509</v>
      </c>
      <c r="C14" s="346">
        <v>0</v>
      </c>
      <c r="D14" s="346">
        <v>0</v>
      </c>
    </row>
    <row r="15" spans="1:5" x14ac:dyDescent="0.2">
      <c r="A15" s="345">
        <v>1119</v>
      </c>
      <c r="B15" s="341" t="s">
        <v>510</v>
      </c>
      <c r="C15" s="346">
        <v>0</v>
      </c>
      <c r="D15" s="346">
        <v>0</v>
      </c>
    </row>
    <row r="16" spans="1:5" x14ac:dyDescent="0.2">
      <c r="A16" s="352">
        <v>1110</v>
      </c>
      <c r="B16" s="353" t="s">
        <v>511</v>
      </c>
      <c r="C16" s="354">
        <f>SUM(C9:C15)</f>
        <v>23965472.579999998</v>
      </c>
      <c r="D16" s="354">
        <f>SUM(D9:D15)</f>
        <v>23574133.23</v>
      </c>
    </row>
    <row r="19" spans="1:4" x14ac:dyDescent="0.2">
      <c r="A19" s="343" t="s">
        <v>512</v>
      </c>
      <c r="B19" s="343"/>
      <c r="C19" s="343"/>
      <c r="D19" s="343"/>
    </row>
    <row r="20" spans="1:4" x14ac:dyDescent="0.2">
      <c r="A20" s="332" t="s">
        <v>106</v>
      </c>
      <c r="B20" s="332" t="s">
        <v>107</v>
      </c>
      <c r="C20" s="351">
        <f>C8</f>
        <v>2025</v>
      </c>
      <c r="D20" s="351">
        <f>D8</f>
        <v>2024</v>
      </c>
    </row>
    <row r="21" spans="1:4" x14ac:dyDescent="0.2">
      <c r="A21" s="352">
        <v>1230</v>
      </c>
      <c r="B21" s="355" t="s">
        <v>368</v>
      </c>
      <c r="C21" s="354">
        <f>SUM(C22:C28)</f>
        <v>3584612.8499999996</v>
      </c>
      <c r="D21" s="354">
        <f>SUM(D22:D28)</f>
        <v>3584612.8499999996</v>
      </c>
    </row>
    <row r="22" spans="1:4" x14ac:dyDescent="0.2">
      <c r="A22" s="345">
        <v>1231</v>
      </c>
      <c r="B22" s="341" t="s">
        <v>369</v>
      </c>
      <c r="C22" s="346">
        <v>0</v>
      </c>
      <c r="D22" s="346">
        <v>0</v>
      </c>
    </row>
    <row r="23" spans="1:4" x14ac:dyDescent="0.2">
      <c r="A23" s="345">
        <v>1232</v>
      </c>
      <c r="B23" s="341" t="s">
        <v>370</v>
      </c>
      <c r="C23" s="346">
        <v>0</v>
      </c>
      <c r="D23" s="346">
        <v>0</v>
      </c>
    </row>
    <row r="24" spans="1:4" x14ac:dyDescent="0.2">
      <c r="A24" s="345">
        <v>1233</v>
      </c>
      <c r="B24" s="341" t="s">
        <v>371</v>
      </c>
      <c r="C24" s="346">
        <v>0</v>
      </c>
      <c r="D24" s="346">
        <v>0</v>
      </c>
    </row>
    <row r="25" spans="1:4" x14ac:dyDescent="0.2">
      <c r="A25" s="345">
        <v>1234</v>
      </c>
      <c r="B25" s="341" t="s">
        <v>374</v>
      </c>
      <c r="C25" s="346">
        <v>0</v>
      </c>
      <c r="D25" s="346">
        <v>0</v>
      </c>
    </row>
    <row r="26" spans="1:4" x14ac:dyDescent="0.2">
      <c r="A26" s="345">
        <v>1235</v>
      </c>
      <c r="B26" s="341" t="s">
        <v>375</v>
      </c>
      <c r="C26" s="346">
        <v>2397475.2799999998</v>
      </c>
      <c r="D26" s="346">
        <v>2397475.2799999998</v>
      </c>
    </row>
    <row r="27" spans="1:4" x14ac:dyDescent="0.2">
      <c r="A27" s="345">
        <v>1236</v>
      </c>
      <c r="B27" s="341" t="s">
        <v>376</v>
      </c>
      <c r="C27" s="346">
        <v>1187137.57</v>
      </c>
      <c r="D27" s="346">
        <v>1187137.57</v>
      </c>
    </row>
    <row r="28" spans="1:4" x14ac:dyDescent="0.2">
      <c r="A28" s="345">
        <v>1239</v>
      </c>
      <c r="B28" s="341" t="s">
        <v>377</v>
      </c>
      <c r="C28" s="346">
        <v>0</v>
      </c>
      <c r="D28" s="346">
        <v>0</v>
      </c>
    </row>
    <row r="29" spans="1:4" x14ac:dyDescent="0.2">
      <c r="A29" s="352">
        <v>1240</v>
      </c>
      <c r="B29" s="355" t="s">
        <v>378</v>
      </c>
      <c r="C29" s="354">
        <f>SUM(C30:C37)</f>
        <v>23374896.799999997</v>
      </c>
      <c r="D29" s="354">
        <f>SUM(D30:D37)</f>
        <v>20306649.719999999</v>
      </c>
    </row>
    <row r="30" spans="1:4" x14ac:dyDescent="0.2">
      <c r="A30" s="345">
        <v>1241</v>
      </c>
      <c r="B30" s="341" t="s">
        <v>379</v>
      </c>
      <c r="C30" s="346">
        <v>2216612.23</v>
      </c>
      <c r="D30" s="346">
        <v>2066947.43</v>
      </c>
    </row>
    <row r="31" spans="1:4" x14ac:dyDescent="0.2">
      <c r="A31" s="345">
        <v>1242</v>
      </c>
      <c r="B31" s="341" t="s">
        <v>380</v>
      </c>
      <c r="C31" s="346">
        <v>4359829.5</v>
      </c>
      <c r="D31" s="346">
        <v>1821418</v>
      </c>
    </row>
    <row r="32" spans="1:4" x14ac:dyDescent="0.2">
      <c r="A32" s="345">
        <v>1243</v>
      </c>
      <c r="B32" s="341" t="s">
        <v>381</v>
      </c>
      <c r="C32" s="346">
        <v>46284</v>
      </c>
      <c r="D32" s="346">
        <v>46284</v>
      </c>
    </row>
    <row r="33" spans="1:6" x14ac:dyDescent="0.2">
      <c r="A33" s="345">
        <v>1244</v>
      </c>
      <c r="B33" s="341" t="s">
        <v>382</v>
      </c>
      <c r="C33" s="346">
        <v>6026880.3099999996</v>
      </c>
      <c r="D33" s="346">
        <v>6026880.3099999996</v>
      </c>
    </row>
    <row r="34" spans="1:6" x14ac:dyDescent="0.2">
      <c r="A34" s="345">
        <v>1245</v>
      </c>
      <c r="B34" s="341" t="s">
        <v>384</v>
      </c>
      <c r="C34" s="346">
        <v>0</v>
      </c>
      <c r="D34" s="346">
        <v>0</v>
      </c>
    </row>
    <row r="35" spans="1:6" x14ac:dyDescent="0.2">
      <c r="A35" s="345">
        <v>1246</v>
      </c>
      <c r="B35" s="341" t="s">
        <v>385</v>
      </c>
      <c r="C35" s="346">
        <v>10725290.76</v>
      </c>
      <c r="D35" s="346">
        <v>10345119.98</v>
      </c>
    </row>
    <row r="36" spans="1:6" x14ac:dyDescent="0.2">
      <c r="A36" s="345">
        <v>1247</v>
      </c>
      <c r="B36" s="341" t="s">
        <v>386</v>
      </c>
      <c r="C36" s="346">
        <v>0</v>
      </c>
      <c r="D36" s="346">
        <v>0</v>
      </c>
    </row>
    <row r="37" spans="1:6" x14ac:dyDescent="0.2">
      <c r="A37" s="345">
        <v>1248</v>
      </c>
      <c r="B37" s="341" t="s">
        <v>387</v>
      </c>
      <c r="C37" s="346">
        <v>0</v>
      </c>
      <c r="D37" s="346">
        <v>0</v>
      </c>
    </row>
    <row r="38" spans="1:6" x14ac:dyDescent="0.2">
      <c r="A38" s="352">
        <v>1250</v>
      </c>
      <c r="B38" s="355" t="s">
        <v>393</v>
      </c>
      <c r="C38" s="354">
        <f>SUM(C39:C43)</f>
        <v>1198127.27</v>
      </c>
      <c r="D38" s="354">
        <f>SUM(D39:D43)</f>
        <v>1198127.27</v>
      </c>
    </row>
    <row r="39" spans="1:6" x14ac:dyDescent="0.2">
      <c r="A39" s="345">
        <v>1251</v>
      </c>
      <c r="B39" s="341" t="s">
        <v>394</v>
      </c>
      <c r="C39" s="346">
        <v>1198127.27</v>
      </c>
      <c r="D39" s="346">
        <v>1198127.27</v>
      </c>
    </row>
    <row r="40" spans="1:6" x14ac:dyDescent="0.2">
      <c r="A40" s="345">
        <v>1252</v>
      </c>
      <c r="B40" s="341" t="s">
        <v>396</v>
      </c>
      <c r="C40" s="346">
        <v>0</v>
      </c>
      <c r="D40" s="346">
        <v>0</v>
      </c>
    </row>
    <row r="41" spans="1:6" x14ac:dyDescent="0.2">
      <c r="A41" s="345">
        <v>1253</v>
      </c>
      <c r="B41" s="341" t="s">
        <v>397</v>
      </c>
      <c r="C41" s="346">
        <v>0</v>
      </c>
      <c r="D41" s="346">
        <v>0</v>
      </c>
    </row>
    <row r="42" spans="1:6" x14ac:dyDescent="0.2">
      <c r="A42" s="345">
        <v>1254</v>
      </c>
      <c r="B42" s="341" t="s">
        <v>398</v>
      </c>
      <c r="C42" s="346">
        <v>0</v>
      </c>
      <c r="D42" s="346">
        <v>0</v>
      </c>
    </row>
    <row r="43" spans="1:6" x14ac:dyDescent="0.2">
      <c r="A43" s="345">
        <v>1259</v>
      </c>
      <c r="B43" s="341" t="s">
        <v>399</v>
      </c>
      <c r="C43" s="346">
        <v>0</v>
      </c>
      <c r="D43" s="346">
        <v>0</v>
      </c>
    </row>
    <row r="44" spans="1:6" x14ac:dyDescent="0.2">
      <c r="A44" s="345"/>
      <c r="B44" s="353" t="s">
        <v>513</v>
      </c>
      <c r="C44" s="354">
        <f>C21+C29++C38</f>
        <v>28157636.919999998</v>
      </c>
      <c r="D44" s="354">
        <f>D21+D29+D38</f>
        <v>25089389.84</v>
      </c>
    </row>
    <row r="46" spans="1:6" ht="14.4" x14ac:dyDescent="0.3">
      <c r="A46" s="343" t="s">
        <v>514</v>
      </c>
      <c r="B46" s="343"/>
      <c r="C46" s="343"/>
      <c r="D46" s="343"/>
      <c r="F46" s="356"/>
    </row>
    <row r="47" spans="1:6" ht="14.4" x14ac:dyDescent="0.3">
      <c r="A47" s="332" t="s">
        <v>106</v>
      </c>
      <c r="B47" s="332" t="s">
        <v>107</v>
      </c>
      <c r="C47" s="351">
        <f>C20</f>
        <v>2025</v>
      </c>
      <c r="D47" s="351">
        <f>D20</f>
        <v>2024</v>
      </c>
      <c r="F47" s="356"/>
    </row>
    <row r="48" spans="1:6" ht="11.25" customHeight="1" x14ac:dyDescent="0.3">
      <c r="A48" s="352">
        <v>3210</v>
      </c>
      <c r="B48" s="355" t="s">
        <v>515</v>
      </c>
      <c r="C48" s="354">
        <v>-68023.3</v>
      </c>
      <c r="D48" s="354">
        <v>4961897.6599999964</v>
      </c>
      <c r="E48" s="357"/>
      <c r="F48" s="356"/>
    </row>
    <row r="49" spans="1:6" ht="11.25" customHeight="1" x14ac:dyDescent="0.3">
      <c r="A49" s="345"/>
      <c r="B49" s="353" t="s">
        <v>516</v>
      </c>
      <c r="C49" s="354">
        <f>+C50+C62+C90+C93+C99</f>
        <v>1146910.01</v>
      </c>
      <c r="D49" s="354">
        <f>+D50+D62+D90+D93+D99</f>
        <v>390329.84</v>
      </c>
      <c r="E49" s="358"/>
      <c r="F49" s="356"/>
    </row>
    <row r="50" spans="1:6" ht="11.25" customHeight="1" x14ac:dyDescent="0.3">
      <c r="A50" s="352">
        <v>5400</v>
      </c>
      <c r="B50" s="355" t="s">
        <v>265</v>
      </c>
      <c r="C50" s="354">
        <f>SUM(C51:C61)</f>
        <v>0</v>
      </c>
      <c r="D50" s="354">
        <f>SUM(D51:D61)</f>
        <v>0</v>
      </c>
      <c r="F50" s="356"/>
    </row>
    <row r="51" spans="1:6" ht="11.25" customHeight="1" x14ac:dyDescent="0.3">
      <c r="A51" s="345">
        <v>5410</v>
      </c>
      <c r="B51" s="341" t="s">
        <v>517</v>
      </c>
      <c r="C51" s="346">
        <v>0</v>
      </c>
      <c r="D51" s="346">
        <v>0</v>
      </c>
      <c r="F51" s="356"/>
    </row>
    <row r="52" spans="1:6" ht="11.25" customHeight="1" x14ac:dyDescent="0.3">
      <c r="A52" s="345">
        <v>5411</v>
      </c>
      <c r="B52" s="341" t="s">
        <v>267</v>
      </c>
      <c r="C52" s="346">
        <v>0</v>
      </c>
      <c r="D52" s="346">
        <v>0</v>
      </c>
      <c r="F52" s="356"/>
    </row>
    <row r="53" spans="1:6" ht="11.25" customHeight="1" x14ac:dyDescent="0.3">
      <c r="A53" s="345">
        <v>5420</v>
      </c>
      <c r="B53" s="341" t="s">
        <v>518</v>
      </c>
      <c r="C53" s="346">
        <v>0</v>
      </c>
      <c r="D53" s="346">
        <v>0</v>
      </c>
      <c r="F53" s="356"/>
    </row>
    <row r="54" spans="1:6" ht="11.25" customHeight="1" x14ac:dyDescent="0.3">
      <c r="A54" s="345">
        <v>5421</v>
      </c>
      <c r="B54" s="341" t="s">
        <v>270</v>
      </c>
      <c r="C54" s="346">
        <v>0</v>
      </c>
      <c r="D54" s="346">
        <v>0</v>
      </c>
      <c r="F54" s="356"/>
    </row>
    <row r="55" spans="1:6" ht="11.25" customHeight="1" x14ac:dyDescent="0.3">
      <c r="A55" s="345">
        <v>5430</v>
      </c>
      <c r="B55" s="341" t="s">
        <v>519</v>
      </c>
      <c r="C55" s="346">
        <v>0</v>
      </c>
      <c r="D55" s="346">
        <v>0</v>
      </c>
      <c r="F55" s="356"/>
    </row>
    <row r="56" spans="1:6" ht="11.25" customHeight="1" x14ac:dyDescent="0.3">
      <c r="A56" s="345">
        <v>5431</v>
      </c>
      <c r="B56" s="341" t="s">
        <v>273</v>
      </c>
      <c r="C56" s="346">
        <v>0</v>
      </c>
      <c r="D56" s="346">
        <v>0</v>
      </c>
      <c r="F56" s="356"/>
    </row>
    <row r="57" spans="1:6" ht="11.25" customHeight="1" x14ac:dyDescent="0.3">
      <c r="A57" s="345">
        <v>5440</v>
      </c>
      <c r="B57" s="341" t="s">
        <v>520</v>
      </c>
      <c r="C57" s="346">
        <v>0</v>
      </c>
      <c r="D57" s="346">
        <v>0</v>
      </c>
      <c r="F57" s="356"/>
    </row>
    <row r="58" spans="1:6" ht="11.25" customHeight="1" x14ac:dyDescent="0.3">
      <c r="A58" s="345">
        <v>5441</v>
      </c>
      <c r="B58" s="341" t="s">
        <v>520</v>
      </c>
      <c r="C58" s="346">
        <v>0</v>
      </c>
      <c r="D58" s="346">
        <v>0</v>
      </c>
      <c r="F58" s="356"/>
    </row>
    <row r="59" spans="1:6" ht="11.25" customHeight="1" x14ac:dyDescent="0.3">
      <c r="A59" s="345">
        <v>5450</v>
      </c>
      <c r="B59" s="341" t="s">
        <v>521</v>
      </c>
      <c r="C59" s="346">
        <v>0</v>
      </c>
      <c r="D59" s="346">
        <v>0</v>
      </c>
      <c r="F59" s="356"/>
    </row>
    <row r="60" spans="1:6" ht="11.25" customHeight="1" x14ac:dyDescent="0.3">
      <c r="A60" s="345">
        <v>5451</v>
      </c>
      <c r="B60" s="341" t="s">
        <v>277</v>
      </c>
      <c r="C60" s="346">
        <v>0</v>
      </c>
      <c r="D60" s="346">
        <v>0</v>
      </c>
      <c r="F60" s="356"/>
    </row>
    <row r="61" spans="1:6" ht="11.25" customHeight="1" x14ac:dyDescent="0.3">
      <c r="A61" s="345">
        <v>5452</v>
      </c>
      <c r="B61" s="341" t="s">
        <v>278</v>
      </c>
      <c r="C61" s="346">
        <v>0</v>
      </c>
      <c r="D61" s="346">
        <v>0</v>
      </c>
      <c r="F61" s="356"/>
    </row>
    <row r="62" spans="1:6" ht="11.25" customHeight="1" x14ac:dyDescent="0.3">
      <c r="A62" s="352">
        <v>5500</v>
      </c>
      <c r="B62" s="355" t="s">
        <v>279</v>
      </c>
      <c r="C62" s="354">
        <f>+C63+C72+C75+C81</f>
        <v>1146910.01</v>
      </c>
      <c r="D62" s="354">
        <f>+D63+D72+D75+D81</f>
        <v>390329.84</v>
      </c>
      <c r="F62" s="356"/>
    </row>
    <row r="63" spans="1:6" ht="11.25" customHeight="1" x14ac:dyDescent="0.3">
      <c r="A63" s="352">
        <v>5510</v>
      </c>
      <c r="B63" s="355" t="s">
        <v>280</v>
      </c>
      <c r="C63" s="354">
        <f>SUM(C64:C71)</f>
        <v>1146910.01</v>
      </c>
      <c r="D63" s="354">
        <f>SUM(D64:D71)</f>
        <v>377878.75</v>
      </c>
      <c r="F63" s="356"/>
    </row>
    <row r="64" spans="1:6" ht="11.25" customHeight="1" x14ac:dyDescent="0.3">
      <c r="A64" s="345">
        <v>5511</v>
      </c>
      <c r="B64" s="341" t="s">
        <v>281</v>
      </c>
      <c r="C64" s="346">
        <v>0</v>
      </c>
      <c r="D64" s="346">
        <v>0</v>
      </c>
      <c r="F64" s="356"/>
    </row>
    <row r="65" spans="1:6" ht="11.25" customHeight="1" x14ac:dyDescent="0.3">
      <c r="A65" s="345">
        <v>5512</v>
      </c>
      <c r="B65" s="341" t="s">
        <v>282</v>
      </c>
      <c r="C65" s="346">
        <v>0</v>
      </c>
      <c r="D65" s="346">
        <v>0</v>
      </c>
      <c r="F65" s="356"/>
    </row>
    <row r="66" spans="1:6" ht="11.25" customHeight="1" x14ac:dyDescent="0.3">
      <c r="A66" s="345">
        <v>5513</v>
      </c>
      <c r="B66" s="341" t="s">
        <v>283</v>
      </c>
      <c r="C66" s="346">
        <v>0</v>
      </c>
      <c r="D66" s="346">
        <v>0</v>
      </c>
      <c r="F66" s="356"/>
    </row>
    <row r="67" spans="1:6" ht="11.25" customHeight="1" x14ac:dyDescent="0.3">
      <c r="A67" s="345">
        <v>5514</v>
      </c>
      <c r="B67" s="341" t="s">
        <v>284</v>
      </c>
      <c r="C67" s="346">
        <v>0</v>
      </c>
      <c r="D67" s="346">
        <v>0</v>
      </c>
      <c r="F67" s="356"/>
    </row>
    <row r="68" spans="1:6" ht="11.25" customHeight="1" x14ac:dyDescent="0.3">
      <c r="A68" s="345">
        <v>5515</v>
      </c>
      <c r="B68" s="341" t="s">
        <v>285</v>
      </c>
      <c r="C68" s="346">
        <v>1146910.01</v>
      </c>
      <c r="D68" s="346">
        <v>377878.75</v>
      </c>
      <c r="F68" s="356"/>
    </row>
    <row r="69" spans="1:6" ht="11.25" customHeight="1" x14ac:dyDescent="0.3">
      <c r="A69" s="345">
        <v>5516</v>
      </c>
      <c r="B69" s="341" t="s">
        <v>286</v>
      </c>
      <c r="C69" s="346">
        <v>0</v>
      </c>
      <c r="D69" s="346">
        <v>0</v>
      </c>
      <c r="F69" s="356"/>
    </row>
    <row r="70" spans="1:6" ht="11.25" customHeight="1" x14ac:dyDescent="0.3">
      <c r="A70" s="345">
        <v>5517</v>
      </c>
      <c r="B70" s="341" t="s">
        <v>287</v>
      </c>
      <c r="C70" s="346">
        <v>0</v>
      </c>
      <c r="D70" s="346">
        <v>0</v>
      </c>
      <c r="F70" s="356"/>
    </row>
    <row r="71" spans="1:6" ht="11.25" customHeight="1" x14ac:dyDescent="0.3">
      <c r="A71" s="345">
        <v>5518</v>
      </c>
      <c r="B71" s="341" t="s">
        <v>288</v>
      </c>
      <c r="C71" s="346">
        <v>0</v>
      </c>
      <c r="D71" s="346">
        <v>0</v>
      </c>
      <c r="F71" s="356"/>
    </row>
    <row r="72" spans="1:6" ht="11.25" customHeight="1" x14ac:dyDescent="0.3">
      <c r="A72" s="352">
        <v>5520</v>
      </c>
      <c r="B72" s="355" t="s">
        <v>289</v>
      </c>
      <c r="C72" s="354">
        <f>SUM(C73:C74)</f>
        <v>0</v>
      </c>
      <c r="D72" s="354">
        <f>SUM(D73:D74)</f>
        <v>0</v>
      </c>
      <c r="F72" s="356"/>
    </row>
    <row r="73" spans="1:6" ht="11.25" customHeight="1" x14ac:dyDescent="0.3">
      <c r="A73" s="345">
        <v>5521</v>
      </c>
      <c r="B73" s="341" t="s">
        <v>290</v>
      </c>
      <c r="C73" s="346">
        <v>0</v>
      </c>
      <c r="D73" s="346">
        <v>0</v>
      </c>
      <c r="F73" s="356"/>
    </row>
    <row r="74" spans="1:6" ht="11.25" customHeight="1" x14ac:dyDescent="0.3">
      <c r="A74" s="345">
        <v>5522</v>
      </c>
      <c r="B74" s="341" t="s">
        <v>291</v>
      </c>
      <c r="C74" s="346">
        <v>0</v>
      </c>
      <c r="D74" s="346">
        <v>0</v>
      </c>
      <c r="F74" s="356"/>
    </row>
    <row r="75" spans="1:6" ht="11.25" customHeight="1" x14ac:dyDescent="0.3">
      <c r="A75" s="352">
        <v>5530</v>
      </c>
      <c r="B75" s="355" t="s">
        <v>292</v>
      </c>
      <c r="C75" s="354">
        <f>SUM(C76:C80)</f>
        <v>0</v>
      </c>
      <c r="D75" s="354">
        <f>SUM(D76:D80)</f>
        <v>0</v>
      </c>
      <c r="F75" s="356"/>
    </row>
    <row r="76" spans="1:6" ht="11.25" customHeight="1" x14ac:dyDescent="0.3">
      <c r="A76" s="345">
        <v>5531</v>
      </c>
      <c r="B76" s="341" t="s">
        <v>293</v>
      </c>
      <c r="C76" s="346">
        <v>0</v>
      </c>
      <c r="D76" s="346">
        <v>0</v>
      </c>
      <c r="F76" s="356"/>
    </row>
    <row r="77" spans="1:6" ht="11.25" customHeight="1" x14ac:dyDescent="0.3">
      <c r="A77" s="345">
        <v>5532</v>
      </c>
      <c r="B77" s="341" t="s">
        <v>294</v>
      </c>
      <c r="C77" s="346">
        <v>0</v>
      </c>
      <c r="D77" s="346">
        <v>0</v>
      </c>
      <c r="F77" s="356"/>
    </row>
    <row r="78" spans="1:6" ht="11.25" customHeight="1" x14ac:dyDescent="0.3">
      <c r="A78" s="345">
        <v>5533</v>
      </c>
      <c r="B78" s="341" t="s">
        <v>295</v>
      </c>
      <c r="C78" s="346">
        <v>0</v>
      </c>
      <c r="D78" s="346">
        <v>0</v>
      </c>
      <c r="F78" s="356"/>
    </row>
    <row r="79" spans="1:6" ht="11.25" customHeight="1" x14ac:dyDescent="0.3">
      <c r="A79" s="345">
        <v>5534</v>
      </c>
      <c r="B79" s="341" t="s">
        <v>296</v>
      </c>
      <c r="C79" s="346">
        <v>0</v>
      </c>
      <c r="D79" s="346">
        <v>0</v>
      </c>
      <c r="F79" s="356"/>
    </row>
    <row r="80" spans="1:6" ht="11.25" customHeight="1" x14ac:dyDescent="0.3">
      <c r="A80" s="345">
        <v>5535</v>
      </c>
      <c r="B80" s="341" t="s">
        <v>297</v>
      </c>
      <c r="C80" s="346">
        <v>0</v>
      </c>
      <c r="D80" s="346">
        <v>0</v>
      </c>
      <c r="F80" s="356"/>
    </row>
    <row r="81" spans="1:6" ht="11.25" customHeight="1" x14ac:dyDescent="0.3">
      <c r="A81" s="352">
        <v>5590</v>
      </c>
      <c r="B81" s="355" t="s">
        <v>298</v>
      </c>
      <c r="C81" s="354">
        <f>SUM(C82:C89)</f>
        <v>0</v>
      </c>
      <c r="D81" s="354">
        <f>SUM(D82:D89)</f>
        <v>12451.09</v>
      </c>
      <c r="F81" s="356"/>
    </row>
    <row r="82" spans="1:6" ht="11.25" customHeight="1" x14ac:dyDescent="0.3">
      <c r="A82" s="345">
        <v>5591</v>
      </c>
      <c r="B82" s="341" t="s">
        <v>299</v>
      </c>
      <c r="C82" s="346">
        <v>0</v>
      </c>
      <c r="D82" s="346">
        <v>0</v>
      </c>
      <c r="F82" s="356"/>
    </row>
    <row r="83" spans="1:6" ht="11.25" customHeight="1" x14ac:dyDescent="0.3">
      <c r="A83" s="345">
        <v>5592</v>
      </c>
      <c r="B83" s="341" t="s">
        <v>300</v>
      </c>
      <c r="C83" s="346">
        <v>0</v>
      </c>
      <c r="D83" s="346">
        <v>0</v>
      </c>
      <c r="F83" s="356"/>
    </row>
    <row r="84" spans="1:6" ht="11.25" customHeight="1" x14ac:dyDescent="0.3">
      <c r="A84" s="345">
        <v>5593</v>
      </c>
      <c r="B84" s="341" t="s">
        <v>301</v>
      </c>
      <c r="C84" s="346">
        <v>0</v>
      </c>
      <c r="D84" s="346">
        <v>0</v>
      </c>
      <c r="F84" s="356"/>
    </row>
    <row r="85" spans="1:6" ht="11.25" customHeight="1" x14ac:dyDescent="0.3">
      <c r="A85" s="345">
        <v>5594</v>
      </c>
      <c r="B85" s="341" t="s">
        <v>522</v>
      </c>
      <c r="C85" s="346">
        <v>0</v>
      </c>
      <c r="D85" s="346">
        <v>0</v>
      </c>
      <c r="F85" s="356"/>
    </row>
    <row r="86" spans="1:6" ht="11.25" customHeight="1" x14ac:dyDescent="0.3">
      <c r="A86" s="345">
        <v>5595</v>
      </c>
      <c r="B86" s="341" t="s">
        <v>303</v>
      </c>
      <c r="C86" s="346">
        <v>0</v>
      </c>
      <c r="D86" s="346">
        <v>0</v>
      </c>
      <c r="F86" s="356"/>
    </row>
    <row r="87" spans="1:6" ht="11.25" customHeight="1" x14ac:dyDescent="0.3">
      <c r="A87" s="345">
        <v>5596</v>
      </c>
      <c r="B87" s="341" t="s">
        <v>188</v>
      </c>
      <c r="C87" s="346">
        <v>0</v>
      </c>
      <c r="D87" s="346">
        <v>0</v>
      </c>
      <c r="F87" s="356"/>
    </row>
    <row r="88" spans="1:6" ht="11.25" customHeight="1" x14ac:dyDescent="0.3">
      <c r="A88" s="345">
        <v>5597</v>
      </c>
      <c r="B88" s="341" t="s">
        <v>304</v>
      </c>
      <c r="C88" s="346">
        <v>0</v>
      </c>
      <c r="D88" s="346">
        <v>0</v>
      </c>
      <c r="F88" s="356"/>
    </row>
    <row r="89" spans="1:6" ht="11.25" customHeight="1" x14ac:dyDescent="0.3">
      <c r="A89" s="345">
        <v>5599</v>
      </c>
      <c r="B89" s="341" t="s">
        <v>306</v>
      </c>
      <c r="C89" s="346">
        <v>0</v>
      </c>
      <c r="D89" s="346">
        <v>12451.09</v>
      </c>
      <c r="F89" s="356"/>
    </row>
    <row r="90" spans="1:6" ht="11.25" customHeight="1" x14ac:dyDescent="0.3">
      <c r="A90" s="352">
        <v>5600</v>
      </c>
      <c r="B90" s="355" t="s">
        <v>307</v>
      </c>
      <c r="C90" s="354">
        <f>+C91</f>
        <v>0</v>
      </c>
      <c r="D90" s="354">
        <f>+D91</f>
        <v>0</v>
      </c>
      <c r="F90" s="356"/>
    </row>
    <row r="91" spans="1:6" ht="11.25" customHeight="1" x14ac:dyDescent="0.3">
      <c r="A91" s="352">
        <v>5610</v>
      </c>
      <c r="B91" s="355" t="s">
        <v>308</v>
      </c>
      <c r="C91" s="354">
        <f>+C92</f>
        <v>0</v>
      </c>
      <c r="D91" s="354">
        <f>+D92</f>
        <v>0</v>
      </c>
      <c r="F91" s="356"/>
    </row>
    <row r="92" spans="1:6" ht="11.25" customHeight="1" x14ac:dyDescent="0.3">
      <c r="A92" s="345">
        <v>5611</v>
      </c>
      <c r="B92" s="341" t="s">
        <v>309</v>
      </c>
      <c r="C92" s="346">
        <v>0</v>
      </c>
      <c r="D92" s="346">
        <v>0</v>
      </c>
      <c r="F92" s="356"/>
    </row>
    <row r="93" spans="1:6" ht="11.25" customHeight="1" x14ac:dyDescent="0.3">
      <c r="A93" s="352">
        <v>2110</v>
      </c>
      <c r="B93" s="359" t="s">
        <v>523</v>
      </c>
      <c r="C93" s="354">
        <f>SUM(C94:C98)</f>
        <v>0</v>
      </c>
      <c r="D93" s="354">
        <f>SUM(D94:D98)</f>
        <v>0</v>
      </c>
      <c r="F93" s="356"/>
    </row>
    <row r="94" spans="1:6" ht="11.25" customHeight="1" x14ac:dyDescent="0.3">
      <c r="A94" s="345">
        <v>2111</v>
      </c>
      <c r="B94" s="341" t="s">
        <v>524</v>
      </c>
      <c r="C94" s="346">
        <v>0</v>
      </c>
      <c r="D94" s="346">
        <v>0</v>
      </c>
      <c r="F94" s="356"/>
    </row>
    <row r="95" spans="1:6" ht="11.25" customHeight="1" x14ac:dyDescent="0.3">
      <c r="A95" s="345">
        <v>2112</v>
      </c>
      <c r="B95" s="341" t="s">
        <v>525</v>
      </c>
      <c r="C95" s="346">
        <v>0</v>
      </c>
      <c r="D95" s="346">
        <v>0</v>
      </c>
      <c r="F95" s="356"/>
    </row>
    <row r="96" spans="1:6" ht="11.25" customHeight="1" x14ac:dyDescent="0.3">
      <c r="A96" s="345">
        <v>2112</v>
      </c>
      <c r="B96" s="341" t="s">
        <v>526</v>
      </c>
      <c r="C96" s="346">
        <v>0</v>
      </c>
      <c r="D96" s="346">
        <v>0</v>
      </c>
      <c r="F96" s="356"/>
    </row>
    <row r="97" spans="1:6" ht="11.25" customHeight="1" x14ac:dyDescent="0.3">
      <c r="A97" s="345">
        <v>2115</v>
      </c>
      <c r="B97" s="341" t="s">
        <v>527</v>
      </c>
      <c r="C97" s="346">
        <v>0</v>
      </c>
      <c r="D97" s="346">
        <v>0</v>
      </c>
      <c r="F97" s="356"/>
    </row>
    <row r="98" spans="1:6" ht="11.25" customHeight="1" x14ac:dyDescent="0.3">
      <c r="A98" s="345">
        <v>2114</v>
      </c>
      <c r="B98" s="341" t="s">
        <v>528</v>
      </c>
      <c r="C98" s="346">
        <v>0</v>
      </c>
      <c r="D98" s="346">
        <v>0</v>
      </c>
      <c r="F98" s="356"/>
    </row>
    <row r="99" spans="1:6" ht="11.25" customHeight="1" x14ac:dyDescent="0.3">
      <c r="A99" s="352">
        <v>5120</v>
      </c>
      <c r="B99" s="359" t="s">
        <v>351</v>
      </c>
      <c r="C99" s="354">
        <f>+C100</f>
        <v>0</v>
      </c>
      <c r="D99" s="354">
        <f>+D100</f>
        <v>0</v>
      </c>
      <c r="F99" s="356"/>
    </row>
    <row r="100" spans="1:6" ht="11.25" customHeight="1" x14ac:dyDescent="0.3">
      <c r="A100" s="345">
        <v>5120</v>
      </c>
      <c r="B100" s="360" t="s">
        <v>351</v>
      </c>
      <c r="C100" s="346">
        <v>0</v>
      </c>
      <c r="D100" s="346">
        <v>0</v>
      </c>
      <c r="F100" s="356"/>
    </row>
    <row r="101" spans="1:6" ht="14.4" x14ac:dyDescent="0.3">
      <c r="A101" s="345"/>
      <c r="B101" s="353" t="s">
        <v>529</v>
      </c>
      <c r="C101" s="354">
        <f>+C102+C124+C134+C136</f>
        <v>0</v>
      </c>
      <c r="D101" s="354">
        <f>+D102+D124+D134+D136</f>
        <v>0</v>
      </c>
      <c r="F101" s="356"/>
    </row>
    <row r="102" spans="1:6" x14ac:dyDescent="0.2">
      <c r="A102" s="352">
        <v>4300</v>
      </c>
      <c r="B102" s="361" t="s">
        <v>78</v>
      </c>
      <c r="C102" s="346">
        <v>0</v>
      </c>
      <c r="D102" s="346">
        <v>0</v>
      </c>
    </row>
    <row r="103" spans="1:6" x14ac:dyDescent="0.2">
      <c r="A103" s="352">
        <v>4310</v>
      </c>
      <c r="B103" s="361" t="s">
        <v>173</v>
      </c>
      <c r="C103" s="354">
        <v>0</v>
      </c>
      <c r="D103" s="354">
        <v>0</v>
      </c>
    </row>
    <row r="104" spans="1:6" x14ac:dyDescent="0.2">
      <c r="A104" s="345">
        <v>4311</v>
      </c>
      <c r="B104" s="362" t="s">
        <v>174</v>
      </c>
      <c r="C104" s="346">
        <v>0</v>
      </c>
      <c r="D104" s="346">
        <v>0</v>
      </c>
    </row>
    <row r="105" spans="1:6" x14ac:dyDescent="0.2">
      <c r="A105" s="345">
        <v>4319</v>
      </c>
      <c r="B105" s="362" t="s">
        <v>175</v>
      </c>
      <c r="C105" s="346">
        <v>0</v>
      </c>
      <c r="D105" s="346">
        <v>0</v>
      </c>
    </row>
    <row r="106" spans="1:6" x14ac:dyDescent="0.2">
      <c r="A106" s="352">
        <v>4320</v>
      </c>
      <c r="B106" s="361" t="s">
        <v>176</v>
      </c>
      <c r="C106" s="354">
        <v>0</v>
      </c>
      <c r="D106" s="354">
        <v>0</v>
      </c>
    </row>
    <row r="107" spans="1:6" x14ac:dyDescent="0.2">
      <c r="A107" s="345">
        <v>4321</v>
      </c>
      <c r="B107" s="362" t="s">
        <v>177</v>
      </c>
      <c r="C107" s="346">
        <v>0</v>
      </c>
      <c r="D107" s="346">
        <v>0</v>
      </c>
    </row>
    <row r="108" spans="1:6" x14ac:dyDescent="0.2">
      <c r="A108" s="345">
        <v>4322</v>
      </c>
      <c r="B108" s="362" t="s">
        <v>178</v>
      </c>
      <c r="C108" s="346">
        <v>0</v>
      </c>
      <c r="D108" s="346">
        <v>0</v>
      </c>
    </row>
    <row r="109" spans="1:6" x14ac:dyDescent="0.2">
      <c r="A109" s="345">
        <v>4323</v>
      </c>
      <c r="B109" s="362" t="s">
        <v>179</v>
      </c>
      <c r="C109" s="346">
        <v>0</v>
      </c>
      <c r="D109" s="346">
        <v>0</v>
      </c>
    </row>
    <row r="110" spans="1:6" x14ac:dyDescent="0.2">
      <c r="A110" s="345">
        <v>4324</v>
      </c>
      <c r="B110" s="362" t="s">
        <v>180</v>
      </c>
      <c r="C110" s="346">
        <v>0</v>
      </c>
      <c r="D110" s="346">
        <v>0</v>
      </c>
    </row>
    <row r="111" spans="1:6" x14ac:dyDescent="0.2">
      <c r="A111" s="345">
        <v>4325</v>
      </c>
      <c r="B111" s="362" t="s">
        <v>181</v>
      </c>
      <c r="C111" s="346">
        <v>0</v>
      </c>
      <c r="D111" s="346">
        <v>0</v>
      </c>
    </row>
    <row r="112" spans="1:6" x14ac:dyDescent="0.2">
      <c r="A112" s="352">
        <v>4330</v>
      </c>
      <c r="B112" s="361" t="s">
        <v>182</v>
      </c>
      <c r="C112" s="354">
        <v>0</v>
      </c>
      <c r="D112" s="354">
        <v>0</v>
      </c>
    </row>
    <row r="113" spans="1:6" x14ac:dyDescent="0.2">
      <c r="A113" s="345">
        <v>4331</v>
      </c>
      <c r="B113" s="362" t="s">
        <v>182</v>
      </c>
      <c r="C113" s="346">
        <v>0</v>
      </c>
      <c r="D113" s="346">
        <v>0</v>
      </c>
    </row>
    <row r="114" spans="1:6" x14ac:dyDescent="0.2">
      <c r="A114" s="352">
        <v>4340</v>
      </c>
      <c r="B114" s="361" t="s">
        <v>183</v>
      </c>
      <c r="C114" s="354">
        <v>0</v>
      </c>
      <c r="D114" s="354">
        <v>0</v>
      </c>
    </row>
    <row r="115" spans="1:6" x14ac:dyDescent="0.2">
      <c r="A115" s="345">
        <v>4341</v>
      </c>
      <c r="B115" s="362" t="s">
        <v>183</v>
      </c>
      <c r="C115" s="346">
        <v>0</v>
      </c>
      <c r="D115" s="346">
        <v>0</v>
      </c>
    </row>
    <row r="116" spans="1:6" x14ac:dyDescent="0.2">
      <c r="A116" s="352">
        <v>4390</v>
      </c>
      <c r="B116" s="361" t="s">
        <v>184</v>
      </c>
      <c r="C116" s="354">
        <v>0</v>
      </c>
      <c r="D116" s="354">
        <v>0</v>
      </c>
    </row>
    <row r="117" spans="1:6" x14ac:dyDescent="0.2">
      <c r="A117" s="345">
        <v>4392</v>
      </c>
      <c r="B117" s="362" t="s">
        <v>185</v>
      </c>
      <c r="C117" s="346">
        <v>0</v>
      </c>
      <c r="D117" s="346">
        <v>0</v>
      </c>
    </row>
    <row r="118" spans="1:6" x14ac:dyDescent="0.2">
      <c r="A118" s="345">
        <v>4393</v>
      </c>
      <c r="B118" s="362" t="s">
        <v>186</v>
      </c>
      <c r="C118" s="346">
        <v>0</v>
      </c>
      <c r="D118" s="346">
        <v>0</v>
      </c>
    </row>
    <row r="119" spans="1:6" x14ac:dyDescent="0.2">
      <c r="A119" s="345">
        <v>4394</v>
      </c>
      <c r="B119" s="362" t="s">
        <v>187</v>
      </c>
      <c r="C119" s="346">
        <v>0</v>
      </c>
      <c r="D119" s="346">
        <v>0</v>
      </c>
    </row>
    <row r="120" spans="1:6" x14ac:dyDescent="0.2">
      <c r="A120" s="345">
        <v>4395</v>
      </c>
      <c r="B120" s="362" t="s">
        <v>188</v>
      </c>
      <c r="C120" s="346">
        <v>0</v>
      </c>
      <c r="D120" s="346">
        <v>0</v>
      </c>
    </row>
    <row r="121" spans="1:6" x14ac:dyDescent="0.2">
      <c r="A121" s="345">
        <v>4396</v>
      </c>
      <c r="B121" s="362" t="s">
        <v>189</v>
      </c>
      <c r="C121" s="346">
        <v>0</v>
      </c>
      <c r="D121" s="346">
        <v>0</v>
      </c>
    </row>
    <row r="122" spans="1:6" x14ac:dyDescent="0.2">
      <c r="A122" s="345">
        <v>4397</v>
      </c>
      <c r="B122" s="362" t="s">
        <v>190</v>
      </c>
      <c r="C122" s="346">
        <v>0</v>
      </c>
      <c r="D122" s="346">
        <v>0</v>
      </c>
    </row>
    <row r="123" spans="1:6" x14ac:dyDescent="0.2">
      <c r="A123" s="345">
        <v>4399</v>
      </c>
      <c r="B123" s="362" t="s">
        <v>184</v>
      </c>
      <c r="C123" s="346">
        <v>0</v>
      </c>
      <c r="D123" s="346">
        <v>0</v>
      </c>
    </row>
    <row r="124" spans="1:6" ht="11.25" customHeight="1" x14ac:dyDescent="0.3">
      <c r="A124" s="352">
        <v>1120</v>
      </c>
      <c r="B124" s="359" t="s">
        <v>530</v>
      </c>
      <c r="C124" s="354">
        <f>SUM(C125:C133)</f>
        <v>0</v>
      </c>
      <c r="D124" s="354">
        <f>SUM(D125:D133)</f>
        <v>0</v>
      </c>
      <c r="F124" s="356"/>
    </row>
    <row r="125" spans="1:6" s="356" customFormat="1" ht="11.25" customHeight="1" x14ac:dyDescent="0.3">
      <c r="A125" s="345">
        <v>1124</v>
      </c>
      <c r="B125" s="360" t="s">
        <v>531</v>
      </c>
      <c r="C125" s="346">
        <v>0</v>
      </c>
      <c r="D125" s="346">
        <v>0</v>
      </c>
      <c r="E125" s="341"/>
    </row>
    <row r="126" spans="1:6" ht="11.25" customHeight="1" x14ac:dyDescent="0.3">
      <c r="A126" s="345">
        <v>1124</v>
      </c>
      <c r="B126" s="360" t="s">
        <v>532</v>
      </c>
      <c r="C126" s="346">
        <v>0</v>
      </c>
      <c r="D126" s="346">
        <v>0</v>
      </c>
      <c r="F126" s="356"/>
    </row>
    <row r="127" spans="1:6" ht="11.25" customHeight="1" x14ac:dyDescent="0.3">
      <c r="A127" s="345">
        <v>1124</v>
      </c>
      <c r="B127" s="360" t="s">
        <v>533</v>
      </c>
      <c r="C127" s="346">
        <v>0</v>
      </c>
      <c r="D127" s="346">
        <v>0</v>
      </c>
      <c r="F127" s="356"/>
    </row>
    <row r="128" spans="1:6" ht="11.25" customHeight="1" x14ac:dyDescent="0.3">
      <c r="A128" s="345">
        <v>1124</v>
      </c>
      <c r="B128" s="360" t="s">
        <v>534</v>
      </c>
      <c r="C128" s="346">
        <v>0</v>
      </c>
      <c r="D128" s="346">
        <v>0</v>
      </c>
      <c r="F128" s="356"/>
    </row>
    <row r="129" spans="1:6" ht="11.25" customHeight="1" x14ac:dyDescent="0.3">
      <c r="A129" s="345">
        <v>1124</v>
      </c>
      <c r="B129" s="360" t="s">
        <v>535</v>
      </c>
      <c r="C129" s="346">
        <v>0</v>
      </c>
      <c r="D129" s="346">
        <v>0</v>
      </c>
      <c r="F129" s="356"/>
    </row>
    <row r="130" spans="1:6" ht="11.25" customHeight="1" x14ac:dyDescent="0.3">
      <c r="A130" s="345">
        <v>1124</v>
      </c>
      <c r="B130" s="360" t="s">
        <v>536</v>
      </c>
      <c r="C130" s="346">
        <v>0</v>
      </c>
      <c r="D130" s="346">
        <v>0</v>
      </c>
      <c r="F130" s="356"/>
    </row>
    <row r="131" spans="1:6" ht="11.25" customHeight="1" x14ac:dyDescent="0.3">
      <c r="A131" s="345">
        <v>1122</v>
      </c>
      <c r="B131" s="360" t="s">
        <v>537</v>
      </c>
      <c r="C131" s="346">
        <v>0</v>
      </c>
      <c r="D131" s="346">
        <v>0</v>
      </c>
      <c r="F131" s="356"/>
    </row>
    <row r="132" spans="1:6" ht="11.25" customHeight="1" x14ac:dyDescent="0.3">
      <c r="A132" s="345">
        <v>1122</v>
      </c>
      <c r="B132" s="360" t="s">
        <v>538</v>
      </c>
      <c r="C132" s="346">
        <v>0</v>
      </c>
      <c r="D132" s="346">
        <v>0</v>
      </c>
      <c r="F132" s="356"/>
    </row>
    <row r="133" spans="1:6" ht="11.25" customHeight="1" x14ac:dyDescent="0.3">
      <c r="A133" s="345">
        <v>1122</v>
      </c>
      <c r="B133" s="360" t="s">
        <v>539</v>
      </c>
      <c r="C133" s="346">
        <v>0</v>
      </c>
      <c r="D133" s="346">
        <v>0</v>
      </c>
      <c r="F133" s="356"/>
    </row>
    <row r="134" spans="1:6" ht="11.25" customHeight="1" x14ac:dyDescent="0.3">
      <c r="A134" s="352">
        <v>5120</v>
      </c>
      <c r="B134" s="359" t="s">
        <v>351</v>
      </c>
      <c r="C134" s="354">
        <f>C135</f>
        <v>0</v>
      </c>
      <c r="D134" s="354">
        <f>D135</f>
        <v>0</v>
      </c>
      <c r="F134" s="356"/>
    </row>
    <row r="135" spans="1:6" ht="11.25" customHeight="1" x14ac:dyDescent="0.3">
      <c r="A135" s="345">
        <v>5120</v>
      </c>
      <c r="B135" s="360" t="s">
        <v>351</v>
      </c>
      <c r="C135" s="346">
        <v>0</v>
      </c>
      <c r="D135" s="346">
        <v>0</v>
      </c>
      <c r="F135" s="356"/>
    </row>
    <row r="136" spans="1:6" ht="11.25" customHeight="1" x14ac:dyDescent="0.3">
      <c r="A136" s="363">
        <v>4150</v>
      </c>
      <c r="B136" s="364" t="s">
        <v>137</v>
      </c>
      <c r="C136" s="365">
        <f>C137</f>
        <v>0</v>
      </c>
      <c r="D136" s="365">
        <f>D137</f>
        <v>0</v>
      </c>
      <c r="F136" s="356"/>
    </row>
    <row r="137" spans="1:6" ht="10.5" customHeight="1" x14ac:dyDescent="0.3">
      <c r="A137" s="347">
        <v>4151</v>
      </c>
      <c r="B137" s="366" t="s">
        <v>540</v>
      </c>
      <c r="C137" s="349">
        <v>0</v>
      </c>
      <c r="D137" s="349">
        <v>0</v>
      </c>
      <c r="F137" s="356"/>
    </row>
    <row r="138" spans="1:6" ht="12" customHeight="1" x14ac:dyDescent="0.3">
      <c r="A138" s="347"/>
      <c r="B138" s="367" t="s">
        <v>541</v>
      </c>
      <c r="C138" s="365">
        <f>C48+C49-C101</f>
        <v>1078886.71</v>
      </c>
      <c r="D138" s="365">
        <f>D48+D49-D101</f>
        <v>5352227.4999999963</v>
      </c>
      <c r="F138" s="356"/>
    </row>
    <row r="139" spans="1:6" x14ac:dyDescent="0.2">
      <c r="A139" s="348"/>
      <c r="B139" s="348"/>
      <c r="C139" s="348"/>
      <c r="D139" s="348"/>
    </row>
    <row r="140" spans="1:6" x14ac:dyDescent="0.2">
      <c r="A140" s="348" t="s">
        <v>310</v>
      </c>
      <c r="C140" s="348"/>
      <c r="D140" s="348"/>
    </row>
  </sheetData>
  <sheetProtection formatCells="0" formatColumns="0" formatRows="0" insertColumns="0" insertRows="0" insertHyperlinks="0" deleteColumns="0" deleteRows="0" sort="0" autoFilter="0" pivotTables="0"/>
  <mergeCells count="4">
    <mergeCell ref="A1:C1"/>
    <mergeCell ref="A2:C2"/>
    <mergeCell ref="A3:C3"/>
    <mergeCell ref="A4:C4"/>
  </mergeCells>
  <dataValidations count="4">
    <dataValidation allowBlank="1" showInputMessage="1" showErrorMessage="1" prompt="Saldo al 31 de diciembre del año anterior." sqref="D8 D20 D47" xr:uid="{00000000-0002-0000-5200-000000000000}"/>
    <dataValidation allowBlank="1" showInputMessage="1" showErrorMessage="1" prompt="Importe final del periodo que corresponde a la información financiera presentada (trimestral: 1er, 2do, 3ro. o 4to / CP.)." sqref="C8 C20 C47" xr:uid="{00000000-0002-0000-5200-000001000000}"/>
    <dataValidation allowBlank="1" showInputMessage="1" showErrorMessage="1" prompt="Corresponde al número de la cuenta de acuerdo al Plan de Cuentas emitido por el CONAC." sqref="A8 A20 A47" xr:uid="{00000000-0002-0000-5200-000002000000}"/>
    <dataValidation allowBlank="1" showInputMessage="1" showErrorMessage="1" prompt="Corresponde al nombre o descripción de la cuenta de acuerdo al Plan de Cuentas emitido por el CONAC." sqref="B8 B20 B47" xr:uid="{00000000-0002-0000-5200-000003000000}"/>
  </dataValidations>
  <printOptions horizontalCentered="1"/>
  <pageMargins left="0.70866141732283472" right="0.70866141732283472" top="0.74803149606299213" bottom="0.74803149606299213" header="0.31496062992125984" footer="0.31496062992125984"/>
  <pageSetup scale="77" fitToWidth="2" fitToHeight="3" orientation="portrait" r:id="rId1"/>
  <rowBreaks count="1" manualBreakCount="1">
    <brk id="79" max="4" man="1"/>
  </rowBreaks>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pageSetUpPr fitToPage="1"/>
  </sheetPr>
  <dimension ref="A1:E24"/>
  <sheetViews>
    <sheetView view="pageBreakPreview" zoomScale="60" zoomScaleNormal="100" workbookViewId="0">
      <selection activeCell="A4" sqref="A1:C4"/>
    </sheetView>
  </sheetViews>
  <sheetFormatPr baseColWidth="10" defaultColWidth="11.44140625" defaultRowHeight="10.199999999999999" x14ac:dyDescent="0.2"/>
  <cols>
    <col min="1" max="1" width="4" style="372" customWidth="1"/>
    <col min="2" max="2" width="63.109375" style="372" customWidth="1"/>
    <col min="3" max="3" width="17.88671875" style="372" customWidth="1"/>
    <col min="4" max="16384" width="11.44140625" style="372"/>
  </cols>
  <sheetData>
    <row r="1" spans="1:5" s="368" customFormat="1" ht="11.25" customHeight="1" x14ac:dyDescent="0.3">
      <c r="A1" s="531" t="s">
        <v>2116</v>
      </c>
      <c r="B1" s="532"/>
      <c r="C1" s="533"/>
    </row>
    <row r="2" spans="1:5" s="368" customFormat="1" ht="11.25" customHeight="1" x14ac:dyDescent="0.3">
      <c r="A2" s="534" t="s">
        <v>581</v>
      </c>
      <c r="B2" s="535"/>
      <c r="C2" s="536"/>
    </row>
    <row r="3" spans="1:5" s="368" customFormat="1" ht="11.25" customHeight="1" x14ac:dyDescent="0.3">
      <c r="A3" s="534" t="s">
        <v>2117</v>
      </c>
      <c r="B3" s="535"/>
      <c r="C3" s="536"/>
    </row>
    <row r="4" spans="1:5" s="368" customFormat="1" x14ac:dyDescent="0.3">
      <c r="A4" s="537" t="s">
        <v>543</v>
      </c>
      <c r="B4" s="538"/>
      <c r="C4" s="539"/>
    </row>
    <row r="5" spans="1:5" s="370" customFormat="1" x14ac:dyDescent="0.2">
      <c r="A5" s="556" t="s">
        <v>544</v>
      </c>
      <c r="B5" s="556"/>
      <c r="C5" s="369">
        <v>2025</v>
      </c>
    </row>
    <row r="6" spans="1:5" x14ac:dyDescent="0.2">
      <c r="A6" s="371" t="s">
        <v>582</v>
      </c>
      <c r="B6" s="371"/>
      <c r="C6" s="188">
        <v>62218283.369999997</v>
      </c>
    </row>
    <row r="7" spans="1:5" ht="8.1" customHeight="1" x14ac:dyDescent="0.2">
      <c r="B7" s="373"/>
      <c r="C7" s="374"/>
    </row>
    <row r="8" spans="1:5" x14ac:dyDescent="0.2">
      <c r="A8" s="375" t="s">
        <v>583</v>
      </c>
      <c r="B8" s="375"/>
      <c r="C8" s="376">
        <f>SUM(C9:C14)</f>
        <v>0.9</v>
      </c>
    </row>
    <row r="9" spans="1:5" ht="14.4" x14ac:dyDescent="0.3">
      <c r="A9" s="377" t="s">
        <v>584</v>
      </c>
      <c r="B9" s="378" t="s">
        <v>173</v>
      </c>
      <c r="C9" s="379">
        <v>0</v>
      </c>
      <c r="E9" s="356"/>
    </row>
    <row r="10" spans="1:5" x14ac:dyDescent="0.2">
      <c r="A10" s="380" t="s">
        <v>585</v>
      </c>
      <c r="B10" s="381" t="s">
        <v>586</v>
      </c>
      <c r="C10" s="379">
        <v>0</v>
      </c>
    </row>
    <row r="11" spans="1:5" x14ac:dyDescent="0.2">
      <c r="A11" s="380" t="s">
        <v>587</v>
      </c>
      <c r="B11" s="381" t="s">
        <v>182</v>
      </c>
      <c r="C11" s="379">
        <v>0</v>
      </c>
    </row>
    <row r="12" spans="1:5" x14ac:dyDescent="0.2">
      <c r="A12" s="380" t="s">
        <v>588</v>
      </c>
      <c r="B12" s="381" t="s">
        <v>183</v>
      </c>
      <c r="C12" s="379">
        <v>0</v>
      </c>
    </row>
    <row r="13" spans="1:5" x14ac:dyDescent="0.2">
      <c r="A13" s="380" t="s">
        <v>589</v>
      </c>
      <c r="B13" s="381" t="s">
        <v>184</v>
      </c>
      <c r="C13" s="379">
        <v>0</v>
      </c>
    </row>
    <row r="14" spans="1:5" x14ac:dyDescent="0.2">
      <c r="A14" s="382" t="s">
        <v>590</v>
      </c>
      <c r="B14" s="383" t="s">
        <v>591</v>
      </c>
      <c r="C14" s="379">
        <v>0.9</v>
      </c>
    </row>
    <row r="15" spans="1:5" ht="8.1" customHeight="1" x14ac:dyDescent="0.2">
      <c r="B15" s="384"/>
      <c r="C15" s="385"/>
    </row>
    <row r="16" spans="1:5" x14ac:dyDescent="0.2">
      <c r="A16" s="375" t="s">
        <v>592</v>
      </c>
      <c r="B16" s="373"/>
      <c r="C16" s="376">
        <f>SUM(C17:C19)</f>
        <v>0</v>
      </c>
    </row>
    <row r="17" spans="1:3" x14ac:dyDescent="0.2">
      <c r="A17" s="386">
        <v>3.1</v>
      </c>
      <c r="B17" s="381" t="s">
        <v>593</v>
      </c>
      <c r="C17" s="379">
        <v>0</v>
      </c>
    </row>
    <row r="18" spans="1:3" x14ac:dyDescent="0.2">
      <c r="A18" s="387">
        <v>3.2</v>
      </c>
      <c r="B18" s="381" t="s">
        <v>594</v>
      </c>
      <c r="C18" s="379">
        <v>0</v>
      </c>
    </row>
    <row r="19" spans="1:3" x14ac:dyDescent="0.2">
      <c r="A19" s="387">
        <v>3.3</v>
      </c>
      <c r="B19" s="383" t="s">
        <v>595</v>
      </c>
      <c r="C19" s="388">
        <v>0</v>
      </c>
    </row>
    <row r="20" spans="1:3" ht="8.1" customHeight="1" x14ac:dyDescent="0.2">
      <c r="B20" s="389"/>
      <c r="C20" s="390"/>
    </row>
    <row r="21" spans="1:3" x14ac:dyDescent="0.2">
      <c r="A21" s="391" t="s">
        <v>596</v>
      </c>
      <c r="B21" s="391"/>
      <c r="C21" s="188">
        <f>C6+C8-C16</f>
        <v>62218284.269999996</v>
      </c>
    </row>
    <row r="23" spans="1:3" x14ac:dyDescent="0.2">
      <c r="A23" s="557" t="s">
        <v>310</v>
      </c>
      <c r="B23" s="557"/>
      <c r="C23" s="557"/>
    </row>
    <row r="24" spans="1:3" x14ac:dyDescent="0.2">
      <c r="A24" s="557"/>
      <c r="B24" s="557"/>
      <c r="C24" s="557"/>
    </row>
  </sheetData>
  <mergeCells count="6">
    <mergeCell ref="A23:C24"/>
    <mergeCell ref="A1:C1"/>
    <mergeCell ref="A2:C2"/>
    <mergeCell ref="A3:C3"/>
    <mergeCell ref="A4:C4"/>
    <mergeCell ref="A5:B5"/>
  </mergeCells>
  <pageMargins left="0.70866141732283472" right="0.70866141732283472" top="0.74803149606299213" bottom="0.74803149606299213" header="0.31496062992125984" footer="0.31496062992125984"/>
  <pageSetup scale="93" orientation="portrait"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pageSetUpPr fitToPage="1"/>
  </sheetPr>
  <dimension ref="A1:E43"/>
  <sheetViews>
    <sheetView view="pageBreakPreview" zoomScale="60" zoomScaleNormal="100" workbookViewId="0">
      <selection activeCell="A4" sqref="A4:C4"/>
    </sheetView>
  </sheetViews>
  <sheetFormatPr baseColWidth="10" defaultColWidth="11.44140625" defaultRowHeight="10.199999999999999" x14ac:dyDescent="0.2"/>
  <cols>
    <col min="1" max="1" width="3.88671875" style="372" customWidth="1"/>
    <col min="2" max="2" width="62.109375" style="372" customWidth="1"/>
    <col min="3" max="3" width="17.88671875" style="372" customWidth="1"/>
    <col min="4" max="16384" width="11.44140625" style="372"/>
  </cols>
  <sheetData>
    <row r="1" spans="1:5" s="392" customFormat="1" ht="11.25" customHeight="1" x14ac:dyDescent="0.3">
      <c r="A1" s="542" t="s">
        <v>2116</v>
      </c>
      <c r="B1" s="543"/>
      <c r="C1" s="544"/>
    </row>
    <row r="2" spans="1:5" s="392" customFormat="1" ht="11.25" customHeight="1" x14ac:dyDescent="0.3">
      <c r="A2" s="545" t="s">
        <v>542</v>
      </c>
      <c r="B2" s="546"/>
      <c r="C2" s="547"/>
    </row>
    <row r="3" spans="1:5" s="392" customFormat="1" ht="11.25" customHeight="1" x14ac:dyDescent="0.3">
      <c r="A3" s="545" t="s">
        <v>2117</v>
      </c>
      <c r="B3" s="546"/>
      <c r="C3" s="547"/>
    </row>
    <row r="4" spans="1:5" x14ac:dyDescent="0.2">
      <c r="A4" s="537" t="s">
        <v>543</v>
      </c>
      <c r="B4" s="538"/>
      <c r="C4" s="539"/>
    </row>
    <row r="5" spans="1:5" ht="11.25" customHeight="1" x14ac:dyDescent="0.2">
      <c r="A5" s="556" t="s">
        <v>544</v>
      </c>
      <c r="B5" s="556"/>
      <c r="C5" s="369">
        <v>2025</v>
      </c>
    </row>
    <row r="6" spans="1:5" ht="14.4" x14ac:dyDescent="0.3">
      <c r="A6" s="393" t="s">
        <v>545</v>
      </c>
      <c r="B6" s="371"/>
      <c r="C6" s="176">
        <v>64207642.840000004</v>
      </c>
      <c r="E6" s="356"/>
    </row>
    <row r="7" spans="1:5" ht="8.1" customHeight="1" x14ac:dyDescent="0.2">
      <c r="A7" s="394"/>
      <c r="B7" s="373"/>
      <c r="C7" s="395"/>
    </row>
    <row r="8" spans="1:5" x14ac:dyDescent="0.2">
      <c r="A8" s="375" t="s">
        <v>546</v>
      </c>
      <c r="B8" s="396"/>
      <c r="C8" s="376">
        <f>SUM(C9:C29)</f>
        <v>3068247.08</v>
      </c>
    </row>
    <row r="9" spans="1:5" x14ac:dyDescent="0.2">
      <c r="A9" s="397">
        <v>2.1</v>
      </c>
      <c r="B9" s="398" t="s">
        <v>206</v>
      </c>
      <c r="C9" s="399">
        <v>0</v>
      </c>
    </row>
    <row r="10" spans="1:5" x14ac:dyDescent="0.2">
      <c r="A10" s="397">
        <v>2.2000000000000002</v>
      </c>
      <c r="B10" s="398" t="s">
        <v>203</v>
      </c>
      <c r="C10" s="399">
        <v>0</v>
      </c>
    </row>
    <row r="11" spans="1:5" x14ac:dyDescent="0.2">
      <c r="A11" s="400">
        <v>2.2999999999999998</v>
      </c>
      <c r="B11" s="401" t="s">
        <v>379</v>
      </c>
      <c r="C11" s="399">
        <v>149664.79999999999</v>
      </c>
      <c r="E11" s="402"/>
    </row>
    <row r="12" spans="1:5" x14ac:dyDescent="0.2">
      <c r="A12" s="400">
        <v>2.4</v>
      </c>
      <c r="B12" s="401" t="s">
        <v>380</v>
      </c>
      <c r="C12" s="399">
        <v>2538411.5</v>
      </c>
      <c r="E12" s="402"/>
    </row>
    <row r="13" spans="1:5" x14ac:dyDescent="0.2">
      <c r="A13" s="400">
        <v>2.5</v>
      </c>
      <c r="B13" s="401" t="s">
        <v>381</v>
      </c>
      <c r="C13" s="399">
        <v>0</v>
      </c>
      <c r="E13" s="402"/>
    </row>
    <row r="14" spans="1:5" x14ac:dyDescent="0.2">
      <c r="A14" s="400">
        <v>2.6</v>
      </c>
      <c r="B14" s="401" t="s">
        <v>382</v>
      </c>
      <c r="C14" s="399">
        <v>0</v>
      </c>
      <c r="E14" s="402"/>
    </row>
    <row r="15" spans="1:5" x14ac:dyDescent="0.2">
      <c r="A15" s="400">
        <v>2.7</v>
      </c>
      <c r="B15" s="401" t="s">
        <v>384</v>
      </c>
      <c r="C15" s="399">
        <v>0</v>
      </c>
      <c r="E15" s="402"/>
    </row>
    <row r="16" spans="1:5" x14ac:dyDescent="0.2">
      <c r="A16" s="400">
        <v>2.8</v>
      </c>
      <c r="B16" s="401" t="s">
        <v>385</v>
      </c>
      <c r="C16" s="399">
        <v>380170.78</v>
      </c>
      <c r="E16" s="402"/>
    </row>
    <row r="17" spans="1:5" x14ac:dyDescent="0.2">
      <c r="A17" s="400">
        <v>2.9</v>
      </c>
      <c r="B17" s="401" t="s">
        <v>387</v>
      </c>
      <c r="C17" s="399">
        <v>0</v>
      </c>
      <c r="E17" s="402"/>
    </row>
    <row r="18" spans="1:5" x14ac:dyDescent="0.2">
      <c r="A18" s="400" t="s">
        <v>547</v>
      </c>
      <c r="B18" s="401" t="s">
        <v>548</v>
      </c>
      <c r="C18" s="399">
        <v>0</v>
      </c>
      <c r="E18" s="402"/>
    </row>
    <row r="19" spans="1:5" x14ac:dyDescent="0.2">
      <c r="A19" s="400" t="s">
        <v>549</v>
      </c>
      <c r="B19" s="401" t="s">
        <v>393</v>
      </c>
      <c r="C19" s="399">
        <v>0</v>
      </c>
      <c r="E19" s="402"/>
    </row>
    <row r="20" spans="1:5" x14ac:dyDescent="0.2">
      <c r="A20" s="400" t="s">
        <v>550</v>
      </c>
      <c r="B20" s="401" t="s">
        <v>551</v>
      </c>
      <c r="C20" s="399">
        <v>0</v>
      </c>
    </row>
    <row r="21" spans="1:5" x14ac:dyDescent="0.2">
      <c r="A21" s="400" t="s">
        <v>552</v>
      </c>
      <c r="B21" s="401" t="s">
        <v>553</v>
      </c>
      <c r="C21" s="399">
        <v>0</v>
      </c>
      <c r="E21" s="402"/>
    </row>
    <row r="22" spans="1:5" x14ac:dyDescent="0.2">
      <c r="A22" s="400" t="s">
        <v>554</v>
      </c>
      <c r="B22" s="401" t="s">
        <v>555</v>
      </c>
      <c r="C22" s="399">
        <v>0</v>
      </c>
      <c r="E22" s="402"/>
    </row>
    <row r="23" spans="1:5" x14ac:dyDescent="0.2">
      <c r="A23" s="400" t="s">
        <v>556</v>
      </c>
      <c r="B23" s="401" t="s">
        <v>557</v>
      </c>
      <c r="C23" s="399">
        <v>0</v>
      </c>
      <c r="E23" s="402"/>
    </row>
    <row r="24" spans="1:5" x14ac:dyDescent="0.2">
      <c r="A24" s="400" t="s">
        <v>558</v>
      </c>
      <c r="B24" s="401" t="s">
        <v>559</v>
      </c>
      <c r="C24" s="399">
        <v>0</v>
      </c>
    </row>
    <row r="25" spans="1:5" x14ac:dyDescent="0.2">
      <c r="A25" s="400" t="s">
        <v>560</v>
      </c>
      <c r="B25" s="401" t="s">
        <v>561</v>
      </c>
      <c r="C25" s="399">
        <v>0</v>
      </c>
      <c r="E25" s="402"/>
    </row>
    <row r="26" spans="1:5" x14ac:dyDescent="0.2">
      <c r="A26" s="400" t="s">
        <v>562</v>
      </c>
      <c r="B26" s="401" t="s">
        <v>563</v>
      </c>
      <c r="C26" s="399">
        <v>0</v>
      </c>
      <c r="E26" s="402"/>
    </row>
    <row r="27" spans="1:5" x14ac:dyDescent="0.2">
      <c r="A27" s="400" t="s">
        <v>564</v>
      </c>
      <c r="B27" s="401" t="s">
        <v>565</v>
      </c>
      <c r="C27" s="399">
        <v>0</v>
      </c>
      <c r="E27" s="402"/>
    </row>
    <row r="28" spans="1:5" x14ac:dyDescent="0.2">
      <c r="A28" s="400" t="s">
        <v>566</v>
      </c>
      <c r="B28" s="401" t="s">
        <v>567</v>
      </c>
      <c r="C28" s="399">
        <v>0</v>
      </c>
      <c r="E28" s="402"/>
    </row>
    <row r="29" spans="1:5" x14ac:dyDescent="0.2">
      <c r="A29" s="400" t="s">
        <v>568</v>
      </c>
      <c r="B29" s="398" t="s">
        <v>569</v>
      </c>
      <c r="C29" s="399">
        <v>0</v>
      </c>
    </row>
    <row r="30" spans="1:5" ht="8.1" customHeight="1" x14ac:dyDescent="0.2">
      <c r="A30" s="403"/>
      <c r="B30" s="404"/>
      <c r="C30" s="405"/>
    </row>
    <row r="31" spans="1:5" x14ac:dyDescent="0.2">
      <c r="A31" s="406" t="s">
        <v>570</v>
      </c>
      <c r="B31" s="407"/>
      <c r="C31" s="408">
        <f>SUM(C32:C38)</f>
        <v>1146910.01</v>
      </c>
    </row>
    <row r="32" spans="1:5" x14ac:dyDescent="0.2">
      <c r="A32" s="400" t="s">
        <v>571</v>
      </c>
      <c r="B32" s="401" t="s">
        <v>280</v>
      </c>
      <c r="C32" s="399">
        <v>1146910.01</v>
      </c>
      <c r="E32" s="402"/>
    </row>
    <row r="33" spans="1:5" x14ac:dyDescent="0.2">
      <c r="A33" s="400" t="s">
        <v>572</v>
      </c>
      <c r="B33" s="401" t="s">
        <v>289</v>
      </c>
      <c r="C33" s="399">
        <v>0</v>
      </c>
      <c r="E33" s="402"/>
    </row>
    <row r="34" spans="1:5" x14ac:dyDescent="0.2">
      <c r="A34" s="400" t="s">
        <v>573</v>
      </c>
      <c r="B34" s="401" t="s">
        <v>292</v>
      </c>
      <c r="C34" s="399">
        <v>0</v>
      </c>
      <c r="E34" s="402"/>
    </row>
    <row r="35" spans="1:5" x14ac:dyDescent="0.2">
      <c r="A35" s="400" t="s">
        <v>574</v>
      </c>
      <c r="B35" s="401" t="s">
        <v>298</v>
      </c>
      <c r="C35" s="399">
        <v>0</v>
      </c>
      <c r="E35" s="402"/>
    </row>
    <row r="36" spans="1:5" x14ac:dyDescent="0.2">
      <c r="A36" s="400" t="s">
        <v>575</v>
      </c>
      <c r="B36" s="401" t="s">
        <v>308</v>
      </c>
      <c r="C36" s="399">
        <v>0</v>
      </c>
      <c r="E36" s="402"/>
    </row>
    <row r="37" spans="1:5" x14ac:dyDescent="0.2">
      <c r="A37" s="400" t="s">
        <v>576</v>
      </c>
      <c r="B37" s="401" t="s">
        <v>577</v>
      </c>
      <c r="C37" s="399">
        <v>0</v>
      </c>
    </row>
    <row r="38" spans="1:5" x14ac:dyDescent="0.2">
      <c r="A38" s="400" t="s">
        <v>578</v>
      </c>
      <c r="B38" s="398" t="s">
        <v>579</v>
      </c>
      <c r="C38" s="409">
        <v>0</v>
      </c>
    </row>
    <row r="39" spans="1:5" ht="8.1" customHeight="1" x14ac:dyDescent="0.2">
      <c r="A39" s="394"/>
      <c r="B39" s="410"/>
      <c r="C39" s="411"/>
    </row>
    <row r="40" spans="1:5" x14ac:dyDescent="0.2">
      <c r="A40" s="412" t="s">
        <v>580</v>
      </c>
      <c r="B40" s="371"/>
      <c r="C40" s="188">
        <f>C6-C8+C31</f>
        <v>62286305.770000003</v>
      </c>
    </row>
    <row r="42" spans="1:5" x14ac:dyDescent="0.2">
      <c r="A42" s="557" t="s">
        <v>310</v>
      </c>
      <c r="B42" s="557"/>
      <c r="C42" s="557"/>
    </row>
    <row r="43" spans="1:5" x14ac:dyDescent="0.2">
      <c r="A43" s="557"/>
      <c r="B43" s="557"/>
      <c r="C43" s="557"/>
    </row>
  </sheetData>
  <mergeCells count="6">
    <mergeCell ref="A42:C43"/>
    <mergeCell ref="A1:C1"/>
    <mergeCell ref="A2:C2"/>
    <mergeCell ref="A3:C3"/>
    <mergeCell ref="A4:C4"/>
    <mergeCell ref="A5:B5"/>
  </mergeCells>
  <pageMargins left="0.70866141732283472" right="0.70866141732283472" top="0.74803149606299213" bottom="0.74803149606299213" header="0.31496062992125984" footer="0.31496062992125984"/>
  <pageSetup scale="94" orientation="portrait"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pageSetUpPr fitToPage="1"/>
  </sheetPr>
  <dimension ref="A1:J62"/>
  <sheetViews>
    <sheetView view="pageBreakPreview" zoomScale="60" zoomScaleNormal="100" workbookViewId="0">
      <selection activeCell="A4" sqref="A1:H4"/>
    </sheetView>
  </sheetViews>
  <sheetFormatPr baseColWidth="10" defaultColWidth="9.109375" defaultRowHeight="10.199999999999999" x14ac:dyDescent="0.2"/>
  <cols>
    <col min="1" max="1" width="12.88671875" style="341" customWidth="1"/>
    <col min="2" max="2" width="66.88671875" style="341" customWidth="1"/>
    <col min="3" max="3" width="15.88671875" style="341" customWidth="1"/>
    <col min="4" max="4" width="14.109375" style="341" bestFit="1" customWidth="1"/>
    <col min="5" max="5" width="14.5546875" style="341" bestFit="1" customWidth="1"/>
    <col min="6" max="6" width="8.5546875" style="341" bestFit="1" customWidth="1"/>
    <col min="7" max="7" width="15.88671875" style="341" customWidth="1"/>
    <col min="8" max="8" width="12.109375" style="341" bestFit="1" customWidth="1"/>
    <col min="9" max="9" width="9.44140625" style="341" bestFit="1" customWidth="1"/>
    <col min="10" max="10" width="12.44140625" style="341" bestFit="1" customWidth="1"/>
    <col min="11" max="16384" width="9.109375" style="341"/>
  </cols>
  <sheetData>
    <row r="1" spans="1:10" ht="11.25" customHeight="1" x14ac:dyDescent="0.2">
      <c r="A1" s="530" t="s">
        <v>2116</v>
      </c>
      <c r="B1" s="548"/>
      <c r="C1" s="548"/>
      <c r="D1" s="548"/>
      <c r="E1" s="548"/>
      <c r="F1" s="548"/>
      <c r="G1" s="146" t="s">
        <v>99</v>
      </c>
      <c r="H1" s="147">
        <v>2025</v>
      </c>
    </row>
    <row r="2" spans="1:10" ht="11.25" customHeight="1" x14ac:dyDescent="0.2">
      <c r="A2" s="530" t="s">
        <v>597</v>
      </c>
      <c r="B2" s="548"/>
      <c r="C2" s="548"/>
      <c r="D2" s="548"/>
      <c r="E2" s="548"/>
      <c r="F2" s="548"/>
      <c r="G2" s="146" t="s">
        <v>101</v>
      </c>
      <c r="H2" s="147" t="s">
        <v>648</v>
      </c>
    </row>
    <row r="3" spans="1:10" ht="11.25" customHeight="1" x14ac:dyDescent="0.2">
      <c r="A3" s="530" t="s">
        <v>2117</v>
      </c>
      <c r="B3" s="548"/>
      <c r="C3" s="548"/>
      <c r="D3" s="548"/>
      <c r="E3" s="548"/>
      <c r="F3" s="548"/>
      <c r="G3" s="146" t="s">
        <v>102</v>
      </c>
      <c r="H3" s="147" t="s">
        <v>651</v>
      </c>
    </row>
    <row r="4" spans="1:10" ht="11.25" customHeight="1" x14ac:dyDescent="0.2">
      <c r="A4" s="530" t="s">
        <v>103</v>
      </c>
      <c r="B4" s="530"/>
      <c r="C4" s="530"/>
      <c r="D4" s="530"/>
      <c r="E4" s="530"/>
      <c r="F4" s="530"/>
      <c r="G4" s="146"/>
      <c r="H4" s="147"/>
    </row>
    <row r="5" spans="1:10" x14ac:dyDescent="0.2">
      <c r="A5" s="342" t="s">
        <v>104</v>
      </c>
      <c r="B5" s="343"/>
      <c r="C5" s="343"/>
      <c r="D5" s="343"/>
      <c r="E5" s="343"/>
      <c r="F5" s="343"/>
      <c r="G5" s="343"/>
      <c r="H5" s="343"/>
    </row>
    <row r="8" spans="1:10" ht="24.9" customHeight="1" x14ac:dyDescent="0.2">
      <c r="A8" s="413" t="s">
        <v>106</v>
      </c>
      <c r="B8" s="413" t="s">
        <v>544</v>
      </c>
      <c r="C8" s="414" t="s">
        <v>598</v>
      </c>
      <c r="D8" s="414" t="s">
        <v>599</v>
      </c>
      <c r="E8" s="414" t="s">
        <v>600</v>
      </c>
      <c r="F8" s="414" t="s">
        <v>601</v>
      </c>
      <c r="G8" s="414" t="s">
        <v>602</v>
      </c>
      <c r="H8" s="414" t="s">
        <v>603</v>
      </c>
      <c r="I8" s="414" t="s">
        <v>604</v>
      </c>
      <c r="J8" s="414" t="s">
        <v>605</v>
      </c>
    </row>
    <row r="9" spans="1:10" s="355" customFormat="1" x14ac:dyDescent="0.2">
      <c r="A9" s="352">
        <v>7000</v>
      </c>
      <c r="B9" s="415" t="s">
        <v>606</v>
      </c>
      <c r="C9" s="355">
        <v>0</v>
      </c>
      <c r="D9" s="355">
        <v>0</v>
      </c>
      <c r="E9" s="355">
        <v>0</v>
      </c>
      <c r="F9" s="355">
        <v>0</v>
      </c>
    </row>
    <row r="10" spans="1:10" x14ac:dyDescent="0.2">
      <c r="A10" s="341">
        <v>7110</v>
      </c>
      <c r="B10" s="416" t="s">
        <v>602</v>
      </c>
      <c r="C10" s="346">
        <v>0</v>
      </c>
      <c r="D10" s="346">
        <v>0</v>
      </c>
      <c r="E10" s="346">
        <v>0</v>
      </c>
      <c r="F10" s="346">
        <v>0</v>
      </c>
    </row>
    <row r="11" spans="1:10" x14ac:dyDescent="0.2">
      <c r="A11" s="341">
        <v>7120</v>
      </c>
      <c r="B11" s="416" t="s">
        <v>607</v>
      </c>
      <c r="C11" s="346">
        <v>0</v>
      </c>
      <c r="D11" s="346">
        <v>0</v>
      </c>
      <c r="E11" s="346">
        <v>0</v>
      </c>
      <c r="F11" s="346">
        <v>0</v>
      </c>
    </row>
    <row r="12" spans="1:10" x14ac:dyDescent="0.2">
      <c r="A12" s="341">
        <v>7130</v>
      </c>
      <c r="B12" s="416" t="s">
        <v>608</v>
      </c>
      <c r="C12" s="346">
        <v>0</v>
      </c>
      <c r="D12" s="346">
        <v>0</v>
      </c>
      <c r="E12" s="346">
        <v>0</v>
      </c>
      <c r="F12" s="346">
        <v>0</v>
      </c>
    </row>
    <row r="13" spans="1:10" x14ac:dyDescent="0.2">
      <c r="A13" s="341">
        <v>7140</v>
      </c>
      <c r="B13" s="416" t="s">
        <v>609</v>
      </c>
      <c r="C13" s="346">
        <v>0</v>
      </c>
      <c r="D13" s="346">
        <v>0</v>
      </c>
      <c r="E13" s="346">
        <v>0</v>
      </c>
      <c r="F13" s="346">
        <v>0</v>
      </c>
    </row>
    <row r="14" spans="1:10" x14ac:dyDescent="0.2">
      <c r="A14" s="341">
        <v>7150</v>
      </c>
      <c r="B14" s="416" t="s">
        <v>610</v>
      </c>
      <c r="C14" s="346">
        <v>0</v>
      </c>
      <c r="D14" s="346">
        <v>0</v>
      </c>
      <c r="E14" s="346">
        <v>0</v>
      </c>
      <c r="F14" s="346">
        <v>0</v>
      </c>
    </row>
    <row r="15" spans="1:10" x14ac:dyDescent="0.2">
      <c r="A15" s="341">
        <v>7160</v>
      </c>
      <c r="B15" s="416" t="s">
        <v>611</v>
      </c>
      <c r="C15" s="346">
        <v>0</v>
      </c>
      <c r="D15" s="346">
        <v>0</v>
      </c>
      <c r="E15" s="346">
        <v>0</v>
      </c>
      <c r="F15" s="346">
        <v>0</v>
      </c>
    </row>
    <row r="16" spans="1:10" x14ac:dyDescent="0.2">
      <c r="A16" s="341">
        <v>7210</v>
      </c>
      <c r="B16" s="416" t="s">
        <v>612</v>
      </c>
      <c r="C16" s="346">
        <v>0</v>
      </c>
      <c r="D16" s="346">
        <v>0</v>
      </c>
      <c r="E16" s="346">
        <v>0</v>
      </c>
      <c r="F16" s="346">
        <v>0</v>
      </c>
    </row>
    <row r="17" spans="1:6" x14ac:dyDescent="0.2">
      <c r="A17" s="341">
        <v>7220</v>
      </c>
      <c r="B17" s="416" t="s">
        <v>613</v>
      </c>
      <c r="C17" s="346">
        <v>0</v>
      </c>
      <c r="D17" s="346">
        <v>0</v>
      </c>
      <c r="E17" s="346">
        <v>0</v>
      </c>
      <c r="F17" s="346">
        <v>0</v>
      </c>
    </row>
    <row r="18" spans="1:6" x14ac:dyDescent="0.2">
      <c r="A18" s="341">
        <v>7230</v>
      </c>
      <c r="B18" s="416" t="s">
        <v>614</v>
      </c>
      <c r="C18" s="346">
        <v>0</v>
      </c>
      <c r="D18" s="346">
        <v>0</v>
      </c>
      <c r="E18" s="346">
        <v>0</v>
      </c>
      <c r="F18" s="346">
        <v>0</v>
      </c>
    </row>
    <row r="19" spans="1:6" x14ac:dyDescent="0.2">
      <c r="A19" s="341">
        <v>7240</v>
      </c>
      <c r="B19" s="416" t="s">
        <v>615</v>
      </c>
      <c r="C19" s="346">
        <v>0</v>
      </c>
      <c r="D19" s="346">
        <v>0</v>
      </c>
      <c r="E19" s="346">
        <v>0</v>
      </c>
      <c r="F19" s="346">
        <v>0</v>
      </c>
    </row>
    <row r="20" spans="1:6" x14ac:dyDescent="0.2">
      <c r="A20" s="341">
        <v>7250</v>
      </c>
      <c r="B20" s="416" t="s">
        <v>616</v>
      </c>
      <c r="C20" s="346">
        <v>0</v>
      </c>
      <c r="D20" s="346">
        <v>0</v>
      </c>
      <c r="E20" s="346">
        <v>0</v>
      </c>
      <c r="F20" s="346">
        <v>0</v>
      </c>
    </row>
    <row r="21" spans="1:6" x14ac:dyDescent="0.2">
      <c r="A21" s="341">
        <v>7260</v>
      </c>
      <c r="B21" s="416" t="s">
        <v>617</v>
      </c>
      <c r="C21" s="346">
        <v>0</v>
      </c>
      <c r="D21" s="346">
        <v>0</v>
      </c>
      <c r="E21" s="346">
        <v>0</v>
      </c>
      <c r="F21" s="346">
        <v>0</v>
      </c>
    </row>
    <row r="22" spans="1:6" x14ac:dyDescent="0.2">
      <c r="A22" s="341">
        <v>7310</v>
      </c>
      <c r="B22" s="416" t="s">
        <v>618</v>
      </c>
      <c r="C22" s="346">
        <v>0</v>
      </c>
      <c r="D22" s="346">
        <v>0</v>
      </c>
      <c r="E22" s="346">
        <v>0</v>
      </c>
      <c r="F22" s="346">
        <v>0</v>
      </c>
    </row>
    <row r="23" spans="1:6" x14ac:dyDescent="0.2">
      <c r="A23" s="341">
        <v>7320</v>
      </c>
      <c r="B23" s="416" t="s">
        <v>619</v>
      </c>
      <c r="C23" s="346">
        <v>0</v>
      </c>
      <c r="D23" s="346">
        <v>0</v>
      </c>
      <c r="E23" s="346">
        <v>0</v>
      </c>
      <c r="F23" s="346">
        <v>0</v>
      </c>
    </row>
    <row r="24" spans="1:6" x14ac:dyDescent="0.2">
      <c r="A24" s="341">
        <v>7330</v>
      </c>
      <c r="B24" s="416" t="s">
        <v>620</v>
      </c>
      <c r="C24" s="346">
        <v>0</v>
      </c>
      <c r="D24" s="346">
        <v>0</v>
      </c>
      <c r="E24" s="346">
        <v>0</v>
      </c>
      <c r="F24" s="346">
        <v>0</v>
      </c>
    </row>
    <row r="25" spans="1:6" x14ac:dyDescent="0.2">
      <c r="A25" s="341">
        <v>7340</v>
      </c>
      <c r="B25" s="416" t="s">
        <v>621</v>
      </c>
      <c r="C25" s="346">
        <v>0</v>
      </c>
      <c r="D25" s="346">
        <v>0</v>
      </c>
      <c r="E25" s="346">
        <v>0</v>
      </c>
      <c r="F25" s="346">
        <v>0</v>
      </c>
    </row>
    <row r="26" spans="1:6" x14ac:dyDescent="0.2">
      <c r="A26" s="341">
        <v>7350</v>
      </c>
      <c r="B26" s="416" t="s">
        <v>622</v>
      </c>
      <c r="C26" s="346">
        <v>0</v>
      </c>
      <c r="D26" s="346">
        <v>0</v>
      </c>
      <c r="E26" s="346">
        <v>0</v>
      </c>
      <c r="F26" s="346">
        <v>0</v>
      </c>
    </row>
    <row r="27" spans="1:6" x14ac:dyDescent="0.2">
      <c r="A27" s="341">
        <v>7360</v>
      </c>
      <c r="B27" s="416" t="s">
        <v>623</v>
      </c>
      <c r="C27" s="346">
        <v>0</v>
      </c>
      <c r="D27" s="346">
        <v>0</v>
      </c>
      <c r="E27" s="346">
        <v>0</v>
      </c>
      <c r="F27" s="346">
        <v>0</v>
      </c>
    </row>
    <row r="28" spans="1:6" x14ac:dyDescent="0.2">
      <c r="A28" s="341">
        <v>7410</v>
      </c>
      <c r="B28" s="416" t="s">
        <v>624</v>
      </c>
      <c r="C28" s="346">
        <v>0</v>
      </c>
      <c r="D28" s="346">
        <v>0</v>
      </c>
      <c r="E28" s="346">
        <v>0</v>
      </c>
      <c r="F28" s="346">
        <v>0</v>
      </c>
    </row>
    <row r="29" spans="1:6" x14ac:dyDescent="0.2">
      <c r="A29" s="341">
        <v>7420</v>
      </c>
      <c r="B29" s="416" t="s">
        <v>625</v>
      </c>
      <c r="C29" s="346">
        <v>0</v>
      </c>
      <c r="D29" s="346">
        <v>0</v>
      </c>
      <c r="E29" s="346">
        <v>0</v>
      </c>
      <c r="F29" s="346">
        <v>0</v>
      </c>
    </row>
    <row r="30" spans="1:6" x14ac:dyDescent="0.2">
      <c r="A30" s="341">
        <v>7510</v>
      </c>
      <c r="B30" s="416" t="s">
        <v>626</v>
      </c>
      <c r="C30" s="346">
        <v>0</v>
      </c>
      <c r="D30" s="346">
        <v>0</v>
      </c>
      <c r="E30" s="346">
        <v>0</v>
      </c>
      <c r="F30" s="346">
        <v>0</v>
      </c>
    </row>
    <row r="31" spans="1:6" x14ac:dyDescent="0.2">
      <c r="A31" s="341">
        <v>7520</v>
      </c>
      <c r="B31" s="416" t="s">
        <v>627</v>
      </c>
      <c r="C31" s="346">
        <v>0</v>
      </c>
      <c r="D31" s="346">
        <v>0</v>
      </c>
      <c r="E31" s="346">
        <v>0</v>
      </c>
      <c r="F31" s="346">
        <v>0</v>
      </c>
    </row>
    <row r="32" spans="1:6" x14ac:dyDescent="0.2">
      <c r="A32" s="341">
        <v>7610</v>
      </c>
      <c r="B32" s="416" t="s">
        <v>628</v>
      </c>
      <c r="C32" s="346">
        <v>0</v>
      </c>
      <c r="D32" s="346">
        <v>0</v>
      </c>
      <c r="E32" s="346">
        <v>0</v>
      </c>
      <c r="F32" s="346">
        <v>0</v>
      </c>
    </row>
    <row r="33" spans="1:6" x14ac:dyDescent="0.2">
      <c r="A33" s="341">
        <v>7620</v>
      </c>
      <c r="B33" s="416" t="s">
        <v>629</v>
      </c>
      <c r="C33" s="346">
        <v>0</v>
      </c>
      <c r="D33" s="346">
        <v>0</v>
      </c>
      <c r="E33" s="346">
        <v>0</v>
      </c>
      <c r="F33" s="346">
        <v>0</v>
      </c>
    </row>
    <row r="34" spans="1:6" x14ac:dyDescent="0.2">
      <c r="A34" s="341">
        <v>7630</v>
      </c>
      <c r="B34" s="416" t="s">
        <v>630</v>
      </c>
      <c r="C34" s="346">
        <v>0</v>
      </c>
      <c r="D34" s="346">
        <v>0</v>
      </c>
      <c r="E34" s="346">
        <v>0</v>
      </c>
      <c r="F34" s="346">
        <v>0</v>
      </c>
    </row>
    <row r="35" spans="1:6" x14ac:dyDescent="0.2">
      <c r="A35" s="341">
        <v>7640</v>
      </c>
      <c r="B35" s="416" t="s">
        <v>631</v>
      </c>
      <c r="C35" s="346">
        <v>0</v>
      </c>
      <c r="D35" s="346">
        <v>0</v>
      </c>
      <c r="E35" s="346">
        <v>0</v>
      </c>
      <c r="F35" s="346">
        <v>0</v>
      </c>
    </row>
    <row r="36" spans="1:6" x14ac:dyDescent="0.2">
      <c r="C36" s="346"/>
      <c r="D36" s="346"/>
      <c r="E36" s="346"/>
      <c r="F36" s="346"/>
    </row>
    <row r="37" spans="1:6" s="355" customFormat="1" x14ac:dyDescent="0.2">
      <c r="A37" s="352">
        <v>8000</v>
      </c>
      <c r="B37" s="415" t="s">
        <v>632</v>
      </c>
    </row>
    <row r="38" spans="1:6" ht="10.8" thickBot="1" x14ac:dyDescent="0.25"/>
    <row r="39" spans="1:6" ht="12" x14ac:dyDescent="0.2">
      <c r="B39" s="558" t="s">
        <v>633</v>
      </c>
      <c r="C39" s="559"/>
    </row>
    <row r="40" spans="1:6" ht="12" x14ac:dyDescent="0.2">
      <c r="B40" s="417" t="s">
        <v>544</v>
      </c>
      <c r="C40" s="418">
        <f>H1</f>
        <v>2025</v>
      </c>
    </row>
    <row r="41" spans="1:6" x14ac:dyDescent="0.2">
      <c r="A41" s="341">
        <v>8110</v>
      </c>
      <c r="B41" s="419" t="s">
        <v>634</v>
      </c>
      <c r="C41" s="420">
        <v>56500404.310000002</v>
      </c>
    </row>
    <row r="42" spans="1:6" x14ac:dyDescent="0.2">
      <c r="A42" s="341">
        <v>8120</v>
      </c>
      <c r="B42" s="419" t="s">
        <v>635</v>
      </c>
      <c r="C42" s="420">
        <v>11595606.300000001</v>
      </c>
    </row>
    <row r="43" spans="1:6" x14ac:dyDescent="0.2">
      <c r="A43" s="341">
        <v>8130</v>
      </c>
      <c r="B43" s="419" t="s">
        <v>636</v>
      </c>
      <c r="C43" s="420">
        <v>17313485.359999999</v>
      </c>
    </row>
    <row r="44" spans="1:6" x14ac:dyDescent="0.2">
      <c r="A44" s="341">
        <v>8140</v>
      </c>
      <c r="B44" s="419" t="s">
        <v>637</v>
      </c>
      <c r="C44" s="420">
        <v>62218283.869999997</v>
      </c>
    </row>
    <row r="45" spans="1:6" ht="10.8" thickBot="1" x14ac:dyDescent="0.25">
      <c r="A45" s="341">
        <v>8150</v>
      </c>
      <c r="B45" s="421" t="s">
        <v>638</v>
      </c>
      <c r="C45" s="422">
        <v>62218283.369999997</v>
      </c>
    </row>
    <row r="47" spans="1:6" ht="10.8" thickBot="1" x14ac:dyDescent="0.25"/>
    <row r="48" spans="1:6" ht="12" x14ac:dyDescent="0.2">
      <c r="B48" s="558" t="s">
        <v>639</v>
      </c>
      <c r="C48" s="559"/>
    </row>
    <row r="49" spans="1:5" ht="12" x14ac:dyDescent="0.2">
      <c r="B49" s="417" t="s">
        <v>544</v>
      </c>
      <c r="C49" s="418">
        <f>C40</f>
        <v>2025</v>
      </c>
    </row>
    <row r="50" spans="1:5" x14ac:dyDescent="0.2">
      <c r="A50" s="341">
        <v>8210</v>
      </c>
      <c r="B50" s="419" t="s">
        <v>640</v>
      </c>
      <c r="C50" s="423">
        <v>56500404.310000002</v>
      </c>
    </row>
    <row r="51" spans="1:5" x14ac:dyDescent="0.2">
      <c r="A51" s="341">
        <v>8220</v>
      </c>
      <c r="B51" s="419" t="s">
        <v>641</v>
      </c>
      <c r="C51" s="423">
        <v>5833419.4699999997</v>
      </c>
    </row>
    <row r="52" spans="1:5" x14ac:dyDescent="0.2">
      <c r="A52" s="341">
        <v>8230</v>
      </c>
      <c r="B52" s="419" t="s">
        <v>642</v>
      </c>
      <c r="C52" s="423">
        <v>17313485.359999999</v>
      </c>
    </row>
    <row r="53" spans="1:5" x14ac:dyDescent="0.2">
      <c r="A53" s="341">
        <v>8240</v>
      </c>
      <c r="B53" s="419" t="s">
        <v>643</v>
      </c>
      <c r="C53" s="423">
        <v>3772827.36</v>
      </c>
    </row>
    <row r="54" spans="1:5" x14ac:dyDescent="0.2">
      <c r="A54" s="341">
        <v>8250</v>
      </c>
      <c r="B54" s="419" t="s">
        <v>644</v>
      </c>
      <c r="C54" s="423">
        <v>64207642.840000004</v>
      </c>
    </row>
    <row r="55" spans="1:5" x14ac:dyDescent="0.2">
      <c r="A55" s="341">
        <v>8260</v>
      </c>
      <c r="B55" s="419" t="s">
        <v>645</v>
      </c>
      <c r="C55" s="423">
        <v>64207642.840000004</v>
      </c>
    </row>
    <row r="56" spans="1:5" ht="10.8" thickBot="1" x14ac:dyDescent="0.25">
      <c r="A56" s="341">
        <v>8270</v>
      </c>
      <c r="B56" s="421" t="s">
        <v>646</v>
      </c>
      <c r="C56" s="424">
        <v>64152272.740000002</v>
      </c>
    </row>
    <row r="59" spans="1:5" x14ac:dyDescent="0.2">
      <c r="B59" s="307" t="s">
        <v>310</v>
      </c>
    </row>
    <row r="62" spans="1:5" x14ac:dyDescent="0.2">
      <c r="E62" s="346"/>
    </row>
  </sheetData>
  <sheetProtection formatCells="0" formatColumns="0" formatRows="0" insertColumns="0" insertRows="0" insertHyperlinks="0" deleteColumns="0" deleteRows="0" sort="0" autoFilter="0" pivotTables="0"/>
  <mergeCells count="6">
    <mergeCell ref="B48:C48"/>
    <mergeCell ref="A1:F1"/>
    <mergeCell ref="A2:F2"/>
    <mergeCell ref="A3:F3"/>
    <mergeCell ref="A4:F4"/>
    <mergeCell ref="B39:C39"/>
  </mergeCells>
  <pageMargins left="0.70866141732283472" right="0.70866141732283472" top="0.74803149606299213" bottom="0.74803149606299213" header="0.31496062992125984" footer="0.31496062992125984"/>
  <pageSetup scale="49" orientation="portrait" r:id="rId1"/>
  <drawing r:id="rId2"/>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E223"/>
  <sheetViews>
    <sheetView view="pageBreakPreview" zoomScale="60" zoomScaleNormal="100" workbookViewId="0">
      <selection sqref="A1:C1"/>
    </sheetView>
  </sheetViews>
  <sheetFormatPr baseColWidth="10" defaultColWidth="14.44140625" defaultRowHeight="15" customHeight="1" x14ac:dyDescent="0.3"/>
  <cols>
    <col min="1" max="1" width="10" style="29" customWidth="1"/>
    <col min="2" max="2" width="72.88671875" style="29" customWidth="1"/>
    <col min="3" max="3" width="15.88671875" style="29" customWidth="1"/>
    <col min="4" max="4" width="11.109375" style="29" customWidth="1"/>
    <col min="5" max="5" width="14" style="29" customWidth="1"/>
    <col min="6" max="26" width="9.109375" style="29" customWidth="1"/>
    <col min="27" max="16384" width="14.44140625" style="29"/>
  </cols>
  <sheetData>
    <row r="1" spans="1:5" ht="11.25" customHeight="1" x14ac:dyDescent="0.3">
      <c r="A1" s="488" t="s">
        <v>2118</v>
      </c>
      <c r="B1" s="501"/>
      <c r="C1" s="501"/>
      <c r="D1" s="130" t="s">
        <v>99</v>
      </c>
      <c r="E1" s="71">
        <v>2025</v>
      </c>
    </row>
    <row r="2" spans="1:5" ht="11.25" customHeight="1" x14ac:dyDescent="0.3">
      <c r="A2" s="488" t="s">
        <v>100</v>
      </c>
      <c r="B2" s="501"/>
      <c r="C2" s="501"/>
      <c r="D2" s="130" t="s">
        <v>101</v>
      </c>
      <c r="E2" s="71" t="s">
        <v>648</v>
      </c>
    </row>
    <row r="3" spans="1:5" ht="11.25" customHeight="1" x14ac:dyDescent="0.3">
      <c r="A3" s="488" t="s">
        <v>2114</v>
      </c>
      <c r="B3" s="501"/>
      <c r="C3" s="501"/>
      <c r="D3" s="130" t="s">
        <v>102</v>
      </c>
      <c r="E3" s="71" t="s">
        <v>651</v>
      </c>
    </row>
    <row r="4" spans="1:5" ht="11.25" customHeight="1" x14ac:dyDescent="0.3">
      <c r="A4" s="488" t="s">
        <v>103</v>
      </c>
      <c r="B4" s="501"/>
      <c r="C4" s="501"/>
      <c r="D4" s="131"/>
      <c r="E4" s="131"/>
    </row>
    <row r="5" spans="1:5" ht="9.75" customHeight="1" x14ac:dyDescent="0.3">
      <c r="A5" s="31" t="s">
        <v>104</v>
      </c>
      <c r="B5" s="32"/>
      <c r="C5" s="32"/>
      <c r="D5" s="33"/>
      <c r="E5" s="32"/>
    </row>
    <row r="6" spans="1:5" ht="9.75" customHeight="1" x14ac:dyDescent="0.3">
      <c r="A6" s="34"/>
      <c r="B6" s="34"/>
      <c r="C6" s="34"/>
      <c r="D6" s="35"/>
      <c r="E6" s="34"/>
    </row>
    <row r="7" spans="1:5" ht="9.75" customHeight="1" x14ac:dyDescent="0.3">
      <c r="A7" s="32" t="s">
        <v>105</v>
      </c>
      <c r="B7" s="32"/>
      <c r="C7" s="32"/>
      <c r="D7" s="33"/>
      <c r="E7" s="32"/>
    </row>
    <row r="8" spans="1:5" ht="9.75" customHeight="1" x14ac:dyDescent="0.3">
      <c r="A8" s="36" t="s">
        <v>106</v>
      </c>
      <c r="B8" s="36" t="s">
        <v>107</v>
      </c>
      <c r="C8" s="37" t="s">
        <v>108</v>
      </c>
      <c r="D8" s="38" t="s">
        <v>109</v>
      </c>
      <c r="E8" s="37" t="s">
        <v>110</v>
      </c>
    </row>
    <row r="9" spans="1:5" ht="9.75" customHeight="1" x14ac:dyDescent="0.3">
      <c r="A9" s="39">
        <v>4000</v>
      </c>
      <c r="B9" s="40" t="s">
        <v>111</v>
      </c>
      <c r="C9" s="41">
        <f>+C10+C57+C69</f>
        <v>126173872.57000001</v>
      </c>
      <c r="D9" s="42"/>
      <c r="E9" s="34"/>
    </row>
    <row r="10" spans="1:5" ht="9.75" customHeight="1" x14ac:dyDescent="0.3">
      <c r="A10" s="39">
        <v>4100</v>
      </c>
      <c r="B10" s="40" t="s">
        <v>74</v>
      </c>
      <c r="C10" s="41">
        <f>+C11+C21+C27+C30+C36+C39+C48</f>
        <v>49699625.260000005</v>
      </c>
      <c r="D10" s="42"/>
      <c r="E10" s="34"/>
    </row>
    <row r="11" spans="1:5" ht="11.25" customHeight="1" x14ac:dyDescent="0.3">
      <c r="A11" s="39">
        <v>4110</v>
      </c>
      <c r="B11" s="40" t="s">
        <v>112</v>
      </c>
      <c r="C11" s="41">
        <f>+C12+C13+C14+C15+C16+C17+C18+C19+C20</f>
        <v>0</v>
      </c>
      <c r="D11" s="42" t="str">
        <f t="shared" ref="D11:D20" si="0">IFERROR(C11/$C$12,"")</f>
        <v/>
      </c>
      <c r="E11" s="34"/>
    </row>
    <row r="12" spans="1:5" ht="9.75" customHeight="1" x14ac:dyDescent="0.3">
      <c r="A12" s="43">
        <v>4111</v>
      </c>
      <c r="B12" s="44" t="s">
        <v>113</v>
      </c>
      <c r="C12" s="45">
        <v>0</v>
      </c>
      <c r="D12" s="42" t="str">
        <f t="shared" si="0"/>
        <v/>
      </c>
      <c r="E12" s="34"/>
    </row>
    <row r="13" spans="1:5" ht="9.75" customHeight="1" x14ac:dyDescent="0.3">
      <c r="A13" s="43">
        <v>4112</v>
      </c>
      <c r="B13" s="44" t="s">
        <v>114</v>
      </c>
      <c r="C13" s="45">
        <v>0</v>
      </c>
      <c r="D13" s="42" t="str">
        <f t="shared" si="0"/>
        <v/>
      </c>
      <c r="E13" s="34"/>
    </row>
    <row r="14" spans="1:5" ht="9.75" customHeight="1" x14ac:dyDescent="0.3">
      <c r="A14" s="43">
        <v>4113</v>
      </c>
      <c r="B14" s="44" t="s">
        <v>115</v>
      </c>
      <c r="C14" s="45">
        <v>0</v>
      </c>
      <c r="D14" s="42" t="str">
        <f t="shared" si="0"/>
        <v/>
      </c>
      <c r="E14" s="34"/>
    </row>
    <row r="15" spans="1:5" ht="9.75" customHeight="1" x14ac:dyDescent="0.3">
      <c r="A15" s="43">
        <v>4114</v>
      </c>
      <c r="B15" s="44" t="s">
        <v>116</v>
      </c>
      <c r="C15" s="45">
        <v>0</v>
      </c>
      <c r="D15" s="42" t="str">
        <f t="shared" si="0"/>
        <v/>
      </c>
      <c r="E15" s="34"/>
    </row>
    <row r="16" spans="1:5" ht="9.75" customHeight="1" x14ac:dyDescent="0.3">
      <c r="A16" s="43">
        <v>4115</v>
      </c>
      <c r="B16" s="44" t="s">
        <v>117</v>
      </c>
      <c r="C16" s="45">
        <v>0</v>
      </c>
      <c r="D16" s="42" t="str">
        <f t="shared" si="0"/>
        <v/>
      </c>
      <c r="E16" s="34"/>
    </row>
    <row r="17" spans="1:5" ht="9.75" customHeight="1" x14ac:dyDescent="0.3">
      <c r="A17" s="43">
        <v>4116</v>
      </c>
      <c r="B17" s="44" t="s">
        <v>118</v>
      </c>
      <c r="C17" s="45">
        <v>0</v>
      </c>
      <c r="D17" s="42" t="str">
        <f t="shared" si="0"/>
        <v/>
      </c>
      <c r="E17" s="34"/>
    </row>
    <row r="18" spans="1:5" ht="9.75" customHeight="1" x14ac:dyDescent="0.3">
      <c r="A18" s="43">
        <v>4117</v>
      </c>
      <c r="B18" s="44" t="s">
        <v>119</v>
      </c>
      <c r="C18" s="45">
        <v>0</v>
      </c>
      <c r="D18" s="42" t="str">
        <f t="shared" si="0"/>
        <v/>
      </c>
      <c r="E18" s="34"/>
    </row>
    <row r="19" spans="1:5" ht="9.75" customHeight="1" x14ac:dyDescent="0.3">
      <c r="A19" s="43">
        <v>4118</v>
      </c>
      <c r="B19" s="46" t="s">
        <v>120</v>
      </c>
      <c r="C19" s="45">
        <v>0</v>
      </c>
      <c r="D19" s="42" t="str">
        <f t="shared" si="0"/>
        <v/>
      </c>
      <c r="E19" s="34"/>
    </row>
    <row r="20" spans="1:5" ht="9.75" customHeight="1" x14ac:dyDescent="0.3">
      <c r="A20" s="43">
        <v>4119</v>
      </c>
      <c r="B20" s="44" t="s">
        <v>121</v>
      </c>
      <c r="C20" s="45">
        <v>0</v>
      </c>
      <c r="D20" s="42" t="str">
        <f t="shared" si="0"/>
        <v/>
      </c>
      <c r="E20" s="34"/>
    </row>
    <row r="21" spans="1:5" ht="9.75" customHeight="1" x14ac:dyDescent="0.3">
      <c r="A21" s="39">
        <v>4120</v>
      </c>
      <c r="B21" s="40" t="s">
        <v>122</v>
      </c>
      <c r="C21" s="41">
        <f>+C22+C23+C24+C25+C26</f>
        <v>0</v>
      </c>
      <c r="D21" s="42" t="str">
        <f t="shared" ref="D21:D26" si="1">IFERROR(C21/$C$21,"")</f>
        <v/>
      </c>
      <c r="E21" s="34"/>
    </row>
    <row r="22" spans="1:5" ht="9.75" customHeight="1" x14ac:dyDescent="0.3">
      <c r="A22" s="43">
        <v>4121</v>
      </c>
      <c r="B22" s="44" t="s">
        <v>123</v>
      </c>
      <c r="C22" s="45">
        <v>0</v>
      </c>
      <c r="D22" s="42" t="str">
        <f t="shared" si="1"/>
        <v/>
      </c>
      <c r="E22" s="34"/>
    </row>
    <row r="23" spans="1:5" ht="9.75" customHeight="1" x14ac:dyDescent="0.3">
      <c r="A23" s="43">
        <v>4122</v>
      </c>
      <c r="B23" s="44" t="s">
        <v>124</v>
      </c>
      <c r="C23" s="45">
        <v>0</v>
      </c>
      <c r="D23" s="42" t="str">
        <f t="shared" si="1"/>
        <v/>
      </c>
      <c r="E23" s="34"/>
    </row>
    <row r="24" spans="1:5" ht="9.75" customHeight="1" x14ac:dyDescent="0.3">
      <c r="A24" s="43">
        <v>4123</v>
      </c>
      <c r="B24" s="44" t="s">
        <v>125</v>
      </c>
      <c r="C24" s="45">
        <v>0</v>
      </c>
      <c r="D24" s="42" t="str">
        <f t="shared" si="1"/>
        <v/>
      </c>
      <c r="E24" s="34"/>
    </row>
    <row r="25" spans="1:5" ht="9.75" customHeight="1" x14ac:dyDescent="0.3">
      <c r="A25" s="43">
        <v>4124</v>
      </c>
      <c r="B25" s="44" t="s">
        <v>126</v>
      </c>
      <c r="C25" s="45">
        <v>0</v>
      </c>
      <c r="D25" s="42" t="str">
        <f t="shared" si="1"/>
        <v/>
      </c>
      <c r="E25" s="34"/>
    </row>
    <row r="26" spans="1:5" ht="9.75" customHeight="1" x14ac:dyDescent="0.3">
      <c r="A26" s="43">
        <v>4129</v>
      </c>
      <c r="B26" s="44" t="s">
        <v>127</v>
      </c>
      <c r="C26" s="45">
        <v>0</v>
      </c>
      <c r="D26" s="42" t="str">
        <f t="shared" si="1"/>
        <v/>
      </c>
      <c r="E26" s="34"/>
    </row>
    <row r="27" spans="1:5" ht="9.75" customHeight="1" x14ac:dyDescent="0.3">
      <c r="A27" s="39">
        <v>4130</v>
      </c>
      <c r="B27" s="40" t="s">
        <v>128</v>
      </c>
      <c r="C27" s="41">
        <f>+C28+C29</f>
        <v>0</v>
      </c>
      <c r="D27" s="42" t="str">
        <f t="shared" ref="D27:D29" si="2">IFERROR(C27/$C$27,"")</f>
        <v/>
      </c>
      <c r="E27" s="34"/>
    </row>
    <row r="28" spans="1:5" ht="9.75" customHeight="1" x14ac:dyDescent="0.3">
      <c r="A28" s="43">
        <v>4131</v>
      </c>
      <c r="B28" s="44" t="s">
        <v>129</v>
      </c>
      <c r="C28" s="45">
        <v>0</v>
      </c>
      <c r="D28" s="42" t="str">
        <f t="shared" si="2"/>
        <v/>
      </c>
      <c r="E28" s="34"/>
    </row>
    <row r="29" spans="1:5" ht="9.75" customHeight="1" x14ac:dyDescent="0.3">
      <c r="A29" s="43">
        <v>4132</v>
      </c>
      <c r="B29" s="46" t="s">
        <v>130</v>
      </c>
      <c r="C29" s="45">
        <v>0</v>
      </c>
      <c r="D29" s="42" t="str">
        <f t="shared" si="2"/>
        <v/>
      </c>
      <c r="E29" s="34"/>
    </row>
    <row r="30" spans="1:5" ht="9.75" customHeight="1" x14ac:dyDescent="0.3">
      <c r="A30" s="39">
        <v>4140</v>
      </c>
      <c r="B30" s="40" t="s">
        <v>131</v>
      </c>
      <c r="C30" s="41">
        <f>+C31+C32+C33+C34+C35</f>
        <v>0</v>
      </c>
      <c r="D30" s="42" t="str">
        <f t="shared" ref="D30:D35" si="3">IFERROR(C30/$C$30,"")</f>
        <v/>
      </c>
      <c r="E30" s="34"/>
    </row>
    <row r="31" spans="1:5" ht="9.75" customHeight="1" x14ac:dyDescent="0.3">
      <c r="A31" s="43">
        <v>4141</v>
      </c>
      <c r="B31" s="44" t="s">
        <v>132</v>
      </c>
      <c r="C31" s="45">
        <v>0</v>
      </c>
      <c r="D31" s="42" t="str">
        <f t="shared" si="3"/>
        <v/>
      </c>
      <c r="E31" s="34"/>
    </row>
    <row r="32" spans="1:5" ht="9.75" customHeight="1" x14ac:dyDescent="0.3">
      <c r="A32" s="43">
        <v>4143</v>
      </c>
      <c r="B32" s="44" t="s">
        <v>133</v>
      </c>
      <c r="C32" s="45">
        <v>0</v>
      </c>
      <c r="D32" s="42" t="str">
        <f t="shared" si="3"/>
        <v/>
      </c>
      <c r="E32" s="34"/>
    </row>
    <row r="33" spans="1:5" ht="9.75" customHeight="1" x14ac:dyDescent="0.3">
      <c r="A33" s="43">
        <v>4144</v>
      </c>
      <c r="B33" s="44" t="s">
        <v>134</v>
      </c>
      <c r="C33" s="45">
        <v>0</v>
      </c>
      <c r="D33" s="42" t="str">
        <f t="shared" si="3"/>
        <v/>
      </c>
      <c r="E33" s="34"/>
    </row>
    <row r="34" spans="1:5" ht="9.75" customHeight="1" x14ac:dyDescent="0.3">
      <c r="A34" s="43">
        <v>4145</v>
      </c>
      <c r="B34" s="46" t="s">
        <v>135</v>
      </c>
      <c r="C34" s="45">
        <v>0</v>
      </c>
      <c r="D34" s="42" t="str">
        <f t="shared" si="3"/>
        <v/>
      </c>
      <c r="E34" s="34"/>
    </row>
    <row r="35" spans="1:5" ht="9.75" customHeight="1" x14ac:dyDescent="0.3">
      <c r="A35" s="43">
        <v>4149</v>
      </c>
      <c r="B35" s="44" t="s">
        <v>136</v>
      </c>
      <c r="C35" s="45">
        <v>0</v>
      </c>
      <c r="D35" s="42" t="str">
        <f t="shared" si="3"/>
        <v/>
      </c>
      <c r="E35" s="34"/>
    </row>
    <row r="36" spans="1:5" ht="9.75" customHeight="1" x14ac:dyDescent="0.3">
      <c r="A36" s="39">
        <v>4150</v>
      </c>
      <c r="B36" s="40" t="s">
        <v>137</v>
      </c>
      <c r="C36" s="41">
        <f>+C37+C38</f>
        <v>21125777.460000001</v>
      </c>
      <c r="D36" s="42">
        <f t="shared" ref="D36:D38" si="4">IFERROR(C36/$C$36,"")</f>
        <v>1</v>
      </c>
      <c r="E36" s="34"/>
    </row>
    <row r="37" spans="1:5" ht="23.25" customHeight="1" x14ac:dyDescent="0.3">
      <c r="A37" s="43">
        <v>4151</v>
      </c>
      <c r="B37" s="44" t="s">
        <v>137</v>
      </c>
      <c r="C37" s="45">
        <v>21125777.460000001</v>
      </c>
      <c r="D37" s="42">
        <f t="shared" si="4"/>
        <v>1</v>
      </c>
      <c r="E37" s="64" t="s">
        <v>1722</v>
      </c>
    </row>
    <row r="38" spans="1:5" ht="9.75" customHeight="1" x14ac:dyDescent="0.3">
      <c r="A38" s="43">
        <v>4154</v>
      </c>
      <c r="B38" s="46" t="s">
        <v>138</v>
      </c>
      <c r="C38" s="45">
        <v>0</v>
      </c>
      <c r="D38" s="42">
        <f t="shared" si="4"/>
        <v>0</v>
      </c>
      <c r="E38" s="34"/>
    </row>
    <row r="39" spans="1:5" ht="9.75" customHeight="1" x14ac:dyDescent="0.3">
      <c r="A39" s="39">
        <v>4160</v>
      </c>
      <c r="B39" s="40" t="s">
        <v>139</v>
      </c>
      <c r="C39" s="41">
        <f>+C40+C41+C42+C43+C44+C45+C46+C47</f>
        <v>0</v>
      </c>
      <c r="D39" s="42" t="str">
        <f t="shared" ref="D39:D47" si="5">IFERROR(C39/$C$39,"")</f>
        <v/>
      </c>
      <c r="E39" s="34"/>
    </row>
    <row r="40" spans="1:5" ht="9.75" customHeight="1" x14ac:dyDescent="0.3">
      <c r="A40" s="43">
        <v>4161</v>
      </c>
      <c r="B40" s="44" t="s">
        <v>140</v>
      </c>
      <c r="C40" s="45">
        <v>0</v>
      </c>
      <c r="D40" s="42" t="str">
        <f t="shared" si="5"/>
        <v/>
      </c>
      <c r="E40" s="34"/>
    </row>
    <row r="41" spans="1:5" ht="9.75" customHeight="1" x14ac:dyDescent="0.3">
      <c r="A41" s="43">
        <v>4162</v>
      </c>
      <c r="B41" s="44" t="s">
        <v>141</v>
      </c>
      <c r="C41" s="45">
        <v>0</v>
      </c>
      <c r="D41" s="42" t="str">
        <f t="shared" si="5"/>
        <v/>
      </c>
      <c r="E41" s="34"/>
    </row>
    <row r="42" spans="1:5" ht="9.75" customHeight="1" x14ac:dyDescent="0.3">
      <c r="A42" s="43">
        <v>4163</v>
      </c>
      <c r="B42" s="44" t="s">
        <v>142</v>
      </c>
      <c r="C42" s="45">
        <v>0</v>
      </c>
      <c r="D42" s="42" t="str">
        <f t="shared" si="5"/>
        <v/>
      </c>
      <c r="E42" s="34"/>
    </row>
    <row r="43" spans="1:5" ht="9.75" customHeight="1" x14ac:dyDescent="0.3">
      <c r="A43" s="43">
        <v>4164</v>
      </c>
      <c r="B43" s="44" t="s">
        <v>143</v>
      </c>
      <c r="C43" s="45">
        <v>0</v>
      </c>
      <c r="D43" s="42" t="str">
        <f t="shared" si="5"/>
        <v/>
      </c>
      <c r="E43" s="34"/>
    </row>
    <row r="44" spans="1:5" ht="9.75" customHeight="1" x14ac:dyDescent="0.3">
      <c r="A44" s="43">
        <v>4165</v>
      </c>
      <c r="B44" s="44" t="s">
        <v>144</v>
      </c>
      <c r="C44" s="45">
        <v>0</v>
      </c>
      <c r="D44" s="42" t="str">
        <f t="shared" si="5"/>
        <v/>
      </c>
      <c r="E44" s="34"/>
    </row>
    <row r="45" spans="1:5" ht="9.75" customHeight="1" x14ac:dyDescent="0.3">
      <c r="A45" s="43">
        <v>4166</v>
      </c>
      <c r="B45" s="46" t="s">
        <v>145</v>
      </c>
      <c r="C45" s="45">
        <v>0</v>
      </c>
      <c r="D45" s="42" t="str">
        <f t="shared" si="5"/>
        <v/>
      </c>
      <c r="E45" s="34"/>
    </row>
    <row r="46" spans="1:5" ht="9.75" customHeight="1" x14ac:dyDescent="0.3">
      <c r="A46" s="43">
        <v>4168</v>
      </c>
      <c r="B46" s="44" t="s">
        <v>146</v>
      </c>
      <c r="C46" s="45">
        <v>0</v>
      </c>
      <c r="D46" s="42" t="str">
        <f t="shared" si="5"/>
        <v/>
      </c>
      <c r="E46" s="34"/>
    </row>
    <row r="47" spans="1:5" ht="9.75" customHeight="1" x14ac:dyDescent="0.3">
      <c r="A47" s="43">
        <v>4169</v>
      </c>
      <c r="B47" s="44" t="s">
        <v>147</v>
      </c>
      <c r="C47" s="45">
        <v>0</v>
      </c>
      <c r="D47" s="42" t="str">
        <f t="shared" si="5"/>
        <v/>
      </c>
      <c r="E47" s="34"/>
    </row>
    <row r="48" spans="1:5" ht="9.75" customHeight="1" x14ac:dyDescent="0.3">
      <c r="A48" s="39">
        <v>4170</v>
      </c>
      <c r="B48" s="40" t="s">
        <v>148</v>
      </c>
      <c r="C48" s="41">
        <f>+C49+C50+C51+C52+C53+C54+C55+C56</f>
        <v>28573847.800000001</v>
      </c>
      <c r="D48" s="42">
        <f t="shared" ref="D48:D56" si="6">IFERROR(C48/$C$48,"")</f>
        <v>1</v>
      </c>
      <c r="E48" s="34"/>
    </row>
    <row r="49" spans="1:5" ht="9.75" customHeight="1" x14ac:dyDescent="0.3">
      <c r="A49" s="43">
        <v>4171</v>
      </c>
      <c r="B49" s="44" t="s">
        <v>149</v>
      </c>
      <c r="C49" s="45">
        <v>0</v>
      </c>
      <c r="D49" s="42">
        <f t="shared" si="6"/>
        <v>0</v>
      </c>
      <c r="E49" s="34"/>
    </row>
    <row r="50" spans="1:5" ht="9.75" customHeight="1" x14ac:dyDescent="0.3">
      <c r="A50" s="43">
        <v>4172</v>
      </c>
      <c r="B50" s="44" t="s">
        <v>150</v>
      </c>
      <c r="C50" s="45">
        <v>0</v>
      </c>
      <c r="D50" s="42">
        <f t="shared" si="6"/>
        <v>0</v>
      </c>
      <c r="E50" s="34"/>
    </row>
    <row r="51" spans="1:5" ht="68.25" customHeight="1" x14ac:dyDescent="0.3">
      <c r="A51" s="43">
        <v>4173</v>
      </c>
      <c r="B51" s="46" t="s">
        <v>151</v>
      </c>
      <c r="C51" s="45">
        <v>28573847.800000001</v>
      </c>
      <c r="D51" s="42">
        <f t="shared" si="6"/>
        <v>1</v>
      </c>
      <c r="E51" s="64" t="s">
        <v>1723</v>
      </c>
    </row>
    <row r="52" spans="1:5" ht="9.75" customHeight="1" x14ac:dyDescent="0.3">
      <c r="A52" s="43">
        <v>4174</v>
      </c>
      <c r="B52" s="46" t="s">
        <v>153</v>
      </c>
      <c r="C52" s="45">
        <v>0</v>
      </c>
      <c r="D52" s="42">
        <f t="shared" si="6"/>
        <v>0</v>
      </c>
      <c r="E52" s="34"/>
    </row>
    <row r="53" spans="1:5" ht="9.75" customHeight="1" x14ac:dyDescent="0.3">
      <c r="A53" s="43">
        <v>4175</v>
      </c>
      <c r="B53" s="46" t="s">
        <v>154</v>
      </c>
      <c r="C53" s="45">
        <v>0</v>
      </c>
      <c r="D53" s="42">
        <f t="shared" si="6"/>
        <v>0</v>
      </c>
      <c r="E53" s="34"/>
    </row>
    <row r="54" spans="1:5" ht="9.75" customHeight="1" x14ac:dyDescent="0.3">
      <c r="A54" s="43">
        <v>4176</v>
      </c>
      <c r="B54" s="46" t="s">
        <v>155</v>
      </c>
      <c r="C54" s="45">
        <v>0</v>
      </c>
      <c r="D54" s="42">
        <f t="shared" si="6"/>
        <v>0</v>
      </c>
      <c r="E54" s="34"/>
    </row>
    <row r="55" spans="1:5" ht="9.75" customHeight="1" x14ac:dyDescent="0.3">
      <c r="A55" s="43">
        <v>4177</v>
      </c>
      <c r="B55" s="46" t="s">
        <v>156</v>
      </c>
      <c r="C55" s="45">
        <v>0</v>
      </c>
      <c r="D55" s="42">
        <f t="shared" si="6"/>
        <v>0</v>
      </c>
      <c r="E55" s="34"/>
    </row>
    <row r="56" spans="1:5" ht="9.75" customHeight="1" x14ac:dyDescent="0.3">
      <c r="A56" s="43">
        <v>4178</v>
      </c>
      <c r="B56" s="46" t="s">
        <v>157</v>
      </c>
      <c r="C56" s="45">
        <v>0</v>
      </c>
      <c r="D56" s="42">
        <f t="shared" si="6"/>
        <v>0</v>
      </c>
      <c r="E56" s="34"/>
    </row>
    <row r="57" spans="1:5" ht="9.75" customHeight="1" x14ac:dyDescent="0.3">
      <c r="A57" s="39">
        <v>4200</v>
      </c>
      <c r="B57" s="52" t="s">
        <v>160</v>
      </c>
      <c r="C57" s="41">
        <f>+C58+C64</f>
        <v>75846186.730000004</v>
      </c>
      <c r="D57" s="42"/>
      <c r="E57" s="34"/>
    </row>
    <row r="58" spans="1:5" ht="9.75" customHeight="1" x14ac:dyDescent="0.3">
      <c r="A58" s="39">
        <v>4210</v>
      </c>
      <c r="B58" s="52" t="s">
        <v>161</v>
      </c>
      <c r="C58" s="41">
        <f>+C59+C60+C61+C62+C63</f>
        <v>0</v>
      </c>
      <c r="D58" s="42" t="str">
        <f t="shared" ref="D58:D63" si="7">IFERROR(C58/$C$58,"")</f>
        <v/>
      </c>
      <c r="E58" s="34"/>
    </row>
    <row r="59" spans="1:5" ht="9.75" customHeight="1" x14ac:dyDescent="0.3">
      <c r="A59" s="43">
        <v>4211</v>
      </c>
      <c r="B59" s="44" t="s">
        <v>162</v>
      </c>
      <c r="C59" s="45">
        <v>0</v>
      </c>
      <c r="D59" s="42" t="str">
        <f t="shared" si="7"/>
        <v/>
      </c>
      <c r="E59" s="34"/>
    </row>
    <row r="60" spans="1:5" ht="9.75" customHeight="1" x14ac:dyDescent="0.3">
      <c r="A60" s="43">
        <v>4212</v>
      </c>
      <c r="B60" s="44" t="s">
        <v>163</v>
      </c>
      <c r="C60" s="45">
        <v>0</v>
      </c>
      <c r="D60" s="42" t="str">
        <f t="shared" si="7"/>
        <v/>
      </c>
      <c r="E60" s="34"/>
    </row>
    <row r="61" spans="1:5" ht="9.75" customHeight="1" x14ac:dyDescent="0.3">
      <c r="A61" s="43">
        <v>4213</v>
      </c>
      <c r="B61" s="44" t="s">
        <v>164</v>
      </c>
      <c r="C61" s="45">
        <v>0</v>
      </c>
      <c r="D61" s="42" t="str">
        <f t="shared" si="7"/>
        <v/>
      </c>
      <c r="E61" s="34"/>
    </row>
    <row r="62" spans="1:5" ht="9.75" customHeight="1" x14ac:dyDescent="0.3">
      <c r="A62" s="43">
        <v>4214</v>
      </c>
      <c r="B62" s="44" t="s">
        <v>165</v>
      </c>
      <c r="C62" s="45">
        <v>0</v>
      </c>
      <c r="D62" s="42" t="str">
        <f t="shared" si="7"/>
        <v/>
      </c>
      <c r="E62" s="34"/>
    </row>
    <row r="63" spans="1:5" ht="9.75" customHeight="1" x14ac:dyDescent="0.3">
      <c r="A63" s="43">
        <v>4215</v>
      </c>
      <c r="B63" s="44" t="s">
        <v>166</v>
      </c>
      <c r="C63" s="45">
        <v>0</v>
      </c>
      <c r="D63" s="42" t="str">
        <f t="shared" si="7"/>
        <v/>
      </c>
      <c r="E63" s="34"/>
    </row>
    <row r="64" spans="1:5" ht="9.75" customHeight="1" x14ac:dyDescent="0.3">
      <c r="A64" s="39">
        <v>4220</v>
      </c>
      <c r="B64" s="40" t="s">
        <v>167</v>
      </c>
      <c r="C64" s="41">
        <f>+C65+C66+C67+C68</f>
        <v>75846186.730000004</v>
      </c>
      <c r="D64" s="42">
        <f t="shared" ref="D64:D68" si="8">IFERROR(C64/$C$64,"")</f>
        <v>1</v>
      </c>
      <c r="E64" s="34"/>
    </row>
    <row r="65" spans="1:5" ht="34.5" customHeight="1" x14ac:dyDescent="0.3">
      <c r="A65" s="43">
        <v>4221</v>
      </c>
      <c r="B65" s="44" t="s">
        <v>168</v>
      </c>
      <c r="C65" s="45">
        <v>75846186.730000004</v>
      </c>
      <c r="D65" s="42">
        <f t="shared" si="8"/>
        <v>1</v>
      </c>
      <c r="E65" s="64" t="s">
        <v>1724</v>
      </c>
    </row>
    <row r="66" spans="1:5" ht="9.75" customHeight="1" x14ac:dyDescent="0.3">
      <c r="A66" s="43">
        <v>4223</v>
      </c>
      <c r="B66" s="44" t="s">
        <v>170</v>
      </c>
      <c r="C66" s="45">
        <v>0</v>
      </c>
      <c r="D66" s="42">
        <f t="shared" si="8"/>
        <v>0</v>
      </c>
      <c r="E66" s="34"/>
    </row>
    <row r="67" spans="1:5" ht="9.75" customHeight="1" x14ac:dyDescent="0.3">
      <c r="A67" s="43">
        <v>4225</v>
      </c>
      <c r="B67" s="44" t="s">
        <v>171</v>
      </c>
      <c r="C67" s="45">
        <v>0</v>
      </c>
      <c r="D67" s="42">
        <f t="shared" si="8"/>
        <v>0</v>
      </c>
      <c r="E67" s="34"/>
    </row>
    <row r="68" spans="1:5" ht="9.75" customHeight="1" x14ac:dyDescent="0.3">
      <c r="A68" s="43">
        <v>4227</v>
      </c>
      <c r="B68" s="44" t="s">
        <v>172</v>
      </c>
      <c r="C68" s="45">
        <v>0</v>
      </c>
      <c r="D68" s="42">
        <f t="shared" si="8"/>
        <v>0</v>
      </c>
      <c r="E68" s="34"/>
    </row>
    <row r="69" spans="1:5" ht="9.75" customHeight="1" x14ac:dyDescent="0.3">
      <c r="A69" s="54">
        <v>4300</v>
      </c>
      <c r="B69" s="40" t="s">
        <v>78</v>
      </c>
      <c r="C69" s="41">
        <f>+C70+C73+C79+C81+C83</f>
        <v>628060.57999999996</v>
      </c>
      <c r="D69" s="42"/>
      <c r="E69" s="44"/>
    </row>
    <row r="70" spans="1:5" ht="9.75" customHeight="1" x14ac:dyDescent="0.3">
      <c r="A70" s="54">
        <v>4310</v>
      </c>
      <c r="B70" s="40" t="s">
        <v>173</v>
      </c>
      <c r="C70" s="41">
        <f>+C71+C72</f>
        <v>0</v>
      </c>
      <c r="D70" s="42" t="str">
        <f t="shared" ref="D70:D72" si="9">IFERROR(C70/$C$70,"")</f>
        <v/>
      </c>
      <c r="E70" s="44"/>
    </row>
    <row r="71" spans="1:5" ht="9.75" customHeight="1" x14ac:dyDescent="0.3">
      <c r="A71" s="55">
        <v>4311</v>
      </c>
      <c r="B71" s="44" t="s">
        <v>174</v>
      </c>
      <c r="C71" s="45">
        <v>0</v>
      </c>
      <c r="D71" s="42" t="str">
        <f t="shared" si="9"/>
        <v/>
      </c>
      <c r="E71" s="44"/>
    </row>
    <row r="72" spans="1:5" ht="9.75" customHeight="1" x14ac:dyDescent="0.3">
      <c r="A72" s="55">
        <v>4319</v>
      </c>
      <c r="B72" s="44" t="s">
        <v>175</v>
      </c>
      <c r="C72" s="45">
        <v>0</v>
      </c>
      <c r="D72" s="42" t="str">
        <f t="shared" si="9"/>
        <v/>
      </c>
      <c r="E72" s="44"/>
    </row>
    <row r="73" spans="1:5" ht="9.75" customHeight="1" x14ac:dyDescent="0.3">
      <c r="A73" s="54">
        <v>4320</v>
      </c>
      <c r="B73" s="40" t="s">
        <v>176</v>
      </c>
      <c r="C73" s="41">
        <f>+C74+C75+C76+C77+C78</f>
        <v>0</v>
      </c>
      <c r="D73" s="42" t="str">
        <f t="shared" ref="D73:D78" si="10">IFERROR(C73/$C$73,"")</f>
        <v/>
      </c>
      <c r="E73" s="44"/>
    </row>
    <row r="74" spans="1:5" ht="9.75" customHeight="1" x14ac:dyDescent="0.3">
      <c r="A74" s="55">
        <v>4321</v>
      </c>
      <c r="B74" s="44" t="s">
        <v>177</v>
      </c>
      <c r="C74" s="45">
        <v>0</v>
      </c>
      <c r="D74" s="42" t="str">
        <f t="shared" si="10"/>
        <v/>
      </c>
      <c r="E74" s="44"/>
    </row>
    <row r="75" spans="1:5" ht="9.75" customHeight="1" x14ac:dyDescent="0.3">
      <c r="A75" s="55">
        <v>4322</v>
      </c>
      <c r="B75" s="44" t="s">
        <v>178</v>
      </c>
      <c r="C75" s="45">
        <v>0</v>
      </c>
      <c r="D75" s="42" t="str">
        <f t="shared" si="10"/>
        <v/>
      </c>
      <c r="E75" s="44"/>
    </row>
    <row r="76" spans="1:5" ht="9.75" customHeight="1" x14ac:dyDescent="0.3">
      <c r="A76" s="55">
        <v>4323</v>
      </c>
      <c r="B76" s="44" t="s">
        <v>179</v>
      </c>
      <c r="C76" s="45">
        <v>0</v>
      </c>
      <c r="D76" s="42" t="str">
        <f t="shared" si="10"/>
        <v/>
      </c>
      <c r="E76" s="44"/>
    </row>
    <row r="77" spans="1:5" ht="9.75" customHeight="1" x14ac:dyDescent="0.3">
      <c r="A77" s="55">
        <v>4324</v>
      </c>
      <c r="B77" s="44" t="s">
        <v>180</v>
      </c>
      <c r="C77" s="45">
        <v>0</v>
      </c>
      <c r="D77" s="42" t="str">
        <f t="shared" si="10"/>
        <v/>
      </c>
      <c r="E77" s="44"/>
    </row>
    <row r="78" spans="1:5" ht="9.75" customHeight="1" x14ac:dyDescent="0.3">
      <c r="A78" s="55">
        <v>4325</v>
      </c>
      <c r="B78" s="44" t="s">
        <v>181</v>
      </c>
      <c r="C78" s="45">
        <v>0</v>
      </c>
      <c r="D78" s="42" t="str">
        <f t="shared" si="10"/>
        <v/>
      </c>
      <c r="E78" s="44"/>
    </row>
    <row r="79" spans="1:5" ht="9.75" customHeight="1" x14ac:dyDescent="0.3">
      <c r="A79" s="54">
        <v>4330</v>
      </c>
      <c r="B79" s="40" t="s">
        <v>182</v>
      </c>
      <c r="C79" s="41">
        <f>+C80</f>
        <v>0</v>
      </c>
      <c r="D79" s="42" t="str">
        <f t="shared" ref="D79:D80" si="11">IFERROR(C79/$C$79,"")</f>
        <v/>
      </c>
      <c r="E79" s="44"/>
    </row>
    <row r="80" spans="1:5" ht="9.75" customHeight="1" x14ac:dyDescent="0.3">
      <c r="A80" s="55">
        <v>4331</v>
      </c>
      <c r="B80" s="44" t="s">
        <v>182</v>
      </c>
      <c r="C80" s="45">
        <v>0</v>
      </c>
      <c r="D80" s="42" t="str">
        <f t="shared" si="11"/>
        <v/>
      </c>
      <c r="E80" s="44"/>
    </row>
    <row r="81" spans="1:5" ht="9.75" customHeight="1" x14ac:dyDescent="0.3">
      <c r="A81" s="54">
        <v>4340</v>
      </c>
      <c r="B81" s="40" t="s">
        <v>183</v>
      </c>
      <c r="C81" s="41">
        <f>+C82</f>
        <v>0</v>
      </c>
      <c r="D81" s="42" t="str">
        <f t="shared" ref="D81:D82" si="12">IFERROR(C81/$C$81,"")</f>
        <v/>
      </c>
      <c r="E81" s="44"/>
    </row>
    <row r="82" spans="1:5" ht="9.75" customHeight="1" x14ac:dyDescent="0.3">
      <c r="A82" s="55">
        <v>4341</v>
      </c>
      <c r="B82" s="44" t="s">
        <v>183</v>
      </c>
      <c r="C82" s="45">
        <v>0</v>
      </c>
      <c r="D82" s="42" t="str">
        <f t="shared" si="12"/>
        <v/>
      </c>
      <c r="E82" s="44"/>
    </row>
    <row r="83" spans="1:5" ht="9.75" customHeight="1" x14ac:dyDescent="0.3">
      <c r="A83" s="54">
        <v>4390</v>
      </c>
      <c r="B83" s="40" t="s">
        <v>184</v>
      </c>
      <c r="C83" s="41">
        <f>+C84+C85+C86+C87+C88+C89+C90</f>
        <v>628060.57999999996</v>
      </c>
      <c r="D83" s="42">
        <f t="shared" ref="D83:D90" si="13">IFERROR(C83/$C$83,"")</f>
        <v>1</v>
      </c>
      <c r="E83" s="44"/>
    </row>
    <row r="84" spans="1:5" ht="9.75" customHeight="1" x14ac:dyDescent="0.3">
      <c r="A84" s="55">
        <v>4392</v>
      </c>
      <c r="B84" s="44" t="s">
        <v>185</v>
      </c>
      <c r="C84" s="45">
        <v>0</v>
      </c>
      <c r="D84" s="42">
        <f t="shared" si="13"/>
        <v>0</v>
      </c>
      <c r="E84" s="44"/>
    </row>
    <row r="85" spans="1:5" ht="9.75" customHeight="1" x14ac:dyDescent="0.3">
      <c r="A85" s="55">
        <v>4393</v>
      </c>
      <c r="B85" s="44" t="s">
        <v>186</v>
      </c>
      <c r="C85" s="45">
        <v>0</v>
      </c>
      <c r="D85" s="42">
        <f t="shared" si="13"/>
        <v>0</v>
      </c>
      <c r="E85" s="44"/>
    </row>
    <row r="86" spans="1:5" ht="9.75" customHeight="1" x14ac:dyDescent="0.3">
      <c r="A86" s="55">
        <v>4394</v>
      </c>
      <c r="B86" s="44" t="s">
        <v>187</v>
      </c>
      <c r="C86" s="45">
        <v>0</v>
      </c>
      <c r="D86" s="42">
        <f t="shared" si="13"/>
        <v>0</v>
      </c>
      <c r="E86" s="44"/>
    </row>
    <row r="87" spans="1:5" ht="9.75" customHeight="1" x14ac:dyDescent="0.3">
      <c r="A87" s="55">
        <v>4395</v>
      </c>
      <c r="B87" s="44" t="s">
        <v>188</v>
      </c>
      <c r="C87" s="45">
        <v>0</v>
      </c>
      <c r="D87" s="42">
        <f t="shared" si="13"/>
        <v>0</v>
      </c>
      <c r="E87" s="44"/>
    </row>
    <row r="88" spans="1:5" ht="9.75" customHeight="1" x14ac:dyDescent="0.3">
      <c r="A88" s="55">
        <v>4396</v>
      </c>
      <c r="B88" s="44" t="s">
        <v>189</v>
      </c>
      <c r="C88" s="45">
        <v>0</v>
      </c>
      <c r="D88" s="42">
        <f t="shared" si="13"/>
        <v>0</v>
      </c>
      <c r="E88" s="44"/>
    </row>
    <row r="89" spans="1:5" ht="9.75" customHeight="1" x14ac:dyDescent="0.3">
      <c r="A89" s="55">
        <v>4397</v>
      </c>
      <c r="B89" s="44" t="s">
        <v>190</v>
      </c>
      <c r="C89" s="45">
        <v>0</v>
      </c>
      <c r="D89" s="42">
        <f t="shared" si="13"/>
        <v>0</v>
      </c>
      <c r="E89" s="44"/>
    </row>
    <row r="90" spans="1:5" ht="45.75" customHeight="1" x14ac:dyDescent="0.3">
      <c r="A90" s="55">
        <v>4399</v>
      </c>
      <c r="B90" s="44" t="s">
        <v>184</v>
      </c>
      <c r="C90" s="45">
        <v>628060.57999999996</v>
      </c>
      <c r="D90" s="42">
        <f t="shared" si="13"/>
        <v>1</v>
      </c>
      <c r="E90" s="64" t="s">
        <v>1725</v>
      </c>
    </row>
    <row r="91" spans="1:5" ht="9.75" customHeight="1" x14ac:dyDescent="0.3">
      <c r="A91" s="34"/>
      <c r="B91" s="34"/>
      <c r="C91" s="34"/>
      <c r="D91" s="35"/>
      <c r="E91" s="34"/>
    </row>
    <row r="92" spans="1:5" ht="9.75" customHeight="1" x14ac:dyDescent="0.3">
      <c r="A92" s="32" t="s">
        <v>191</v>
      </c>
      <c r="B92" s="32"/>
      <c r="C92" s="32"/>
      <c r="D92" s="33"/>
      <c r="E92" s="32"/>
    </row>
    <row r="93" spans="1:5" ht="9.75" customHeight="1" x14ac:dyDescent="0.3">
      <c r="A93" s="36" t="s">
        <v>106</v>
      </c>
      <c r="B93" s="36" t="s">
        <v>107</v>
      </c>
      <c r="C93" s="37" t="s">
        <v>108</v>
      </c>
      <c r="D93" s="38" t="s">
        <v>109</v>
      </c>
      <c r="E93" s="37" t="s">
        <v>110</v>
      </c>
    </row>
    <row r="94" spans="1:5" ht="9.75" customHeight="1" x14ac:dyDescent="0.3">
      <c r="A94" s="54">
        <v>5000</v>
      </c>
      <c r="B94" s="40" t="s">
        <v>80</v>
      </c>
      <c r="C94" s="41">
        <f>+C95+C123+C156+C166+C181+C210</f>
        <v>92370514.329999983</v>
      </c>
      <c r="D94" s="42"/>
      <c r="E94" s="44"/>
    </row>
    <row r="95" spans="1:5" ht="9.75" customHeight="1" x14ac:dyDescent="0.3">
      <c r="A95" s="54">
        <v>5100</v>
      </c>
      <c r="B95" s="40" t="s">
        <v>192</v>
      </c>
      <c r="C95" s="41">
        <f>+C96+C103+C113</f>
        <v>75034482.75999999</v>
      </c>
      <c r="D95" s="42"/>
      <c r="E95" s="44"/>
    </row>
    <row r="96" spans="1:5" ht="9.75" customHeight="1" x14ac:dyDescent="0.3">
      <c r="A96" s="54">
        <v>5110</v>
      </c>
      <c r="B96" s="40" t="s">
        <v>193</v>
      </c>
      <c r="C96" s="41">
        <f>+C97+C98+C99+C100+C101+C102</f>
        <v>57189842.210000001</v>
      </c>
      <c r="D96" s="42">
        <f t="shared" ref="D96:D102" si="14">IFERROR(C96/$C$96,"")</f>
        <v>1</v>
      </c>
      <c r="E96" s="44"/>
    </row>
    <row r="97" spans="1:5" ht="23.25" customHeight="1" x14ac:dyDescent="0.3">
      <c r="A97" s="55">
        <v>5111</v>
      </c>
      <c r="B97" s="44" t="s">
        <v>194</v>
      </c>
      <c r="C97" s="45">
        <v>29393554.16</v>
      </c>
      <c r="D97" s="42">
        <f t="shared" si="14"/>
        <v>0.51396459623139779</v>
      </c>
      <c r="E97" s="64" t="s">
        <v>1726</v>
      </c>
    </row>
    <row r="98" spans="1:5" ht="9.75" customHeight="1" x14ac:dyDescent="0.3">
      <c r="A98" s="55">
        <v>5112</v>
      </c>
      <c r="B98" s="44" t="s">
        <v>196</v>
      </c>
      <c r="C98" s="45">
        <v>1161211.79</v>
      </c>
      <c r="D98" s="42">
        <f t="shared" si="14"/>
        <v>2.0304511170638532E-2</v>
      </c>
      <c r="E98" s="44"/>
    </row>
    <row r="99" spans="1:5" ht="9.75" customHeight="1" x14ac:dyDescent="0.3">
      <c r="A99" s="55">
        <v>5113</v>
      </c>
      <c r="B99" s="44" t="s">
        <v>197</v>
      </c>
      <c r="C99" s="45">
        <v>7472906.5499999998</v>
      </c>
      <c r="D99" s="42">
        <f t="shared" si="14"/>
        <v>0.13066842399319151</v>
      </c>
      <c r="E99" s="44"/>
    </row>
    <row r="100" spans="1:5" ht="23.25" customHeight="1" x14ac:dyDescent="0.3">
      <c r="A100" s="55">
        <v>5114</v>
      </c>
      <c r="B100" s="44" t="s">
        <v>199</v>
      </c>
      <c r="C100" s="45">
        <v>7299575.9299999997</v>
      </c>
      <c r="D100" s="42">
        <f t="shared" si="14"/>
        <v>0.12763763017908142</v>
      </c>
      <c r="E100" s="64" t="s">
        <v>1727</v>
      </c>
    </row>
    <row r="101" spans="1:5" ht="23.25" customHeight="1" x14ac:dyDescent="0.3">
      <c r="A101" s="55">
        <v>5115</v>
      </c>
      <c r="B101" s="44" t="s">
        <v>201</v>
      </c>
      <c r="C101" s="45">
        <v>11862593.779999999</v>
      </c>
      <c r="D101" s="42">
        <f t="shared" si="14"/>
        <v>0.20742483842569076</v>
      </c>
      <c r="E101" s="64" t="s">
        <v>1728</v>
      </c>
    </row>
    <row r="102" spans="1:5" ht="9.75" customHeight="1" x14ac:dyDescent="0.3">
      <c r="A102" s="55">
        <v>5116</v>
      </c>
      <c r="B102" s="44" t="s">
        <v>202</v>
      </c>
      <c r="C102" s="45">
        <v>0</v>
      </c>
      <c r="D102" s="42">
        <f t="shared" si="14"/>
        <v>0</v>
      </c>
      <c r="E102" s="44"/>
    </row>
    <row r="103" spans="1:5" ht="9.75" customHeight="1" x14ac:dyDescent="0.3">
      <c r="A103" s="54">
        <v>5120</v>
      </c>
      <c r="B103" s="40" t="s">
        <v>203</v>
      </c>
      <c r="C103" s="41">
        <f>+C104+C105+C106+C107+C108+C109+C110+C111+C112</f>
        <v>3139090.04</v>
      </c>
      <c r="D103" s="42">
        <f t="shared" ref="D103:D112" si="15">IFERROR(C103/$C$103,"")</f>
        <v>1</v>
      </c>
      <c r="E103" s="44"/>
    </row>
    <row r="104" spans="1:5" ht="23.25" customHeight="1" x14ac:dyDescent="0.3">
      <c r="A104" s="55">
        <v>5121</v>
      </c>
      <c r="B104" s="44" t="s">
        <v>204</v>
      </c>
      <c r="C104" s="45">
        <v>480660.49</v>
      </c>
      <c r="D104" s="42">
        <f t="shared" si="15"/>
        <v>0.15312096304188841</v>
      </c>
      <c r="E104" s="64" t="s">
        <v>1729</v>
      </c>
    </row>
    <row r="105" spans="1:5" ht="9.75" customHeight="1" x14ac:dyDescent="0.3">
      <c r="A105" s="55">
        <v>5122</v>
      </c>
      <c r="B105" s="44" t="s">
        <v>205</v>
      </c>
      <c r="C105" s="45">
        <v>40675.040000000001</v>
      </c>
      <c r="D105" s="42">
        <f t="shared" si="15"/>
        <v>1.2957589454809012E-2</v>
      </c>
      <c r="E105" s="44"/>
    </row>
    <row r="106" spans="1:5" ht="9.75" customHeight="1" x14ac:dyDescent="0.3">
      <c r="A106" s="55">
        <v>5123</v>
      </c>
      <c r="B106" s="44" t="s">
        <v>206</v>
      </c>
      <c r="C106" s="45">
        <v>0</v>
      </c>
      <c r="D106" s="42">
        <f t="shared" si="15"/>
        <v>0</v>
      </c>
      <c r="E106" s="44"/>
    </row>
    <row r="107" spans="1:5" ht="23.25" customHeight="1" x14ac:dyDescent="0.3">
      <c r="A107" s="55">
        <v>5124</v>
      </c>
      <c r="B107" s="44" t="s">
        <v>207</v>
      </c>
      <c r="C107" s="45">
        <v>60043.66</v>
      </c>
      <c r="D107" s="42">
        <f t="shared" si="15"/>
        <v>1.9127727855808813E-2</v>
      </c>
      <c r="E107" s="64"/>
    </row>
    <row r="108" spans="1:5" ht="9.75" customHeight="1" x14ac:dyDescent="0.3">
      <c r="A108" s="55">
        <v>5125</v>
      </c>
      <c r="B108" s="44" t="s">
        <v>208</v>
      </c>
      <c r="C108" s="45">
        <v>6933.36</v>
      </c>
      <c r="D108" s="42">
        <f t="shared" si="15"/>
        <v>2.2087165107248724E-3</v>
      </c>
      <c r="E108" s="44"/>
    </row>
    <row r="109" spans="1:5" ht="23.25" customHeight="1" x14ac:dyDescent="0.3">
      <c r="A109" s="55">
        <v>5126</v>
      </c>
      <c r="B109" s="44" t="s">
        <v>209</v>
      </c>
      <c r="C109" s="45">
        <v>1501931.55</v>
      </c>
      <c r="D109" s="42">
        <f t="shared" si="15"/>
        <v>0.47846080579453532</v>
      </c>
      <c r="E109" s="64" t="s">
        <v>1730</v>
      </c>
    </row>
    <row r="110" spans="1:5" ht="45.75" customHeight="1" x14ac:dyDescent="0.3">
      <c r="A110" s="55">
        <v>5127</v>
      </c>
      <c r="B110" s="44" t="s">
        <v>210</v>
      </c>
      <c r="C110" s="45">
        <v>221651.29</v>
      </c>
      <c r="D110" s="42">
        <f t="shared" si="15"/>
        <v>7.0610045323835316E-2</v>
      </c>
      <c r="E110" s="64"/>
    </row>
    <row r="111" spans="1:5" ht="9.75" customHeight="1" x14ac:dyDescent="0.3">
      <c r="A111" s="55">
        <v>5128</v>
      </c>
      <c r="B111" s="44" t="s">
        <v>211</v>
      </c>
      <c r="C111" s="45">
        <v>0</v>
      </c>
      <c r="D111" s="42">
        <f t="shared" si="15"/>
        <v>0</v>
      </c>
      <c r="E111" s="44"/>
    </row>
    <row r="112" spans="1:5" ht="69.900000000000006" customHeight="1" x14ac:dyDescent="0.3">
      <c r="A112" s="55">
        <v>5129</v>
      </c>
      <c r="B112" s="44" t="s">
        <v>212</v>
      </c>
      <c r="C112" s="45">
        <v>827194.65</v>
      </c>
      <c r="D112" s="42">
        <f t="shared" si="15"/>
        <v>0.26351415201839828</v>
      </c>
      <c r="E112" s="64" t="s">
        <v>1731</v>
      </c>
    </row>
    <row r="113" spans="1:5" ht="9.75" customHeight="1" x14ac:dyDescent="0.3">
      <c r="A113" s="54">
        <v>5130</v>
      </c>
      <c r="B113" s="40" t="s">
        <v>213</v>
      </c>
      <c r="C113" s="41">
        <f>+C114+C115+C116+C117+C118+C119+C120+C121+C122</f>
        <v>14705550.509999998</v>
      </c>
      <c r="D113" s="42">
        <f t="shared" ref="D113:D122" si="16">IFERROR(C113/$C$113,"")</f>
        <v>1</v>
      </c>
      <c r="E113" s="44"/>
    </row>
    <row r="114" spans="1:5" ht="9.75" customHeight="1" x14ac:dyDescent="0.3">
      <c r="A114" s="55">
        <v>5131</v>
      </c>
      <c r="B114" s="44" t="s">
        <v>214</v>
      </c>
      <c r="C114" s="45">
        <v>699387.14</v>
      </c>
      <c r="D114" s="42">
        <f t="shared" si="16"/>
        <v>4.7559398713050975E-2</v>
      </c>
      <c r="E114" s="44"/>
    </row>
    <row r="115" spans="1:5" ht="9.75" customHeight="1" x14ac:dyDescent="0.3">
      <c r="A115" s="55">
        <v>5132</v>
      </c>
      <c r="B115" s="44" t="s">
        <v>215</v>
      </c>
      <c r="C115" s="45">
        <v>1179246.3899999999</v>
      </c>
      <c r="D115" s="42">
        <f t="shared" si="16"/>
        <v>8.0190564045738683E-2</v>
      </c>
      <c r="E115" s="44"/>
    </row>
    <row r="116" spans="1:5" ht="45.75" customHeight="1" x14ac:dyDescent="0.3">
      <c r="A116" s="55">
        <v>5133</v>
      </c>
      <c r="B116" s="44" t="s">
        <v>216</v>
      </c>
      <c r="C116" s="45">
        <v>5351425.07</v>
      </c>
      <c r="D116" s="42">
        <f t="shared" si="16"/>
        <v>0.36390511639540118</v>
      </c>
      <c r="E116" s="64" t="s">
        <v>1732</v>
      </c>
    </row>
    <row r="117" spans="1:5" ht="45.75" customHeight="1" x14ac:dyDescent="0.3">
      <c r="A117" s="55">
        <v>5134</v>
      </c>
      <c r="B117" s="44" t="s">
        <v>218</v>
      </c>
      <c r="C117" s="45">
        <v>2759265.03</v>
      </c>
      <c r="D117" s="42">
        <f t="shared" si="16"/>
        <v>0.18763425606703113</v>
      </c>
      <c r="E117" s="64" t="s">
        <v>1733</v>
      </c>
    </row>
    <row r="118" spans="1:5" ht="45.75" customHeight="1" x14ac:dyDescent="0.3">
      <c r="A118" s="55">
        <v>5135</v>
      </c>
      <c r="B118" s="44" t="s">
        <v>219</v>
      </c>
      <c r="C118" s="45">
        <v>2417572.02</v>
      </c>
      <c r="D118" s="42">
        <f t="shared" si="16"/>
        <v>0.16439860706717604</v>
      </c>
      <c r="E118" s="64" t="s">
        <v>1734</v>
      </c>
    </row>
    <row r="119" spans="1:5" ht="9.75" customHeight="1" x14ac:dyDescent="0.3">
      <c r="A119" s="55">
        <v>5136</v>
      </c>
      <c r="B119" s="44" t="s">
        <v>221</v>
      </c>
      <c r="C119" s="45">
        <v>234304.89</v>
      </c>
      <c r="D119" s="42">
        <f t="shared" si="16"/>
        <v>1.593309205532082E-2</v>
      </c>
      <c r="E119" s="44"/>
    </row>
    <row r="120" spans="1:5" ht="9.75" customHeight="1" x14ac:dyDescent="0.3">
      <c r="A120" s="55">
        <v>5137</v>
      </c>
      <c r="B120" s="44" t="s">
        <v>222</v>
      </c>
      <c r="C120" s="45">
        <v>6855</v>
      </c>
      <c r="D120" s="42">
        <f t="shared" si="16"/>
        <v>4.6615051883562575E-4</v>
      </c>
      <c r="E120" s="44"/>
    </row>
    <row r="121" spans="1:5" ht="9.75" customHeight="1" x14ac:dyDescent="0.3">
      <c r="A121" s="55">
        <v>5138</v>
      </c>
      <c r="B121" s="44" t="s">
        <v>223</v>
      </c>
      <c r="C121" s="45">
        <v>677584.45</v>
      </c>
      <c r="D121" s="42">
        <f t="shared" si="16"/>
        <v>4.6076782337338015E-2</v>
      </c>
      <c r="E121" s="44"/>
    </row>
    <row r="122" spans="1:5" ht="35.1" customHeight="1" x14ac:dyDescent="0.3">
      <c r="A122" s="55">
        <v>5139</v>
      </c>
      <c r="B122" s="44" t="s">
        <v>224</v>
      </c>
      <c r="C122" s="45">
        <v>1379910.52</v>
      </c>
      <c r="D122" s="42">
        <f t="shared" si="16"/>
        <v>9.3836032800107674E-2</v>
      </c>
      <c r="E122" s="64" t="s">
        <v>1735</v>
      </c>
    </row>
    <row r="123" spans="1:5" ht="9.75" customHeight="1" x14ac:dyDescent="0.3">
      <c r="A123" s="54">
        <v>5200</v>
      </c>
      <c r="B123" s="40" t="s">
        <v>225</v>
      </c>
      <c r="C123" s="41">
        <f>+C124+C127+C130+C133+C138+C142+C145+C147+C153</f>
        <v>7868349.71</v>
      </c>
      <c r="D123" s="42"/>
      <c r="E123" s="44"/>
    </row>
    <row r="124" spans="1:5" ht="9.75" customHeight="1" x14ac:dyDescent="0.3">
      <c r="A124" s="54">
        <v>5210</v>
      </c>
      <c r="B124" s="40" t="s">
        <v>226</v>
      </c>
      <c r="C124" s="41">
        <f>+C125+C126</f>
        <v>0</v>
      </c>
      <c r="D124" s="42" t="str">
        <f t="shared" ref="D124:D126" si="17">IFERROR(C124/$C$124,"")</f>
        <v/>
      </c>
      <c r="E124" s="44"/>
    </row>
    <row r="125" spans="1:5" ht="9.75" customHeight="1" x14ac:dyDescent="0.3">
      <c r="A125" s="55">
        <v>5211</v>
      </c>
      <c r="B125" s="44" t="s">
        <v>228</v>
      </c>
      <c r="C125" s="45">
        <v>0</v>
      </c>
      <c r="D125" s="42" t="str">
        <f t="shared" si="17"/>
        <v/>
      </c>
      <c r="E125" s="44"/>
    </row>
    <row r="126" spans="1:5" ht="9.75" customHeight="1" x14ac:dyDescent="0.3">
      <c r="A126" s="55">
        <v>5212</v>
      </c>
      <c r="B126" s="44" t="s">
        <v>229</v>
      </c>
      <c r="C126" s="45">
        <v>0</v>
      </c>
      <c r="D126" s="42" t="str">
        <f t="shared" si="17"/>
        <v/>
      </c>
      <c r="E126" s="44"/>
    </row>
    <row r="127" spans="1:5" ht="9.75" customHeight="1" x14ac:dyDescent="0.3">
      <c r="A127" s="54">
        <v>5220</v>
      </c>
      <c r="B127" s="40" t="s">
        <v>230</v>
      </c>
      <c r="C127" s="41">
        <f>+C128+C129</f>
        <v>0</v>
      </c>
      <c r="D127" s="42" t="str">
        <f t="shared" ref="D127:D129" si="18">IFERROR(C127/$C$127,"")</f>
        <v/>
      </c>
      <c r="E127" s="44"/>
    </row>
    <row r="128" spans="1:5" ht="9.75" customHeight="1" x14ac:dyDescent="0.3">
      <c r="A128" s="55">
        <v>5221</v>
      </c>
      <c r="B128" s="44" t="s">
        <v>231</v>
      </c>
      <c r="C128" s="45">
        <v>0</v>
      </c>
      <c r="D128" s="42" t="str">
        <f t="shared" si="18"/>
        <v/>
      </c>
      <c r="E128" s="44"/>
    </row>
    <row r="129" spans="1:5" ht="9.75" customHeight="1" x14ac:dyDescent="0.3">
      <c r="A129" s="55">
        <v>5222</v>
      </c>
      <c r="B129" s="44" t="s">
        <v>232</v>
      </c>
      <c r="C129" s="45">
        <v>0</v>
      </c>
      <c r="D129" s="42" t="str">
        <f t="shared" si="18"/>
        <v/>
      </c>
      <c r="E129" s="44"/>
    </row>
    <row r="130" spans="1:5" ht="9.75" customHeight="1" x14ac:dyDescent="0.3">
      <c r="A130" s="54">
        <v>5230</v>
      </c>
      <c r="B130" s="40" t="s">
        <v>170</v>
      </c>
      <c r="C130" s="41">
        <f>+C131+C132</f>
        <v>0</v>
      </c>
      <c r="D130" s="42" t="str">
        <f t="shared" ref="D130:D132" si="19">IFERROR(C130/$C$130,"")</f>
        <v/>
      </c>
      <c r="E130" s="44"/>
    </row>
    <row r="131" spans="1:5" ht="9.75" customHeight="1" x14ac:dyDescent="0.3">
      <c r="A131" s="55">
        <v>5231</v>
      </c>
      <c r="B131" s="44" t="s">
        <v>233</v>
      </c>
      <c r="C131" s="45">
        <v>0</v>
      </c>
      <c r="D131" s="42" t="str">
        <f t="shared" si="19"/>
        <v/>
      </c>
      <c r="E131" s="44"/>
    </row>
    <row r="132" spans="1:5" ht="9.75" customHeight="1" x14ac:dyDescent="0.3">
      <c r="A132" s="55">
        <v>5232</v>
      </c>
      <c r="B132" s="44" t="s">
        <v>234</v>
      </c>
      <c r="C132" s="45">
        <v>0</v>
      </c>
      <c r="D132" s="42" t="str">
        <f t="shared" si="19"/>
        <v/>
      </c>
      <c r="E132" s="44"/>
    </row>
    <row r="133" spans="1:5" ht="9.75" customHeight="1" x14ac:dyDescent="0.3">
      <c r="A133" s="54">
        <v>5240</v>
      </c>
      <c r="B133" s="40" t="s">
        <v>235</v>
      </c>
      <c r="C133" s="41">
        <f>+C134+C135+C136+C137</f>
        <v>7868349.71</v>
      </c>
      <c r="D133" s="42">
        <f t="shared" ref="D133:D137" si="20">IFERROR(C133/$C$133,"")</f>
        <v>1</v>
      </c>
      <c r="E133" s="44"/>
    </row>
    <row r="134" spans="1:5" ht="9.75" customHeight="1" x14ac:dyDescent="0.3">
      <c r="A134" s="55">
        <v>5241</v>
      </c>
      <c r="B134" s="44" t="s">
        <v>236</v>
      </c>
      <c r="C134" s="45">
        <v>0</v>
      </c>
      <c r="D134" s="42">
        <f t="shared" si="20"/>
        <v>0</v>
      </c>
      <c r="E134" s="44"/>
    </row>
    <row r="135" spans="1:5" ht="9.75" customHeight="1" x14ac:dyDescent="0.3">
      <c r="A135" s="55">
        <v>5242</v>
      </c>
      <c r="B135" s="44" t="s">
        <v>238</v>
      </c>
      <c r="C135" s="45">
        <v>0</v>
      </c>
      <c r="D135" s="42">
        <f t="shared" si="20"/>
        <v>0</v>
      </c>
      <c r="E135" s="44"/>
    </row>
    <row r="136" spans="1:5" ht="9.75" customHeight="1" x14ac:dyDescent="0.3">
      <c r="A136" s="55">
        <v>5243</v>
      </c>
      <c r="B136" s="44" t="s">
        <v>239</v>
      </c>
      <c r="C136" s="45">
        <v>0</v>
      </c>
      <c r="D136" s="42">
        <f t="shared" si="20"/>
        <v>0</v>
      </c>
      <c r="E136" s="44"/>
    </row>
    <row r="137" spans="1:5" ht="23.25" customHeight="1" x14ac:dyDescent="0.3">
      <c r="A137" s="55">
        <v>5244</v>
      </c>
      <c r="B137" s="44" t="s">
        <v>240</v>
      </c>
      <c r="C137" s="45">
        <v>7868349.71</v>
      </c>
      <c r="D137" s="42">
        <f t="shared" si="20"/>
        <v>1</v>
      </c>
      <c r="E137" s="64" t="s">
        <v>1736</v>
      </c>
    </row>
    <row r="138" spans="1:5" ht="9.75" customHeight="1" x14ac:dyDescent="0.3">
      <c r="A138" s="54">
        <v>5250</v>
      </c>
      <c r="B138" s="40" t="s">
        <v>171</v>
      </c>
      <c r="C138" s="41">
        <f>+C139+C140+C141</f>
        <v>0</v>
      </c>
      <c r="D138" s="42" t="str">
        <f t="shared" ref="D138:D141" si="21">IFERROR(C138/$C$138,"")</f>
        <v/>
      </c>
      <c r="E138" s="44"/>
    </row>
    <row r="139" spans="1:5" ht="9.75" customHeight="1" x14ac:dyDescent="0.3">
      <c r="A139" s="55">
        <v>5251</v>
      </c>
      <c r="B139" s="44" t="s">
        <v>241</v>
      </c>
      <c r="C139" s="45">
        <v>0</v>
      </c>
      <c r="D139" s="42" t="str">
        <f t="shared" si="21"/>
        <v/>
      </c>
      <c r="E139" s="44"/>
    </row>
    <row r="140" spans="1:5" ht="9.75" customHeight="1" x14ac:dyDescent="0.3">
      <c r="A140" s="55">
        <v>5252</v>
      </c>
      <c r="B140" s="44" t="s">
        <v>242</v>
      </c>
      <c r="C140" s="45">
        <v>0</v>
      </c>
      <c r="D140" s="42" t="str">
        <f t="shared" si="21"/>
        <v/>
      </c>
      <c r="E140" s="44"/>
    </row>
    <row r="141" spans="1:5" ht="9.75" customHeight="1" x14ac:dyDescent="0.3">
      <c r="A141" s="55">
        <v>5259</v>
      </c>
      <c r="B141" s="44" t="s">
        <v>243</v>
      </c>
      <c r="C141" s="45">
        <v>0</v>
      </c>
      <c r="D141" s="42" t="str">
        <f t="shared" si="21"/>
        <v/>
      </c>
      <c r="E141" s="44"/>
    </row>
    <row r="142" spans="1:5" ht="9.75" customHeight="1" x14ac:dyDescent="0.3">
      <c r="A142" s="54">
        <v>5260</v>
      </c>
      <c r="B142" s="40" t="s">
        <v>244</v>
      </c>
      <c r="C142" s="41">
        <f>+C143+C144</f>
        <v>0</v>
      </c>
      <c r="D142" s="42" t="str">
        <f t="shared" ref="D142:D144" si="22">IFERROR(C142/$C$142,"")</f>
        <v/>
      </c>
      <c r="E142" s="44"/>
    </row>
    <row r="143" spans="1:5" ht="9.75" customHeight="1" x14ac:dyDescent="0.3">
      <c r="A143" s="55">
        <v>5261</v>
      </c>
      <c r="B143" s="44" t="s">
        <v>245</v>
      </c>
      <c r="C143" s="45">
        <v>0</v>
      </c>
      <c r="D143" s="42" t="str">
        <f t="shared" si="22"/>
        <v/>
      </c>
      <c r="E143" s="44"/>
    </row>
    <row r="144" spans="1:5" ht="9.75" customHeight="1" x14ac:dyDescent="0.3">
      <c r="A144" s="55">
        <v>5262</v>
      </c>
      <c r="B144" s="44" t="s">
        <v>246</v>
      </c>
      <c r="C144" s="45">
        <v>0</v>
      </c>
      <c r="D144" s="42" t="str">
        <f t="shared" si="22"/>
        <v/>
      </c>
      <c r="E144" s="44"/>
    </row>
    <row r="145" spans="1:5" ht="9.75" customHeight="1" x14ac:dyDescent="0.3">
      <c r="A145" s="54">
        <v>5270</v>
      </c>
      <c r="B145" s="40" t="s">
        <v>247</v>
      </c>
      <c r="C145" s="41">
        <f>+C146</f>
        <v>0</v>
      </c>
      <c r="D145" s="42" t="str">
        <f t="shared" ref="D145:D146" si="23">IFERROR(C145/$C$145,"")</f>
        <v/>
      </c>
      <c r="E145" s="44"/>
    </row>
    <row r="146" spans="1:5" ht="9.75" customHeight="1" x14ac:dyDescent="0.3">
      <c r="A146" s="55">
        <v>5271</v>
      </c>
      <c r="B146" s="44" t="s">
        <v>248</v>
      </c>
      <c r="C146" s="45">
        <v>0</v>
      </c>
      <c r="D146" s="42" t="str">
        <f t="shared" si="23"/>
        <v/>
      </c>
      <c r="E146" s="44"/>
    </row>
    <row r="147" spans="1:5" ht="9.75" customHeight="1" x14ac:dyDescent="0.3">
      <c r="A147" s="54">
        <v>5280</v>
      </c>
      <c r="B147" s="40" t="s">
        <v>249</v>
      </c>
      <c r="C147" s="41">
        <f>+C148+C149+C150+C151+C152</f>
        <v>0</v>
      </c>
      <c r="D147" s="42" t="str">
        <f t="shared" ref="D147:D152" si="24">IFERROR(C147/$C$147,"")</f>
        <v/>
      </c>
      <c r="E147" s="44"/>
    </row>
    <row r="148" spans="1:5" ht="9.75" customHeight="1" x14ac:dyDescent="0.3">
      <c r="A148" s="55">
        <v>5281</v>
      </c>
      <c r="B148" s="44" t="s">
        <v>250</v>
      </c>
      <c r="C148" s="45">
        <v>0</v>
      </c>
      <c r="D148" s="42" t="str">
        <f t="shared" si="24"/>
        <v/>
      </c>
      <c r="E148" s="44"/>
    </row>
    <row r="149" spans="1:5" ht="9.75" customHeight="1" x14ac:dyDescent="0.3">
      <c r="A149" s="55">
        <v>5282</v>
      </c>
      <c r="B149" s="44" t="s">
        <v>251</v>
      </c>
      <c r="C149" s="45">
        <v>0</v>
      </c>
      <c r="D149" s="42" t="str">
        <f t="shared" si="24"/>
        <v/>
      </c>
      <c r="E149" s="44"/>
    </row>
    <row r="150" spans="1:5" ht="9.75" customHeight="1" x14ac:dyDescent="0.3">
      <c r="A150" s="55">
        <v>5283</v>
      </c>
      <c r="B150" s="44" t="s">
        <v>252</v>
      </c>
      <c r="C150" s="45">
        <v>0</v>
      </c>
      <c r="D150" s="42" t="str">
        <f t="shared" si="24"/>
        <v/>
      </c>
      <c r="E150" s="44"/>
    </row>
    <row r="151" spans="1:5" ht="9.75" customHeight="1" x14ac:dyDescent="0.3">
      <c r="A151" s="55">
        <v>5284</v>
      </c>
      <c r="B151" s="44" t="s">
        <v>253</v>
      </c>
      <c r="C151" s="45">
        <v>0</v>
      </c>
      <c r="D151" s="42" t="str">
        <f t="shared" si="24"/>
        <v/>
      </c>
      <c r="E151" s="44"/>
    </row>
    <row r="152" spans="1:5" ht="9.75" customHeight="1" x14ac:dyDescent="0.3">
      <c r="A152" s="55">
        <v>5285</v>
      </c>
      <c r="B152" s="44" t="s">
        <v>254</v>
      </c>
      <c r="C152" s="45">
        <v>0</v>
      </c>
      <c r="D152" s="42" t="str">
        <f t="shared" si="24"/>
        <v/>
      </c>
      <c r="E152" s="44"/>
    </row>
    <row r="153" spans="1:5" ht="9.75" customHeight="1" x14ac:dyDescent="0.3">
      <c r="A153" s="54">
        <v>5290</v>
      </c>
      <c r="B153" s="40" t="s">
        <v>255</v>
      </c>
      <c r="C153" s="41">
        <f>+C154+C155</f>
        <v>0</v>
      </c>
      <c r="D153" s="42" t="str">
        <f t="shared" ref="D153:D155" si="25">IFERROR(C153/$C$153,"")</f>
        <v/>
      </c>
      <c r="E153" s="44"/>
    </row>
    <row r="154" spans="1:5" ht="9.75" customHeight="1" x14ac:dyDescent="0.3">
      <c r="A154" s="55">
        <v>5291</v>
      </c>
      <c r="B154" s="44" t="s">
        <v>256</v>
      </c>
      <c r="C154" s="45">
        <v>0</v>
      </c>
      <c r="D154" s="42" t="str">
        <f t="shared" si="25"/>
        <v/>
      </c>
      <c r="E154" s="44"/>
    </row>
    <row r="155" spans="1:5" ht="9.75" customHeight="1" x14ac:dyDescent="0.3">
      <c r="A155" s="55">
        <v>5292</v>
      </c>
      <c r="B155" s="44" t="s">
        <v>257</v>
      </c>
      <c r="C155" s="45">
        <v>0</v>
      </c>
      <c r="D155" s="42" t="str">
        <f t="shared" si="25"/>
        <v/>
      </c>
      <c r="E155" s="44"/>
    </row>
    <row r="156" spans="1:5" ht="9.75" customHeight="1" x14ac:dyDescent="0.3">
      <c r="A156" s="54">
        <v>5300</v>
      </c>
      <c r="B156" s="40" t="s">
        <v>258</v>
      </c>
      <c r="C156" s="41">
        <f>+C157+C160+C163</f>
        <v>0</v>
      </c>
      <c r="D156" s="42"/>
      <c r="E156" s="44"/>
    </row>
    <row r="157" spans="1:5" ht="9.75" customHeight="1" x14ac:dyDescent="0.3">
      <c r="A157" s="54">
        <v>5310</v>
      </c>
      <c r="B157" s="40" t="s">
        <v>162</v>
      </c>
      <c r="C157" s="41">
        <f>+C158+C159</f>
        <v>0</v>
      </c>
      <c r="D157" s="42" t="str">
        <f t="shared" ref="D157:D159" si="26">IFERROR(C157/$C$157,"")</f>
        <v/>
      </c>
      <c r="E157" s="44"/>
    </row>
    <row r="158" spans="1:5" ht="9.75" customHeight="1" x14ac:dyDescent="0.3">
      <c r="A158" s="55">
        <v>5311</v>
      </c>
      <c r="B158" s="44" t="s">
        <v>259</v>
      </c>
      <c r="C158" s="45">
        <v>0</v>
      </c>
      <c r="D158" s="42" t="str">
        <f t="shared" si="26"/>
        <v/>
      </c>
      <c r="E158" s="44"/>
    </row>
    <row r="159" spans="1:5" ht="9.75" customHeight="1" x14ac:dyDescent="0.3">
      <c r="A159" s="55">
        <v>5312</v>
      </c>
      <c r="B159" s="44" t="s">
        <v>260</v>
      </c>
      <c r="C159" s="45">
        <v>0</v>
      </c>
      <c r="D159" s="42" t="str">
        <f t="shared" si="26"/>
        <v/>
      </c>
      <c r="E159" s="44"/>
    </row>
    <row r="160" spans="1:5" ht="9.75" customHeight="1" x14ac:dyDescent="0.3">
      <c r="A160" s="54">
        <v>5320</v>
      </c>
      <c r="B160" s="40" t="s">
        <v>163</v>
      </c>
      <c r="C160" s="41">
        <f>+C161+C162</f>
        <v>0</v>
      </c>
      <c r="D160" s="42" t="str">
        <f t="shared" ref="D160:D162" si="27">IFERROR(C160/$C$160,"")</f>
        <v/>
      </c>
      <c r="E160" s="44"/>
    </row>
    <row r="161" spans="1:5" ht="9.75" customHeight="1" x14ac:dyDescent="0.3">
      <c r="A161" s="55">
        <v>5321</v>
      </c>
      <c r="B161" s="44" t="s">
        <v>261</v>
      </c>
      <c r="C161" s="45">
        <v>0</v>
      </c>
      <c r="D161" s="42" t="str">
        <f t="shared" si="27"/>
        <v/>
      </c>
      <c r="E161" s="44"/>
    </row>
    <row r="162" spans="1:5" ht="9.75" customHeight="1" x14ac:dyDescent="0.3">
      <c r="A162" s="55">
        <v>5322</v>
      </c>
      <c r="B162" s="44" t="s">
        <v>262</v>
      </c>
      <c r="C162" s="45">
        <v>0</v>
      </c>
      <c r="D162" s="42" t="str">
        <f t="shared" si="27"/>
        <v/>
      </c>
      <c r="E162" s="44"/>
    </row>
    <row r="163" spans="1:5" ht="9.75" customHeight="1" x14ac:dyDescent="0.3">
      <c r="A163" s="54">
        <v>5330</v>
      </c>
      <c r="B163" s="40" t="s">
        <v>164</v>
      </c>
      <c r="C163" s="41">
        <f>+C164+C165</f>
        <v>0</v>
      </c>
      <c r="D163" s="42" t="str">
        <f t="shared" ref="D163:D165" si="28">IFERROR(C163/$C$163,"")</f>
        <v/>
      </c>
      <c r="E163" s="44"/>
    </row>
    <row r="164" spans="1:5" ht="9.75" customHeight="1" x14ac:dyDescent="0.3">
      <c r="A164" s="55">
        <v>5331</v>
      </c>
      <c r="B164" s="44" t="s">
        <v>263</v>
      </c>
      <c r="C164" s="45">
        <v>0</v>
      </c>
      <c r="D164" s="42" t="str">
        <f t="shared" si="28"/>
        <v/>
      </c>
      <c r="E164" s="44"/>
    </row>
    <row r="165" spans="1:5" ht="9.75" customHeight="1" x14ac:dyDescent="0.3">
      <c r="A165" s="55">
        <v>5332</v>
      </c>
      <c r="B165" s="44" t="s">
        <v>264</v>
      </c>
      <c r="C165" s="45">
        <v>0</v>
      </c>
      <c r="D165" s="42" t="str">
        <f t="shared" si="28"/>
        <v/>
      </c>
      <c r="E165" s="44"/>
    </row>
    <row r="166" spans="1:5" ht="9.75" customHeight="1" x14ac:dyDescent="0.3">
      <c r="A166" s="54">
        <v>5400</v>
      </c>
      <c r="B166" s="40" t="s">
        <v>265</v>
      </c>
      <c r="C166" s="41">
        <f>+C167+C170+C173+C176+C178</f>
        <v>0</v>
      </c>
      <c r="D166" s="42"/>
      <c r="E166" s="44"/>
    </row>
    <row r="167" spans="1:5" ht="9.75" customHeight="1" x14ac:dyDescent="0.3">
      <c r="A167" s="54">
        <v>5410</v>
      </c>
      <c r="B167" s="40" t="s">
        <v>266</v>
      </c>
      <c r="C167" s="41">
        <f>+C168+C169</f>
        <v>0</v>
      </c>
      <c r="D167" s="42" t="str">
        <f t="shared" ref="D167:D169" si="29">IFERROR(C167/$C$167,"")</f>
        <v/>
      </c>
      <c r="E167" s="44"/>
    </row>
    <row r="168" spans="1:5" ht="9.75" customHeight="1" x14ac:dyDescent="0.3">
      <c r="A168" s="55">
        <v>5411</v>
      </c>
      <c r="B168" s="44" t="s">
        <v>267</v>
      </c>
      <c r="C168" s="45">
        <v>0</v>
      </c>
      <c r="D168" s="42" t="str">
        <f t="shared" si="29"/>
        <v/>
      </c>
      <c r="E168" s="44"/>
    </row>
    <row r="169" spans="1:5" ht="9.75" customHeight="1" x14ac:dyDescent="0.3">
      <c r="A169" s="55">
        <v>5412</v>
      </c>
      <c r="B169" s="44" t="s">
        <v>268</v>
      </c>
      <c r="C169" s="45">
        <v>0</v>
      </c>
      <c r="D169" s="42" t="str">
        <f t="shared" si="29"/>
        <v/>
      </c>
      <c r="E169" s="44"/>
    </row>
    <row r="170" spans="1:5" ht="9.75" customHeight="1" x14ac:dyDescent="0.3">
      <c r="A170" s="54">
        <v>5420</v>
      </c>
      <c r="B170" s="40" t="s">
        <v>269</v>
      </c>
      <c r="C170" s="41">
        <f>+C171+C172</f>
        <v>0</v>
      </c>
      <c r="D170" s="42" t="str">
        <f t="shared" ref="D170:D172" si="30">IFERROR(C170/$C$170,"")</f>
        <v/>
      </c>
      <c r="E170" s="44"/>
    </row>
    <row r="171" spans="1:5" ht="9.75" customHeight="1" x14ac:dyDescent="0.3">
      <c r="A171" s="55">
        <v>5421</v>
      </c>
      <c r="B171" s="44" t="s">
        <v>270</v>
      </c>
      <c r="C171" s="45">
        <v>0</v>
      </c>
      <c r="D171" s="42" t="str">
        <f t="shared" si="30"/>
        <v/>
      </c>
      <c r="E171" s="44"/>
    </row>
    <row r="172" spans="1:5" ht="9.75" customHeight="1" x14ac:dyDescent="0.3">
      <c r="A172" s="55">
        <v>5422</v>
      </c>
      <c r="B172" s="44" t="s">
        <v>271</v>
      </c>
      <c r="C172" s="45">
        <v>0</v>
      </c>
      <c r="D172" s="42" t="str">
        <f t="shared" si="30"/>
        <v/>
      </c>
      <c r="E172" s="44"/>
    </row>
    <row r="173" spans="1:5" ht="9.75" customHeight="1" x14ac:dyDescent="0.3">
      <c r="A173" s="54">
        <v>5430</v>
      </c>
      <c r="B173" s="40" t="s">
        <v>272</v>
      </c>
      <c r="C173" s="41">
        <f>+C174+C175</f>
        <v>0</v>
      </c>
      <c r="D173" s="42" t="str">
        <f t="shared" ref="D173:D175" si="31">IFERROR(C173/$C$173,"")</f>
        <v/>
      </c>
      <c r="E173" s="44"/>
    </row>
    <row r="174" spans="1:5" ht="9.75" customHeight="1" x14ac:dyDescent="0.3">
      <c r="A174" s="55">
        <v>5431</v>
      </c>
      <c r="B174" s="44" t="s">
        <v>273</v>
      </c>
      <c r="C174" s="45">
        <v>0</v>
      </c>
      <c r="D174" s="42" t="str">
        <f t="shared" si="31"/>
        <v/>
      </c>
      <c r="E174" s="44"/>
    </row>
    <row r="175" spans="1:5" ht="9.75" customHeight="1" x14ac:dyDescent="0.3">
      <c r="A175" s="55">
        <v>5432</v>
      </c>
      <c r="B175" s="44" t="s">
        <v>274</v>
      </c>
      <c r="C175" s="45">
        <v>0</v>
      </c>
      <c r="D175" s="42" t="str">
        <f t="shared" si="31"/>
        <v/>
      </c>
      <c r="E175" s="44"/>
    </row>
    <row r="176" spans="1:5" ht="9.75" customHeight="1" x14ac:dyDescent="0.3">
      <c r="A176" s="54">
        <v>5440</v>
      </c>
      <c r="B176" s="40" t="s">
        <v>275</v>
      </c>
      <c r="C176" s="41">
        <f>+C177</f>
        <v>0</v>
      </c>
      <c r="D176" s="42" t="str">
        <f t="shared" ref="D176:D177" si="32">IFERROR(C176/$C$176,"")</f>
        <v/>
      </c>
      <c r="E176" s="44"/>
    </row>
    <row r="177" spans="1:5" ht="9.75" customHeight="1" x14ac:dyDescent="0.3">
      <c r="A177" s="55">
        <v>5441</v>
      </c>
      <c r="B177" s="44" t="s">
        <v>275</v>
      </c>
      <c r="C177" s="45">
        <v>0</v>
      </c>
      <c r="D177" s="42" t="str">
        <f t="shared" si="32"/>
        <v/>
      </c>
      <c r="E177" s="44"/>
    </row>
    <row r="178" spans="1:5" ht="9.75" customHeight="1" x14ac:dyDescent="0.3">
      <c r="A178" s="54">
        <v>5450</v>
      </c>
      <c r="B178" s="40" t="s">
        <v>276</v>
      </c>
      <c r="C178" s="41">
        <f>+C179+C180</f>
        <v>0</v>
      </c>
      <c r="D178" s="42" t="str">
        <f t="shared" ref="D178:D180" si="33">IFERROR(C178/$C$178,"")</f>
        <v/>
      </c>
      <c r="E178" s="44"/>
    </row>
    <row r="179" spans="1:5" ht="9.75" customHeight="1" x14ac:dyDescent="0.3">
      <c r="A179" s="55">
        <v>5451</v>
      </c>
      <c r="B179" s="44" t="s">
        <v>277</v>
      </c>
      <c r="C179" s="45">
        <v>0</v>
      </c>
      <c r="D179" s="42" t="str">
        <f t="shared" si="33"/>
        <v/>
      </c>
      <c r="E179" s="44"/>
    </row>
    <row r="180" spans="1:5" ht="9.75" customHeight="1" x14ac:dyDescent="0.3">
      <c r="A180" s="55">
        <v>5452</v>
      </c>
      <c r="B180" s="44" t="s">
        <v>278</v>
      </c>
      <c r="C180" s="45">
        <v>0</v>
      </c>
      <c r="D180" s="42" t="str">
        <f t="shared" si="33"/>
        <v/>
      </c>
      <c r="E180" s="44"/>
    </row>
    <row r="181" spans="1:5" ht="9.75" customHeight="1" x14ac:dyDescent="0.3">
      <c r="A181" s="54">
        <v>5500</v>
      </c>
      <c r="B181" s="40" t="s">
        <v>279</v>
      </c>
      <c r="C181" s="41">
        <f>+C182+C191+C194+C200</f>
        <v>9066283.5200000014</v>
      </c>
      <c r="D181" s="42"/>
      <c r="E181" s="44"/>
    </row>
    <row r="182" spans="1:5" ht="9.75" customHeight="1" x14ac:dyDescent="0.3">
      <c r="A182" s="54">
        <v>5510</v>
      </c>
      <c r="B182" s="40" t="s">
        <v>280</v>
      </c>
      <c r="C182" s="41">
        <f>+C183+C184+C185+C186+C187+C188+C189+C190</f>
        <v>3798569.9299999997</v>
      </c>
      <c r="D182" s="42">
        <f t="shared" ref="D182:D190" si="34">IFERROR(C182/$C$182,"")</f>
        <v>1</v>
      </c>
      <c r="E182" s="44"/>
    </row>
    <row r="183" spans="1:5" ht="9.75" customHeight="1" x14ac:dyDescent="0.3">
      <c r="A183" s="55">
        <v>5511</v>
      </c>
      <c r="B183" s="44" t="s">
        <v>281</v>
      </c>
      <c r="C183" s="45">
        <v>0</v>
      </c>
      <c r="D183" s="42">
        <f t="shared" si="34"/>
        <v>0</v>
      </c>
      <c r="E183" s="44"/>
    </row>
    <row r="184" spans="1:5" ht="9.75" customHeight="1" x14ac:dyDescent="0.3">
      <c r="A184" s="55">
        <v>5512</v>
      </c>
      <c r="B184" s="44" t="s">
        <v>282</v>
      </c>
      <c r="C184" s="45">
        <v>0</v>
      </c>
      <c r="D184" s="42">
        <f t="shared" si="34"/>
        <v>0</v>
      </c>
      <c r="E184" s="44"/>
    </row>
    <row r="185" spans="1:5" ht="23.25" customHeight="1" x14ac:dyDescent="0.3">
      <c r="A185" s="55">
        <v>5513</v>
      </c>
      <c r="B185" s="44" t="s">
        <v>283</v>
      </c>
      <c r="C185" s="45">
        <v>1886506.68</v>
      </c>
      <c r="D185" s="42">
        <f t="shared" si="34"/>
        <v>0.49663602744309621</v>
      </c>
      <c r="E185" s="64" t="s">
        <v>1737</v>
      </c>
    </row>
    <row r="186" spans="1:5" ht="9.75" customHeight="1" x14ac:dyDescent="0.3">
      <c r="A186" s="55">
        <v>5514</v>
      </c>
      <c r="B186" s="44" t="s">
        <v>284</v>
      </c>
      <c r="C186" s="45">
        <v>0</v>
      </c>
      <c r="D186" s="42">
        <f t="shared" si="34"/>
        <v>0</v>
      </c>
      <c r="E186" s="64"/>
    </row>
    <row r="187" spans="1:5" ht="34.5" customHeight="1" x14ac:dyDescent="0.3">
      <c r="A187" s="55">
        <v>5515</v>
      </c>
      <c r="B187" s="44" t="s">
        <v>285</v>
      </c>
      <c r="C187" s="45">
        <v>1595411.45</v>
      </c>
      <c r="D187" s="42">
        <f t="shared" si="34"/>
        <v>0.42000317998621128</v>
      </c>
      <c r="E187" s="64" t="s">
        <v>1738</v>
      </c>
    </row>
    <row r="188" spans="1:5" ht="9.75" customHeight="1" x14ac:dyDescent="0.3">
      <c r="A188" s="55">
        <v>5516</v>
      </c>
      <c r="B188" s="44" t="s">
        <v>286</v>
      </c>
      <c r="C188" s="45">
        <v>0</v>
      </c>
      <c r="D188" s="42">
        <f t="shared" si="34"/>
        <v>0</v>
      </c>
      <c r="E188" s="64"/>
    </row>
    <row r="189" spans="1:5" ht="34.5" customHeight="1" x14ac:dyDescent="0.3">
      <c r="A189" s="55">
        <v>5517</v>
      </c>
      <c r="B189" s="44" t="s">
        <v>287</v>
      </c>
      <c r="C189" s="45">
        <v>316651.8</v>
      </c>
      <c r="D189" s="42">
        <f t="shared" si="34"/>
        <v>8.3360792570692524E-2</v>
      </c>
      <c r="E189" s="64" t="s">
        <v>1739</v>
      </c>
    </row>
    <row r="190" spans="1:5" ht="9.75" customHeight="1" x14ac:dyDescent="0.3">
      <c r="A190" s="55">
        <v>5518</v>
      </c>
      <c r="B190" s="44" t="s">
        <v>288</v>
      </c>
      <c r="C190" s="45">
        <v>0</v>
      </c>
      <c r="D190" s="42">
        <f t="shared" si="34"/>
        <v>0</v>
      </c>
      <c r="E190" s="64"/>
    </row>
    <row r="191" spans="1:5" ht="9.75" customHeight="1" x14ac:dyDescent="0.3">
      <c r="A191" s="54">
        <v>5520</v>
      </c>
      <c r="B191" s="40" t="s">
        <v>289</v>
      </c>
      <c r="C191" s="41">
        <f>+C192+C193</f>
        <v>0</v>
      </c>
      <c r="D191" s="42" t="str">
        <f t="shared" ref="D191:D193" si="35">IFERROR(C191/$C$191,"")</f>
        <v/>
      </c>
      <c r="E191" s="64"/>
    </row>
    <row r="192" spans="1:5" ht="9.75" customHeight="1" x14ac:dyDescent="0.3">
      <c r="A192" s="55">
        <v>5521</v>
      </c>
      <c r="B192" s="44" t="s">
        <v>290</v>
      </c>
      <c r="C192" s="45">
        <v>0</v>
      </c>
      <c r="D192" s="42" t="str">
        <f t="shared" si="35"/>
        <v/>
      </c>
      <c r="E192" s="64"/>
    </row>
    <row r="193" spans="1:5" ht="9.75" customHeight="1" x14ac:dyDescent="0.3">
      <c r="A193" s="55">
        <v>5522</v>
      </c>
      <c r="B193" s="44" t="s">
        <v>291</v>
      </c>
      <c r="C193" s="45">
        <v>0</v>
      </c>
      <c r="D193" s="42" t="str">
        <f t="shared" si="35"/>
        <v/>
      </c>
      <c r="E193" s="64"/>
    </row>
    <row r="194" spans="1:5" ht="9.75" customHeight="1" x14ac:dyDescent="0.3">
      <c r="A194" s="54">
        <v>5530</v>
      </c>
      <c r="B194" s="40" t="s">
        <v>292</v>
      </c>
      <c r="C194" s="41">
        <f>+C195+C196+C197+C198+C199</f>
        <v>4704308.62</v>
      </c>
      <c r="D194" s="42">
        <f t="shared" ref="D194:D199" si="36">IFERROR(C194/$C$194,"")</f>
        <v>1</v>
      </c>
      <c r="E194" s="64"/>
    </row>
    <row r="195" spans="1:5" ht="9.75" customHeight="1" x14ac:dyDescent="0.3">
      <c r="A195" s="55">
        <v>5531</v>
      </c>
      <c r="B195" s="44" t="s">
        <v>293</v>
      </c>
      <c r="C195" s="45">
        <v>0</v>
      </c>
      <c r="D195" s="42">
        <f t="shared" si="36"/>
        <v>0</v>
      </c>
      <c r="E195" s="64"/>
    </row>
    <row r="196" spans="1:5" ht="23.25" customHeight="1" x14ac:dyDescent="0.3">
      <c r="A196" s="55">
        <v>5532</v>
      </c>
      <c r="B196" s="44" t="s">
        <v>294</v>
      </c>
      <c r="C196" s="45">
        <v>4704308.62</v>
      </c>
      <c r="D196" s="42">
        <f t="shared" si="36"/>
        <v>1</v>
      </c>
      <c r="E196" s="64" t="s">
        <v>1740</v>
      </c>
    </row>
    <row r="197" spans="1:5" ht="9.75" customHeight="1" x14ac:dyDescent="0.3">
      <c r="A197" s="55">
        <v>5533</v>
      </c>
      <c r="B197" s="44" t="s">
        <v>295</v>
      </c>
      <c r="C197" s="45">
        <v>0</v>
      </c>
      <c r="D197" s="42">
        <f t="shared" si="36"/>
        <v>0</v>
      </c>
      <c r="E197" s="44"/>
    </row>
    <row r="198" spans="1:5" ht="9.75" customHeight="1" x14ac:dyDescent="0.3">
      <c r="A198" s="55">
        <v>5534</v>
      </c>
      <c r="B198" s="44" t="s">
        <v>296</v>
      </c>
      <c r="C198" s="45">
        <v>0</v>
      </c>
      <c r="D198" s="42">
        <f t="shared" si="36"/>
        <v>0</v>
      </c>
      <c r="E198" s="44"/>
    </row>
    <row r="199" spans="1:5" ht="9.75" customHeight="1" x14ac:dyDescent="0.3">
      <c r="A199" s="55">
        <v>5535</v>
      </c>
      <c r="B199" s="44" t="s">
        <v>297</v>
      </c>
      <c r="C199" s="45">
        <v>0</v>
      </c>
      <c r="D199" s="42">
        <f t="shared" si="36"/>
        <v>0</v>
      </c>
      <c r="E199" s="44"/>
    </row>
    <row r="200" spans="1:5" ht="9.75" customHeight="1" x14ac:dyDescent="0.3">
      <c r="A200" s="54">
        <v>5590</v>
      </c>
      <c r="B200" s="40" t="s">
        <v>298</v>
      </c>
      <c r="C200" s="41">
        <f>+C201+C202+C203+C204+C205+C206+C207+C208+C209</f>
        <v>563404.97</v>
      </c>
      <c r="D200" s="42">
        <f t="shared" ref="D200:D209" si="37">IFERROR(C200/$C$200,"")</f>
        <v>1</v>
      </c>
      <c r="E200" s="44"/>
    </row>
    <row r="201" spans="1:5" ht="9.75" customHeight="1" x14ac:dyDescent="0.3">
      <c r="A201" s="55">
        <v>5591</v>
      </c>
      <c r="B201" s="44" t="s">
        <v>299</v>
      </c>
      <c r="C201" s="45">
        <v>0</v>
      </c>
      <c r="D201" s="42">
        <f t="shared" si="37"/>
        <v>0</v>
      </c>
      <c r="E201" s="44"/>
    </row>
    <row r="202" spans="1:5" ht="9.75" customHeight="1" x14ac:dyDescent="0.3">
      <c r="A202" s="55">
        <v>5592</v>
      </c>
      <c r="B202" s="44" t="s">
        <v>300</v>
      </c>
      <c r="C202" s="45">
        <v>0</v>
      </c>
      <c r="D202" s="42">
        <f t="shared" si="37"/>
        <v>0</v>
      </c>
      <c r="E202" s="44"/>
    </row>
    <row r="203" spans="1:5" ht="9.75" customHeight="1" x14ac:dyDescent="0.3">
      <c r="A203" s="55">
        <v>5593</v>
      </c>
      <c r="B203" s="44" t="s">
        <v>301</v>
      </c>
      <c r="C203" s="45">
        <v>0</v>
      </c>
      <c r="D203" s="42">
        <f t="shared" si="37"/>
        <v>0</v>
      </c>
      <c r="E203" s="44"/>
    </row>
    <row r="204" spans="1:5" ht="9.75" customHeight="1" x14ac:dyDescent="0.3">
      <c r="A204" s="55">
        <v>5594</v>
      </c>
      <c r="B204" s="44" t="s">
        <v>302</v>
      </c>
      <c r="C204" s="45">
        <v>0</v>
      </c>
      <c r="D204" s="42">
        <f t="shared" si="37"/>
        <v>0</v>
      </c>
      <c r="E204" s="44"/>
    </row>
    <row r="205" spans="1:5" ht="9.75" customHeight="1" x14ac:dyDescent="0.3">
      <c r="A205" s="55">
        <v>5595</v>
      </c>
      <c r="B205" s="44" t="s">
        <v>303</v>
      </c>
      <c r="C205" s="45">
        <v>0</v>
      </c>
      <c r="D205" s="42">
        <f t="shared" si="37"/>
        <v>0</v>
      </c>
      <c r="E205" s="44"/>
    </row>
    <row r="206" spans="1:5" ht="9.75" customHeight="1" x14ac:dyDescent="0.3">
      <c r="A206" s="55">
        <v>5596</v>
      </c>
      <c r="B206" s="44" t="s">
        <v>188</v>
      </c>
      <c r="C206" s="45">
        <v>0</v>
      </c>
      <c r="D206" s="42">
        <f t="shared" si="37"/>
        <v>0</v>
      </c>
      <c r="E206" s="44"/>
    </row>
    <row r="207" spans="1:5" ht="9.75" customHeight="1" x14ac:dyDescent="0.3">
      <c r="A207" s="55">
        <v>5597</v>
      </c>
      <c r="B207" s="44" t="s">
        <v>304</v>
      </c>
      <c r="C207" s="45">
        <v>0</v>
      </c>
      <c r="D207" s="42">
        <f t="shared" si="37"/>
        <v>0</v>
      </c>
      <c r="E207" s="44"/>
    </row>
    <row r="208" spans="1:5" ht="9.75" customHeight="1" x14ac:dyDescent="0.3">
      <c r="A208" s="55">
        <v>5598</v>
      </c>
      <c r="B208" s="44" t="s">
        <v>305</v>
      </c>
      <c r="C208" s="45">
        <v>0</v>
      </c>
      <c r="D208" s="42">
        <f t="shared" si="37"/>
        <v>0</v>
      </c>
      <c r="E208" s="44"/>
    </row>
    <row r="209" spans="1:5" ht="34.5" customHeight="1" x14ac:dyDescent="0.3">
      <c r="A209" s="55">
        <v>5599</v>
      </c>
      <c r="B209" s="44" t="s">
        <v>306</v>
      </c>
      <c r="C209" s="45">
        <v>563404.97</v>
      </c>
      <c r="D209" s="42">
        <f t="shared" si="37"/>
        <v>1</v>
      </c>
      <c r="E209" s="64" t="s">
        <v>1741</v>
      </c>
    </row>
    <row r="210" spans="1:5" ht="9.75" customHeight="1" x14ac:dyDescent="0.3">
      <c r="A210" s="54">
        <v>5600</v>
      </c>
      <c r="B210" s="40" t="s">
        <v>307</v>
      </c>
      <c r="C210" s="41">
        <f>+C211</f>
        <v>401398.34</v>
      </c>
      <c r="D210" s="42"/>
      <c r="E210" s="44"/>
    </row>
    <row r="211" spans="1:5" ht="9.75" customHeight="1" x14ac:dyDescent="0.3">
      <c r="A211" s="54">
        <v>5610</v>
      </c>
      <c r="B211" s="40" t="s">
        <v>308</v>
      </c>
      <c r="C211" s="41">
        <f>+C212</f>
        <v>401398.34</v>
      </c>
      <c r="D211" s="42">
        <f t="shared" ref="D211:D212" si="38">IFERROR(C211/$C$211,"")</f>
        <v>1</v>
      </c>
      <c r="E211" s="44"/>
    </row>
    <row r="212" spans="1:5" ht="80.099999999999994" customHeight="1" x14ac:dyDescent="0.3">
      <c r="A212" s="55">
        <v>5611</v>
      </c>
      <c r="B212" s="44" t="s">
        <v>309</v>
      </c>
      <c r="C212" s="45">
        <v>401398.34</v>
      </c>
      <c r="D212" s="42">
        <f t="shared" si="38"/>
        <v>1</v>
      </c>
      <c r="E212" s="64" t="s">
        <v>1742</v>
      </c>
    </row>
    <row r="213" spans="1:5" ht="9.75" customHeight="1" x14ac:dyDescent="0.3">
      <c r="A213" s="34"/>
      <c r="B213" s="34"/>
      <c r="C213" s="34"/>
      <c r="D213" s="35"/>
      <c r="E213" s="34"/>
    </row>
    <row r="214" spans="1:5" ht="9.75" customHeight="1" x14ac:dyDescent="0.3">
      <c r="A214" s="34"/>
      <c r="B214" s="34" t="s">
        <v>310</v>
      </c>
      <c r="C214" s="34"/>
      <c r="D214" s="35"/>
      <c r="E214" s="34"/>
    </row>
    <row r="218" spans="1:5" ht="15" customHeight="1" x14ac:dyDescent="0.3">
      <c r="A218" s="144"/>
      <c r="B218" s="144"/>
      <c r="C218" s="144"/>
    </row>
    <row r="219" spans="1:5" ht="15" customHeight="1" x14ac:dyDescent="0.3">
      <c r="A219" s="144"/>
      <c r="B219" s="144"/>
      <c r="C219" s="144"/>
    </row>
    <row r="220" spans="1:5" ht="15" customHeight="1" x14ac:dyDescent="0.3">
      <c r="A220" s="144"/>
      <c r="B220" s="144"/>
      <c r="C220" s="144"/>
    </row>
    <row r="221" spans="1:5" ht="15" customHeight="1" x14ac:dyDescent="0.3">
      <c r="A221" s="144"/>
      <c r="B221" s="144"/>
      <c r="C221" s="144"/>
    </row>
    <row r="222" spans="1:5" ht="15" customHeight="1" x14ac:dyDescent="0.3">
      <c r="A222" s="144"/>
      <c r="B222" s="144"/>
      <c r="C222" s="144"/>
    </row>
    <row r="223" spans="1:5" ht="15" customHeight="1" x14ac:dyDescent="0.3">
      <c r="A223" s="144"/>
      <c r="B223" s="144"/>
      <c r="C223" s="144"/>
    </row>
  </sheetData>
  <autoFilter ref="A93:C212" xr:uid="{00000000-0009-0000-0000-000056000000}"/>
  <mergeCells count="4">
    <mergeCell ref="A1:C1"/>
    <mergeCell ref="A2:C2"/>
    <mergeCell ref="A3:C3"/>
    <mergeCell ref="A4:C4"/>
  </mergeCells>
  <pageMargins left="0.7" right="0.7" top="0.75" bottom="0.75" header="0" footer="0"/>
  <pageSetup scale="65" orientation="portrait"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pageSetUpPr fitToPage="1"/>
  </sheetPr>
  <dimension ref="A1:J177"/>
  <sheetViews>
    <sheetView view="pageBreakPreview" topLeftCell="A130" zoomScale="60" zoomScaleNormal="85" workbookViewId="0">
      <selection activeCell="C174" sqref="C174"/>
    </sheetView>
  </sheetViews>
  <sheetFormatPr baseColWidth="10" defaultColWidth="14.44140625" defaultRowHeight="15" customHeight="1" x14ac:dyDescent="0.3"/>
  <cols>
    <col min="1" max="1" width="10" style="29" customWidth="1"/>
    <col min="2" max="2" width="64.5546875" style="29" customWidth="1"/>
    <col min="3" max="3" width="16.44140625" style="29" customWidth="1"/>
    <col min="4" max="4" width="19.109375" style="29" customWidth="1"/>
    <col min="5" max="5" width="24.5546875" style="29" customWidth="1"/>
    <col min="6" max="6" width="22.88671875" style="29" customWidth="1"/>
    <col min="7" max="8" width="16.88671875" style="29" customWidth="1"/>
    <col min="9" max="9" width="13.88671875" style="29" customWidth="1"/>
    <col min="10" max="10" width="23.88671875" style="29" customWidth="1"/>
    <col min="11" max="26" width="9.109375" style="29" customWidth="1"/>
    <col min="27" max="16384" width="14.44140625" style="29"/>
  </cols>
  <sheetData>
    <row r="1" spans="1:8" ht="11.25" customHeight="1" x14ac:dyDescent="0.3">
      <c r="A1" s="514" t="s">
        <v>2118</v>
      </c>
      <c r="B1" s="501"/>
      <c r="C1" s="501"/>
      <c r="D1" s="501"/>
      <c r="E1" s="501"/>
      <c r="F1" s="501"/>
      <c r="G1" s="70" t="s">
        <v>99</v>
      </c>
      <c r="H1" s="71">
        <v>2025</v>
      </c>
    </row>
    <row r="2" spans="1:8" ht="11.25" customHeight="1" x14ac:dyDescent="0.3">
      <c r="A2" s="514" t="s">
        <v>311</v>
      </c>
      <c r="B2" s="501"/>
      <c r="C2" s="501"/>
      <c r="D2" s="501"/>
      <c r="E2" s="501"/>
      <c r="F2" s="501"/>
      <c r="G2" s="70" t="s">
        <v>101</v>
      </c>
      <c r="H2" s="71" t="s">
        <v>648</v>
      </c>
    </row>
    <row r="3" spans="1:8" ht="11.25" customHeight="1" x14ac:dyDescent="0.3">
      <c r="A3" s="514" t="s">
        <v>2114</v>
      </c>
      <c r="B3" s="501"/>
      <c r="C3" s="501"/>
      <c r="D3" s="501"/>
      <c r="E3" s="501"/>
      <c r="F3" s="501"/>
      <c r="G3" s="70" t="s">
        <v>102</v>
      </c>
      <c r="H3" s="71" t="s">
        <v>651</v>
      </c>
    </row>
    <row r="4" spans="1:8" ht="11.25" customHeight="1" x14ac:dyDescent="0.3">
      <c r="A4" s="488" t="s">
        <v>103</v>
      </c>
      <c r="B4" s="501"/>
      <c r="C4" s="501"/>
      <c r="D4" s="501"/>
      <c r="E4" s="501"/>
      <c r="F4" s="501"/>
      <c r="G4" s="70"/>
      <c r="H4" s="71"/>
    </row>
    <row r="5" spans="1:8" ht="9.75" customHeight="1" x14ac:dyDescent="0.3">
      <c r="A5" s="31" t="s">
        <v>104</v>
      </c>
      <c r="B5" s="32"/>
      <c r="C5" s="32"/>
      <c r="D5" s="32"/>
      <c r="E5" s="32"/>
      <c r="F5" s="32"/>
      <c r="G5" s="32"/>
      <c r="H5" s="32"/>
    </row>
    <row r="6" spans="1:8" ht="9.75" customHeight="1" x14ac:dyDescent="0.3">
      <c r="A6" s="34"/>
      <c r="B6" s="34"/>
      <c r="C6" s="34"/>
      <c r="D6" s="34"/>
      <c r="E6" s="34"/>
      <c r="F6" s="34"/>
      <c r="G6" s="34"/>
      <c r="H6" s="34"/>
    </row>
    <row r="7" spans="1:8" ht="9.75" customHeight="1" x14ac:dyDescent="0.3">
      <c r="A7" s="32" t="s">
        <v>312</v>
      </c>
      <c r="B7" s="32"/>
      <c r="C7" s="32"/>
      <c r="D7" s="32"/>
      <c r="E7" s="32"/>
      <c r="F7" s="32"/>
      <c r="G7" s="32"/>
      <c r="H7" s="32"/>
    </row>
    <row r="8" spans="1:8" ht="9.75" customHeight="1" x14ac:dyDescent="0.3">
      <c r="A8" s="36" t="s">
        <v>106</v>
      </c>
      <c r="B8" s="36" t="s">
        <v>107</v>
      </c>
      <c r="C8" s="36" t="s">
        <v>108</v>
      </c>
      <c r="D8" s="36" t="s">
        <v>313</v>
      </c>
      <c r="E8" s="36"/>
      <c r="F8" s="36"/>
      <c r="G8" s="36"/>
      <c r="H8" s="36"/>
    </row>
    <row r="9" spans="1:8" ht="9.75" customHeight="1" x14ac:dyDescent="0.3">
      <c r="A9" s="57">
        <v>1114</v>
      </c>
      <c r="B9" s="34" t="s">
        <v>314</v>
      </c>
      <c r="C9" s="58">
        <v>0</v>
      </c>
      <c r="D9" s="34"/>
      <c r="E9" s="34"/>
      <c r="F9" s="34"/>
      <c r="G9" s="34"/>
      <c r="H9" s="34"/>
    </row>
    <row r="10" spans="1:8" ht="9.75" customHeight="1" x14ac:dyDescent="0.3">
      <c r="A10" s="57">
        <v>1115</v>
      </c>
      <c r="B10" s="34" t="s">
        <v>315</v>
      </c>
      <c r="C10" s="58">
        <v>0</v>
      </c>
      <c r="D10" s="34"/>
      <c r="E10" s="34"/>
      <c r="F10" s="34"/>
      <c r="G10" s="34"/>
      <c r="H10" s="34"/>
    </row>
    <row r="11" spans="1:8" ht="9.75" customHeight="1" x14ac:dyDescent="0.3">
      <c r="A11" s="57">
        <v>1121</v>
      </c>
      <c r="B11" s="34" t="s">
        <v>316</v>
      </c>
      <c r="C11" s="58">
        <v>0</v>
      </c>
      <c r="D11" s="34"/>
      <c r="E11" s="34"/>
      <c r="F11" s="34"/>
      <c r="G11" s="34"/>
      <c r="H11" s="34"/>
    </row>
    <row r="12" spans="1:8" ht="9.75" customHeight="1" x14ac:dyDescent="0.3">
      <c r="A12" s="34"/>
      <c r="B12" s="34"/>
      <c r="C12" s="34"/>
      <c r="D12" s="34"/>
      <c r="E12" s="34"/>
      <c r="F12" s="34"/>
      <c r="G12" s="34"/>
      <c r="H12" s="34"/>
    </row>
    <row r="13" spans="1:8" ht="9.75" customHeight="1" x14ac:dyDescent="0.3">
      <c r="A13" s="32" t="s">
        <v>317</v>
      </c>
      <c r="B13" s="32"/>
      <c r="C13" s="32"/>
      <c r="D13" s="32"/>
      <c r="E13" s="32"/>
      <c r="F13" s="32"/>
      <c r="G13" s="32"/>
      <c r="H13" s="32"/>
    </row>
    <row r="14" spans="1:8" ht="9.75" customHeight="1" x14ac:dyDescent="0.3">
      <c r="A14" s="36" t="s">
        <v>106</v>
      </c>
      <c r="B14" s="36" t="s">
        <v>107</v>
      </c>
      <c r="C14" s="36" t="s">
        <v>108</v>
      </c>
      <c r="D14" s="36">
        <f>H1-1</f>
        <v>2024</v>
      </c>
      <c r="E14" s="36">
        <f t="shared" ref="E14:G14" si="0">D14-1</f>
        <v>2023</v>
      </c>
      <c r="F14" s="36">
        <f t="shared" si="0"/>
        <v>2022</v>
      </c>
      <c r="G14" s="36">
        <f t="shared" si="0"/>
        <v>2021</v>
      </c>
      <c r="H14" s="36" t="s">
        <v>318</v>
      </c>
    </row>
    <row r="15" spans="1:8" ht="9.75" customHeight="1" x14ac:dyDescent="0.3">
      <c r="A15" s="57">
        <v>1122</v>
      </c>
      <c r="B15" s="34" t="s">
        <v>319</v>
      </c>
      <c r="C15" s="58">
        <v>30649751.579999998</v>
      </c>
      <c r="D15" s="58">
        <v>16850820.809999999</v>
      </c>
      <c r="E15" s="58">
        <v>17502292.52</v>
      </c>
      <c r="F15" s="58">
        <v>23088614.02</v>
      </c>
      <c r="G15" s="58">
        <v>31015380</v>
      </c>
      <c r="H15" s="34" t="s">
        <v>1743</v>
      </c>
    </row>
    <row r="16" spans="1:8" ht="9.75" customHeight="1" x14ac:dyDescent="0.3">
      <c r="A16" s="57">
        <v>1124</v>
      </c>
      <c r="B16" s="34" t="s">
        <v>320</v>
      </c>
      <c r="C16" s="58">
        <v>0</v>
      </c>
      <c r="D16" s="58">
        <v>0</v>
      </c>
      <c r="E16" s="58">
        <v>0</v>
      </c>
      <c r="F16" s="58">
        <v>0</v>
      </c>
      <c r="G16" s="58">
        <v>0</v>
      </c>
      <c r="H16" s="34"/>
    </row>
    <row r="18" spans="1:8" ht="9.75" customHeight="1" x14ac:dyDescent="0.3">
      <c r="A18" s="32" t="s">
        <v>321</v>
      </c>
      <c r="B18" s="32"/>
      <c r="C18" s="32"/>
      <c r="D18" s="32"/>
      <c r="E18" s="32"/>
      <c r="F18" s="32"/>
      <c r="G18" s="32"/>
      <c r="H18" s="32"/>
    </row>
    <row r="19" spans="1:8" ht="9.75" customHeight="1" x14ac:dyDescent="0.3">
      <c r="A19" s="36" t="s">
        <v>106</v>
      </c>
      <c r="B19" s="36" t="s">
        <v>107</v>
      </c>
      <c r="C19" s="36" t="s">
        <v>108</v>
      </c>
      <c r="D19" s="36" t="s">
        <v>322</v>
      </c>
      <c r="E19" s="36" t="s">
        <v>323</v>
      </c>
      <c r="F19" s="36" t="s">
        <v>324</v>
      </c>
      <c r="G19" s="36" t="s">
        <v>325</v>
      </c>
      <c r="H19" s="36" t="s">
        <v>326</v>
      </c>
    </row>
    <row r="20" spans="1:8" ht="9.75" customHeight="1" x14ac:dyDescent="0.3">
      <c r="A20" s="57">
        <v>1123</v>
      </c>
      <c r="B20" s="34" t="s">
        <v>327</v>
      </c>
      <c r="C20" s="58">
        <v>5525745.1100000003</v>
      </c>
      <c r="D20" s="58">
        <v>309683.84000000003</v>
      </c>
      <c r="E20" s="58">
        <v>0</v>
      </c>
      <c r="F20" s="58">
        <v>5216061.2699999996</v>
      </c>
      <c r="G20" s="58">
        <v>0</v>
      </c>
      <c r="H20" s="34" t="s">
        <v>1744</v>
      </c>
    </row>
    <row r="21" spans="1:8" ht="9.75" customHeight="1" x14ac:dyDescent="0.3">
      <c r="A21" s="57">
        <v>1125</v>
      </c>
      <c r="B21" s="34" t="s">
        <v>329</v>
      </c>
      <c r="C21" s="58">
        <v>0</v>
      </c>
      <c r="D21" s="58">
        <v>0</v>
      </c>
      <c r="E21" s="58">
        <v>0</v>
      </c>
      <c r="F21" s="58">
        <v>0</v>
      </c>
      <c r="G21" s="58">
        <v>0</v>
      </c>
      <c r="H21" s="34"/>
    </row>
    <row r="22" spans="1:8" ht="9.75" customHeight="1" x14ac:dyDescent="0.3">
      <c r="A22" s="55">
        <v>1126</v>
      </c>
      <c r="B22" s="44" t="s">
        <v>330</v>
      </c>
      <c r="C22" s="58">
        <v>0</v>
      </c>
      <c r="D22" s="58">
        <v>0</v>
      </c>
      <c r="E22" s="58">
        <v>0</v>
      </c>
      <c r="F22" s="58">
        <v>0</v>
      </c>
      <c r="G22" s="58">
        <v>0</v>
      </c>
      <c r="H22" s="34"/>
    </row>
    <row r="23" spans="1:8" ht="9.75" customHeight="1" x14ac:dyDescent="0.3">
      <c r="A23" s="55">
        <v>1129</v>
      </c>
      <c r="B23" s="44" t="s">
        <v>331</v>
      </c>
      <c r="C23" s="58">
        <v>0</v>
      </c>
      <c r="D23" s="58">
        <v>0</v>
      </c>
      <c r="E23" s="58">
        <v>0</v>
      </c>
      <c r="F23" s="58">
        <v>0</v>
      </c>
      <c r="G23" s="58">
        <v>0</v>
      </c>
      <c r="H23" s="34"/>
    </row>
    <row r="24" spans="1:8" ht="9.75" customHeight="1" x14ac:dyDescent="0.3">
      <c r="A24" s="57">
        <v>1131</v>
      </c>
      <c r="B24" s="34" t="s">
        <v>332</v>
      </c>
      <c r="C24" s="58">
        <v>0</v>
      </c>
      <c r="D24" s="58">
        <v>0</v>
      </c>
      <c r="E24" s="58">
        <v>0</v>
      </c>
      <c r="F24" s="58">
        <v>0</v>
      </c>
      <c r="G24" s="58">
        <v>0</v>
      </c>
      <c r="H24" s="34"/>
    </row>
    <row r="25" spans="1:8" ht="9.75" customHeight="1" x14ac:dyDescent="0.3">
      <c r="A25" s="57">
        <v>1132</v>
      </c>
      <c r="B25" s="34" t="s">
        <v>334</v>
      </c>
      <c r="C25" s="58">
        <v>0</v>
      </c>
      <c r="D25" s="58">
        <v>0</v>
      </c>
      <c r="E25" s="58">
        <v>0</v>
      </c>
      <c r="F25" s="58">
        <v>0</v>
      </c>
      <c r="G25" s="58">
        <v>0</v>
      </c>
      <c r="H25" s="34"/>
    </row>
    <row r="26" spans="1:8" ht="9.75" customHeight="1" x14ac:dyDescent="0.3">
      <c r="A26" s="57">
        <v>1133</v>
      </c>
      <c r="B26" s="34" t="s">
        <v>335</v>
      </c>
      <c r="C26" s="58">
        <v>0</v>
      </c>
      <c r="D26" s="58">
        <v>0</v>
      </c>
      <c r="E26" s="58">
        <v>0</v>
      </c>
      <c r="F26" s="58">
        <v>0</v>
      </c>
      <c r="G26" s="58">
        <v>0</v>
      </c>
      <c r="H26" s="34"/>
    </row>
    <row r="27" spans="1:8" ht="50.1" customHeight="1" x14ac:dyDescent="0.3">
      <c r="A27" s="57">
        <v>1134</v>
      </c>
      <c r="B27" s="34" t="s">
        <v>336</v>
      </c>
      <c r="C27" s="58">
        <v>6101748.6399999997</v>
      </c>
      <c r="D27" s="58">
        <v>692426.91</v>
      </c>
      <c r="E27" s="58">
        <v>0</v>
      </c>
      <c r="F27" s="58">
        <v>0</v>
      </c>
      <c r="G27" s="58">
        <v>5409321.7299999995</v>
      </c>
      <c r="H27" s="64" t="s">
        <v>1745</v>
      </c>
    </row>
    <row r="28" spans="1:8" ht="9.75" customHeight="1" x14ac:dyDescent="0.3">
      <c r="A28" s="57">
        <v>1139</v>
      </c>
      <c r="B28" s="34" t="s">
        <v>337</v>
      </c>
      <c r="C28" s="58">
        <v>0</v>
      </c>
      <c r="D28" s="58">
        <v>0</v>
      </c>
      <c r="E28" s="58">
        <v>0</v>
      </c>
      <c r="F28" s="58">
        <v>0</v>
      </c>
      <c r="G28" s="58">
        <v>0</v>
      </c>
      <c r="H28" s="34"/>
    </row>
    <row r="29" spans="1:8" ht="9.75" customHeight="1" x14ac:dyDescent="0.3">
      <c r="A29" s="34"/>
      <c r="B29" s="34"/>
      <c r="C29" s="34"/>
      <c r="D29" s="34"/>
      <c r="E29" s="34"/>
      <c r="F29" s="34"/>
      <c r="G29" s="34"/>
      <c r="H29" s="34"/>
    </row>
    <row r="30" spans="1:8" ht="9.75" customHeight="1" x14ac:dyDescent="0.3">
      <c r="A30" s="32" t="s">
        <v>338</v>
      </c>
      <c r="B30" s="32"/>
      <c r="C30" s="32"/>
      <c r="D30" s="32"/>
      <c r="E30" s="32"/>
      <c r="F30" s="32"/>
      <c r="G30" s="32"/>
      <c r="H30" s="32"/>
    </row>
    <row r="31" spans="1:8" ht="9.75" customHeight="1" x14ac:dyDescent="0.3">
      <c r="A31" s="36" t="s">
        <v>106</v>
      </c>
      <c r="B31" s="36" t="s">
        <v>107</v>
      </c>
      <c r="C31" s="36" t="s">
        <v>108</v>
      </c>
      <c r="D31" s="36" t="s">
        <v>339</v>
      </c>
      <c r="E31" s="36" t="s">
        <v>340</v>
      </c>
      <c r="F31" s="36" t="s">
        <v>341</v>
      </c>
      <c r="G31" s="36"/>
      <c r="H31" s="36"/>
    </row>
    <row r="32" spans="1:8" ht="9.75" customHeight="1" x14ac:dyDescent="0.3">
      <c r="A32" s="57">
        <v>1140</v>
      </c>
      <c r="B32" s="34" t="s">
        <v>342</v>
      </c>
      <c r="C32" s="58">
        <f>+C33+C34+C35+C36+C37</f>
        <v>240292289.49000001</v>
      </c>
      <c r="D32" s="34"/>
      <c r="E32" s="34"/>
      <c r="F32" s="34"/>
      <c r="G32" s="34"/>
      <c r="H32" s="34"/>
    </row>
    <row r="33" spans="1:7" ht="9.75" customHeight="1" x14ac:dyDescent="0.3">
      <c r="A33" s="57">
        <v>1141</v>
      </c>
      <c r="B33" s="34" t="s">
        <v>343</v>
      </c>
      <c r="C33" s="58">
        <v>0</v>
      </c>
      <c r="D33" s="34"/>
      <c r="E33" s="34"/>
      <c r="F33" s="34"/>
    </row>
    <row r="34" spans="1:7" ht="50.1" customHeight="1" x14ac:dyDescent="0.3">
      <c r="A34" s="57">
        <v>1142</v>
      </c>
      <c r="B34" s="34" t="s">
        <v>344</v>
      </c>
      <c r="C34" s="58">
        <v>33611278.090000004</v>
      </c>
      <c r="D34" s="64" t="s">
        <v>1746</v>
      </c>
      <c r="E34" s="34" t="s">
        <v>1747</v>
      </c>
      <c r="F34" s="34" t="s">
        <v>1748</v>
      </c>
      <c r="G34" s="29" t="s">
        <v>352</v>
      </c>
    </row>
    <row r="35" spans="1:7" ht="39.9" customHeight="1" x14ac:dyDescent="0.3">
      <c r="A35" s="57">
        <v>1143</v>
      </c>
      <c r="B35" s="34" t="s">
        <v>345</v>
      </c>
      <c r="C35" s="58">
        <v>3377872.69</v>
      </c>
      <c r="D35" s="64" t="s">
        <v>1749</v>
      </c>
      <c r="E35" s="34" t="s">
        <v>352</v>
      </c>
      <c r="F35" s="34" t="s">
        <v>352</v>
      </c>
      <c r="G35" s="29" t="s">
        <v>352</v>
      </c>
    </row>
    <row r="36" spans="1:7" ht="9.75" customHeight="1" x14ac:dyDescent="0.3">
      <c r="A36" s="57">
        <v>1144</v>
      </c>
      <c r="B36" s="34" t="s">
        <v>346</v>
      </c>
      <c r="C36" s="58">
        <v>203303138.71000001</v>
      </c>
      <c r="D36" s="34" t="s">
        <v>1750</v>
      </c>
      <c r="E36" s="34" t="s">
        <v>352</v>
      </c>
      <c r="F36" s="34" t="s">
        <v>352</v>
      </c>
      <c r="G36" s="29" t="s">
        <v>352</v>
      </c>
    </row>
    <row r="37" spans="1:7" ht="9.75" customHeight="1" x14ac:dyDescent="0.3">
      <c r="A37" s="57">
        <v>1145</v>
      </c>
      <c r="B37" s="34" t="s">
        <v>347</v>
      </c>
      <c r="C37" s="58">
        <v>0</v>
      </c>
      <c r="D37" s="34"/>
      <c r="E37" s="34"/>
      <c r="F37" s="34"/>
    </row>
    <row r="38" spans="1:7" ht="9.75" customHeight="1" x14ac:dyDescent="0.3">
      <c r="A38" s="34"/>
      <c r="B38" s="34"/>
      <c r="C38" s="34"/>
      <c r="D38" s="34"/>
      <c r="E38" s="34"/>
      <c r="F38" s="34"/>
    </row>
    <row r="39" spans="1:7" ht="9.75" customHeight="1" x14ac:dyDescent="0.3">
      <c r="A39" s="32" t="s">
        <v>348</v>
      </c>
      <c r="B39" s="32"/>
      <c r="C39" s="32"/>
      <c r="D39" s="32"/>
      <c r="E39" s="32"/>
      <c r="F39" s="32"/>
    </row>
    <row r="40" spans="1:7" ht="9.75" customHeight="1" x14ac:dyDescent="0.3">
      <c r="A40" s="36" t="s">
        <v>106</v>
      </c>
      <c r="B40" s="36" t="s">
        <v>107</v>
      </c>
      <c r="C40" s="36" t="s">
        <v>108</v>
      </c>
      <c r="D40" s="36" t="s">
        <v>340</v>
      </c>
      <c r="E40" s="36" t="s">
        <v>349</v>
      </c>
      <c r="F40" s="36" t="s">
        <v>341</v>
      </c>
    </row>
    <row r="41" spans="1:7" ht="9.75" customHeight="1" x14ac:dyDescent="0.3">
      <c r="A41" s="57">
        <v>1150</v>
      </c>
      <c r="B41" s="34" t="s">
        <v>350</v>
      </c>
      <c r="C41" s="58">
        <v>0</v>
      </c>
      <c r="D41" s="34"/>
      <c r="E41" s="34"/>
      <c r="F41" s="34"/>
    </row>
    <row r="42" spans="1:7" ht="9.75" customHeight="1" x14ac:dyDescent="0.3">
      <c r="A42" s="57">
        <v>1151</v>
      </c>
      <c r="B42" s="34" t="s">
        <v>351</v>
      </c>
      <c r="C42" s="58">
        <v>0</v>
      </c>
      <c r="D42" s="34"/>
      <c r="E42" s="34"/>
      <c r="F42" s="34"/>
    </row>
    <row r="43" spans="1:7" ht="9.75" customHeight="1" x14ac:dyDescent="0.3">
      <c r="A43" s="34"/>
      <c r="B43" s="34"/>
      <c r="C43" s="34"/>
      <c r="D43" s="34"/>
      <c r="E43" s="34"/>
      <c r="F43" s="34"/>
    </row>
    <row r="44" spans="1:7" ht="9.75" customHeight="1" x14ac:dyDescent="0.3">
      <c r="A44" s="32" t="s">
        <v>354</v>
      </c>
      <c r="B44" s="32"/>
      <c r="C44" s="32"/>
      <c r="D44" s="32"/>
      <c r="E44" s="32"/>
      <c r="F44" s="32"/>
    </row>
    <row r="45" spans="1:7" ht="9.75" customHeight="1" x14ac:dyDescent="0.3">
      <c r="A45" s="36" t="s">
        <v>106</v>
      </c>
      <c r="B45" s="36" t="s">
        <v>107</v>
      </c>
      <c r="C45" s="36" t="s">
        <v>108</v>
      </c>
      <c r="D45" s="36" t="s">
        <v>313</v>
      </c>
      <c r="E45" s="36" t="s">
        <v>326</v>
      </c>
      <c r="F45" s="36"/>
    </row>
    <row r="46" spans="1:7" ht="9.75" customHeight="1" x14ac:dyDescent="0.3">
      <c r="A46" s="57">
        <v>1213</v>
      </c>
      <c r="B46" s="34" t="s">
        <v>355</v>
      </c>
      <c r="C46" s="58">
        <v>0</v>
      </c>
      <c r="D46" s="34"/>
      <c r="E46" s="34"/>
      <c r="F46" s="34"/>
    </row>
    <row r="47" spans="1:7" ht="9.75" customHeight="1" x14ac:dyDescent="0.3">
      <c r="A47" s="34"/>
      <c r="B47" s="34"/>
      <c r="C47" s="34"/>
      <c r="D47" s="34"/>
      <c r="E47" s="34"/>
      <c r="F47" s="34"/>
    </row>
    <row r="48" spans="1:7" ht="9.75" customHeight="1" x14ac:dyDescent="0.3">
      <c r="A48" s="32" t="s">
        <v>356</v>
      </c>
      <c r="B48" s="32"/>
      <c r="C48" s="32"/>
      <c r="D48" s="32"/>
      <c r="E48" s="32"/>
      <c r="F48" s="32"/>
    </row>
    <row r="49" spans="1:10" ht="9.75" customHeight="1" x14ac:dyDescent="0.3">
      <c r="A49" s="36" t="s">
        <v>106</v>
      </c>
      <c r="B49" s="36" t="s">
        <v>107</v>
      </c>
      <c r="C49" s="36" t="s">
        <v>108</v>
      </c>
      <c r="D49" s="36"/>
      <c r="E49" s="36"/>
      <c r="F49" s="36"/>
      <c r="G49" s="36"/>
      <c r="H49" s="36"/>
      <c r="I49" s="34"/>
      <c r="J49" s="34"/>
    </row>
    <row r="50" spans="1:10" ht="9.75" customHeight="1" x14ac:dyDescent="0.3">
      <c r="A50" s="57">
        <v>1211</v>
      </c>
      <c r="B50" s="34" t="s">
        <v>357</v>
      </c>
      <c r="C50" s="58">
        <v>0</v>
      </c>
      <c r="D50" s="34"/>
      <c r="E50" s="34"/>
      <c r="F50" s="34"/>
      <c r="G50" s="34"/>
      <c r="H50" s="34"/>
      <c r="I50" s="34"/>
      <c r="J50" s="34"/>
    </row>
    <row r="51" spans="1:10" ht="9.75" customHeight="1" x14ac:dyDescent="0.3">
      <c r="A51" s="57">
        <v>1212</v>
      </c>
      <c r="B51" s="34" t="s">
        <v>358</v>
      </c>
      <c r="C51" s="58">
        <v>0</v>
      </c>
      <c r="D51" s="34"/>
      <c r="E51" s="34"/>
      <c r="F51" s="34"/>
      <c r="G51" s="34"/>
      <c r="H51" s="34"/>
      <c r="I51" s="34"/>
      <c r="J51" s="34"/>
    </row>
    <row r="52" spans="1:10" ht="9.75" customHeight="1" x14ac:dyDescent="0.3">
      <c r="A52" s="57">
        <v>1214</v>
      </c>
      <c r="B52" s="34" t="s">
        <v>359</v>
      </c>
      <c r="C52" s="58">
        <v>0</v>
      </c>
      <c r="D52" s="34"/>
      <c r="E52" s="34"/>
      <c r="F52" s="34"/>
      <c r="G52" s="34"/>
      <c r="H52" s="34"/>
      <c r="I52" s="34"/>
      <c r="J52" s="34"/>
    </row>
    <row r="53" spans="1:10" ht="9.75" customHeight="1" x14ac:dyDescent="0.3">
      <c r="A53" s="34"/>
      <c r="B53" s="34"/>
      <c r="C53" s="34"/>
      <c r="D53" s="34"/>
      <c r="E53" s="34"/>
      <c r="F53" s="34"/>
      <c r="G53" s="34"/>
      <c r="H53" s="34"/>
      <c r="I53" s="34"/>
      <c r="J53" s="34"/>
    </row>
    <row r="54" spans="1:10" ht="9.75" customHeight="1" x14ac:dyDescent="0.3">
      <c r="A54" s="32" t="s">
        <v>360</v>
      </c>
      <c r="B54" s="32"/>
      <c r="C54" s="32"/>
      <c r="D54" s="32"/>
      <c r="E54" s="32"/>
      <c r="F54" s="32"/>
      <c r="G54" s="32"/>
      <c r="H54" s="32"/>
      <c r="I54" s="32"/>
      <c r="J54" s="32"/>
    </row>
    <row r="55" spans="1:10" ht="9.75" customHeight="1" x14ac:dyDescent="0.3">
      <c r="A55" s="36" t="s">
        <v>106</v>
      </c>
      <c r="B55" s="36" t="s">
        <v>107</v>
      </c>
      <c r="C55" s="36" t="s">
        <v>108</v>
      </c>
      <c r="D55" s="36" t="s">
        <v>361</v>
      </c>
      <c r="E55" s="36" t="s">
        <v>362</v>
      </c>
      <c r="F55" s="36" t="s">
        <v>363</v>
      </c>
      <c r="G55" s="36" t="s">
        <v>364</v>
      </c>
      <c r="H55" s="36" t="s">
        <v>365</v>
      </c>
      <c r="I55" s="36" t="s">
        <v>366</v>
      </c>
      <c r="J55" s="36" t="s">
        <v>367</v>
      </c>
    </row>
    <row r="56" spans="1:10" ht="9.75" customHeight="1" x14ac:dyDescent="0.3">
      <c r="A56" s="57">
        <v>1230</v>
      </c>
      <c r="B56" s="34" t="s">
        <v>368</v>
      </c>
      <c r="C56" s="58">
        <f>+C57+C58+C59+C60+C61+C62+C63</f>
        <v>46969027.950000003</v>
      </c>
      <c r="D56" s="58">
        <f>+D58+D59+D60+D61+D62+D63</f>
        <v>1886506.68</v>
      </c>
      <c r="E56" s="58">
        <f>+E58+E59+E60+E61+E62+E63</f>
        <v>-22719932.66</v>
      </c>
      <c r="F56" s="34"/>
      <c r="G56" s="34"/>
      <c r="H56" s="34"/>
      <c r="I56" s="34"/>
      <c r="J56" s="34"/>
    </row>
    <row r="57" spans="1:10" ht="9.75" customHeight="1" x14ac:dyDescent="0.3">
      <c r="A57" s="57">
        <v>1231</v>
      </c>
      <c r="B57" s="34" t="s">
        <v>369</v>
      </c>
      <c r="C57" s="58">
        <v>0</v>
      </c>
      <c r="D57" s="68"/>
      <c r="E57" s="68"/>
      <c r="F57" s="34"/>
      <c r="G57" s="34"/>
      <c r="H57" s="34"/>
      <c r="I57" s="34"/>
      <c r="J57" s="34"/>
    </row>
    <row r="58" spans="1:10" ht="9.75" customHeight="1" x14ac:dyDescent="0.3">
      <c r="A58" s="57">
        <v>1232</v>
      </c>
      <c r="B58" s="34" t="s">
        <v>370</v>
      </c>
      <c r="C58" s="58">
        <v>0</v>
      </c>
      <c r="D58" s="58">
        <v>0</v>
      </c>
      <c r="E58" s="58">
        <v>0</v>
      </c>
      <c r="F58" s="34"/>
      <c r="G58" s="34"/>
      <c r="H58" s="34"/>
      <c r="I58" s="34"/>
      <c r="J58" s="34"/>
    </row>
    <row r="59" spans="1:10" ht="39.9" customHeight="1" x14ac:dyDescent="0.3">
      <c r="A59" s="57">
        <v>1233</v>
      </c>
      <c r="B59" s="34" t="s">
        <v>371</v>
      </c>
      <c r="C59" s="58">
        <v>46969027.950000003</v>
      </c>
      <c r="D59" s="58">
        <v>1886506.68</v>
      </c>
      <c r="E59" s="58">
        <v>-22719932.66</v>
      </c>
      <c r="F59" s="34" t="s">
        <v>1653</v>
      </c>
      <c r="G59" s="65">
        <v>3.3000000000000002E-2</v>
      </c>
      <c r="H59" s="425" t="s">
        <v>1751</v>
      </c>
      <c r="I59" s="34" t="s">
        <v>1752</v>
      </c>
      <c r="J59" s="34"/>
    </row>
    <row r="60" spans="1:10" ht="9.75" customHeight="1" x14ac:dyDescent="0.3">
      <c r="A60" s="57">
        <v>1234</v>
      </c>
      <c r="B60" s="34" t="s">
        <v>374</v>
      </c>
      <c r="C60" s="58">
        <v>0</v>
      </c>
      <c r="D60" s="58">
        <v>0</v>
      </c>
      <c r="E60" s="58">
        <v>0</v>
      </c>
      <c r="F60" s="34"/>
      <c r="G60" s="144"/>
      <c r="H60" s="144"/>
      <c r="I60" s="34"/>
      <c r="J60" s="34"/>
    </row>
    <row r="61" spans="1:10" ht="9.75" customHeight="1" x14ac:dyDescent="0.3">
      <c r="A61" s="57">
        <v>1235</v>
      </c>
      <c r="B61" s="34" t="s">
        <v>375</v>
      </c>
      <c r="C61" s="58">
        <v>0</v>
      </c>
      <c r="D61" s="58">
        <v>0</v>
      </c>
      <c r="E61" s="58">
        <v>0</v>
      </c>
      <c r="F61" s="34"/>
      <c r="G61" s="144"/>
      <c r="H61" s="144"/>
      <c r="I61" s="34"/>
      <c r="J61" s="34"/>
    </row>
    <row r="62" spans="1:10" ht="9.75" customHeight="1" x14ac:dyDescent="0.3">
      <c r="A62" s="57">
        <v>1236</v>
      </c>
      <c r="B62" s="34" t="s">
        <v>376</v>
      </c>
      <c r="C62" s="58">
        <v>0</v>
      </c>
      <c r="D62" s="58">
        <v>0</v>
      </c>
      <c r="E62" s="58">
        <v>0</v>
      </c>
      <c r="F62" s="34"/>
      <c r="G62" s="144"/>
      <c r="H62" s="144"/>
      <c r="I62" s="34"/>
      <c r="J62" s="34"/>
    </row>
    <row r="63" spans="1:10" ht="9.75" customHeight="1" x14ac:dyDescent="0.3">
      <c r="A63" s="57">
        <v>1239</v>
      </c>
      <c r="B63" s="34" t="s">
        <v>377</v>
      </c>
      <c r="C63" s="58">
        <v>0</v>
      </c>
      <c r="D63" s="58">
        <v>0</v>
      </c>
      <c r="E63" s="58">
        <v>0</v>
      </c>
      <c r="F63" s="34"/>
      <c r="G63" s="144"/>
      <c r="H63" s="144"/>
      <c r="I63" s="34"/>
      <c r="J63" s="34"/>
    </row>
    <row r="64" spans="1:10" ht="9.75" customHeight="1" x14ac:dyDescent="0.3">
      <c r="A64" s="57">
        <v>1240</v>
      </c>
      <c r="B64" s="34" t="s">
        <v>378</v>
      </c>
      <c r="C64" s="58">
        <f>+C65+C66+C67+C68+C69+C70+C71+C72</f>
        <v>25107674.73</v>
      </c>
      <c r="D64" s="58">
        <f t="shared" ref="D64:E64" si="1">+D65+D66+D67+D68+D69+D70+D71+D72</f>
        <v>1595411.45</v>
      </c>
      <c r="E64" s="58">
        <f t="shared" si="1"/>
        <v>-18263061.510000002</v>
      </c>
      <c r="F64" s="34"/>
      <c r="G64" s="144"/>
      <c r="H64" s="144"/>
      <c r="I64" s="34"/>
      <c r="J64" s="34"/>
    </row>
    <row r="65" spans="1:10" ht="39.9" customHeight="1" x14ac:dyDescent="0.3">
      <c r="A65" s="57">
        <v>1241</v>
      </c>
      <c r="B65" s="34" t="s">
        <v>379</v>
      </c>
      <c r="C65" s="58">
        <v>9045423.9600000009</v>
      </c>
      <c r="D65" s="58">
        <v>775338.46</v>
      </c>
      <c r="E65" s="58">
        <v>-7032750.1699999999</v>
      </c>
      <c r="F65" s="34" t="s">
        <v>1653</v>
      </c>
      <c r="G65" s="65">
        <v>0.1</v>
      </c>
      <c r="H65" s="425" t="s">
        <v>1751</v>
      </c>
      <c r="I65" s="34" t="s">
        <v>1752</v>
      </c>
      <c r="J65" s="34"/>
    </row>
    <row r="66" spans="1:10" ht="39.9" customHeight="1" x14ac:dyDescent="0.3">
      <c r="A66" s="57">
        <v>1242</v>
      </c>
      <c r="B66" s="34" t="s">
        <v>380</v>
      </c>
      <c r="C66" s="58">
        <v>366619.31</v>
      </c>
      <c r="D66" s="58">
        <v>45272.42</v>
      </c>
      <c r="E66" s="58">
        <v>-277040.92</v>
      </c>
      <c r="F66" s="34"/>
      <c r="G66" s="65">
        <v>0.1</v>
      </c>
      <c r="H66" s="425" t="s">
        <v>1751</v>
      </c>
      <c r="I66" s="34" t="s">
        <v>1752</v>
      </c>
      <c r="J66" s="34"/>
    </row>
    <row r="67" spans="1:10" ht="9.75" customHeight="1" x14ac:dyDescent="0.3">
      <c r="A67" s="57">
        <v>1243</v>
      </c>
      <c r="B67" s="34" t="s">
        <v>381</v>
      </c>
      <c r="C67" s="58">
        <v>0</v>
      </c>
      <c r="D67" s="58">
        <v>0</v>
      </c>
      <c r="E67" s="58">
        <v>0</v>
      </c>
      <c r="F67" s="34"/>
      <c r="G67" s="144"/>
      <c r="H67" s="144"/>
      <c r="I67" s="34"/>
      <c r="J67" s="34"/>
    </row>
    <row r="68" spans="1:10" ht="39.9" customHeight="1" x14ac:dyDescent="0.3">
      <c r="A68" s="57">
        <v>1244</v>
      </c>
      <c r="B68" s="34" t="s">
        <v>382</v>
      </c>
      <c r="C68" s="58">
        <v>13676053.76</v>
      </c>
      <c r="D68" s="58">
        <v>714868.71</v>
      </c>
      <c r="E68" s="58">
        <v>-10354075.9</v>
      </c>
      <c r="F68" s="34" t="s">
        <v>1653</v>
      </c>
      <c r="G68" s="65">
        <v>0.2</v>
      </c>
      <c r="H68" s="425" t="s">
        <v>1751</v>
      </c>
      <c r="I68" s="34" t="s">
        <v>1752</v>
      </c>
      <c r="J68" s="34"/>
    </row>
    <row r="69" spans="1:10" ht="9.75" customHeight="1" x14ac:dyDescent="0.3">
      <c r="A69" s="57">
        <v>1245</v>
      </c>
      <c r="B69" s="34" t="s">
        <v>384</v>
      </c>
      <c r="C69" s="58">
        <v>0</v>
      </c>
      <c r="D69" s="58">
        <v>0</v>
      </c>
      <c r="E69" s="58">
        <v>0</v>
      </c>
      <c r="F69" s="34"/>
      <c r="G69" s="144"/>
      <c r="H69" s="144"/>
      <c r="I69" s="34"/>
      <c r="J69" s="34"/>
    </row>
    <row r="70" spans="1:10" ht="39.9" customHeight="1" x14ac:dyDescent="0.3">
      <c r="A70" s="57">
        <v>1246</v>
      </c>
      <c r="B70" s="34" t="s">
        <v>385</v>
      </c>
      <c r="C70" s="58">
        <v>2019577.7</v>
      </c>
      <c r="D70" s="58">
        <v>59931.86</v>
      </c>
      <c r="E70" s="58">
        <v>-599194.52</v>
      </c>
      <c r="F70" s="34" t="s">
        <v>1653</v>
      </c>
      <c r="G70" s="65">
        <v>0.1</v>
      </c>
      <c r="H70" s="425" t="s">
        <v>1751</v>
      </c>
      <c r="I70" s="34" t="s">
        <v>1752</v>
      </c>
      <c r="J70" s="34"/>
    </row>
    <row r="71" spans="1:10" ht="9.75" customHeight="1" x14ac:dyDescent="0.3">
      <c r="A71" s="57">
        <v>1247</v>
      </c>
      <c r="B71" s="34" t="s">
        <v>386</v>
      </c>
      <c r="C71" s="58">
        <v>0</v>
      </c>
      <c r="D71" s="58">
        <v>0</v>
      </c>
      <c r="E71" s="58">
        <v>0</v>
      </c>
      <c r="F71" s="34"/>
      <c r="G71" s="34"/>
      <c r="H71" s="34"/>
      <c r="I71" s="34"/>
      <c r="J71" s="34"/>
    </row>
    <row r="72" spans="1:10" ht="9.75" customHeight="1" x14ac:dyDescent="0.3">
      <c r="A72" s="57">
        <v>1248</v>
      </c>
      <c r="B72" s="34" t="s">
        <v>387</v>
      </c>
      <c r="C72" s="58">
        <v>0</v>
      </c>
      <c r="D72" s="58">
        <v>0</v>
      </c>
      <c r="E72" s="58">
        <v>0</v>
      </c>
      <c r="F72" s="34"/>
      <c r="G72" s="34"/>
      <c r="H72" s="34"/>
      <c r="I72" s="34"/>
      <c r="J72" s="34"/>
    </row>
    <row r="73" spans="1:10" ht="9.75" customHeight="1" x14ac:dyDescent="0.3">
      <c r="A73" s="34"/>
      <c r="B73" s="34"/>
      <c r="C73" s="34"/>
      <c r="D73" s="34"/>
      <c r="E73" s="34"/>
      <c r="F73" s="34"/>
      <c r="G73" s="34"/>
      <c r="H73" s="34"/>
      <c r="I73" s="34"/>
      <c r="J73" s="34"/>
    </row>
    <row r="74" spans="1:10" ht="9.75" customHeight="1" x14ac:dyDescent="0.3">
      <c r="A74" s="32" t="s">
        <v>388</v>
      </c>
      <c r="B74" s="32"/>
      <c r="C74" s="32"/>
      <c r="D74" s="32"/>
      <c r="E74" s="32"/>
      <c r="F74" s="32"/>
      <c r="G74" s="32"/>
      <c r="H74" s="34"/>
      <c r="I74" s="34"/>
      <c r="J74" s="34"/>
    </row>
    <row r="75" spans="1:10" ht="9.75" customHeight="1" x14ac:dyDescent="0.3">
      <c r="A75" s="36" t="s">
        <v>106</v>
      </c>
      <c r="B75" s="36" t="s">
        <v>107</v>
      </c>
      <c r="C75" s="36" t="s">
        <v>108</v>
      </c>
      <c r="D75" s="36" t="s">
        <v>389</v>
      </c>
      <c r="E75" s="36" t="s">
        <v>390</v>
      </c>
      <c r="F75" s="36" t="s">
        <v>391</v>
      </c>
      <c r="G75" s="36" t="s">
        <v>392</v>
      </c>
      <c r="H75" s="34"/>
      <c r="I75" s="34"/>
      <c r="J75" s="34"/>
    </row>
    <row r="76" spans="1:10" ht="9.75" customHeight="1" x14ac:dyDescent="0.3">
      <c r="A76" s="57">
        <v>1250</v>
      </c>
      <c r="B76" s="34" t="s">
        <v>393</v>
      </c>
      <c r="C76" s="58">
        <f>+C77+C78+C79+C80+C81</f>
        <v>4074638.05</v>
      </c>
      <c r="D76" s="58">
        <f>+D77+D78+D79+D80+D81</f>
        <v>316651.8</v>
      </c>
      <c r="E76" s="58">
        <f>+E77+E78+E79+E80+E81</f>
        <v>-3726489.34</v>
      </c>
      <c r="F76" s="34"/>
      <c r="G76" s="34"/>
      <c r="H76" s="34"/>
      <c r="I76" s="34"/>
      <c r="J76" s="34"/>
    </row>
    <row r="77" spans="1:10" ht="34.5" customHeight="1" x14ac:dyDescent="0.3">
      <c r="A77" s="57">
        <v>1251</v>
      </c>
      <c r="B77" s="34" t="s">
        <v>394</v>
      </c>
      <c r="C77" s="58">
        <v>99994.8</v>
      </c>
      <c r="D77" s="58">
        <v>-71472.070000000007</v>
      </c>
      <c r="E77" s="58">
        <v>-99994.8</v>
      </c>
      <c r="F77" s="64" t="s">
        <v>1753</v>
      </c>
      <c r="G77" s="34" t="s">
        <v>352</v>
      </c>
      <c r="H77" s="34"/>
      <c r="I77" s="34"/>
      <c r="J77" s="34"/>
    </row>
    <row r="78" spans="1:10" ht="9.75" customHeight="1" x14ac:dyDescent="0.3">
      <c r="A78" s="57">
        <v>1252</v>
      </c>
      <c r="B78" s="34" t="s">
        <v>396</v>
      </c>
      <c r="C78" s="58">
        <v>0</v>
      </c>
      <c r="D78" s="58">
        <v>0</v>
      </c>
      <c r="E78" s="58">
        <v>0</v>
      </c>
      <c r="F78" s="34"/>
      <c r="G78" s="34"/>
      <c r="H78" s="34"/>
      <c r="I78" s="34"/>
      <c r="J78" s="34"/>
    </row>
    <row r="79" spans="1:10" ht="9.75" customHeight="1" x14ac:dyDescent="0.3">
      <c r="A79" s="57">
        <v>1253</v>
      </c>
      <c r="B79" s="34" t="s">
        <v>397</v>
      </c>
      <c r="C79" s="58">
        <v>0</v>
      </c>
      <c r="D79" s="58">
        <v>0</v>
      </c>
      <c r="E79" s="58">
        <v>0</v>
      </c>
      <c r="F79" s="34"/>
      <c r="G79" s="34"/>
      <c r="H79" s="34"/>
      <c r="I79" s="34"/>
      <c r="J79" s="34"/>
    </row>
    <row r="80" spans="1:10" ht="34.5" customHeight="1" x14ac:dyDescent="0.3">
      <c r="A80" s="57">
        <v>1254</v>
      </c>
      <c r="B80" s="34" t="s">
        <v>398</v>
      </c>
      <c r="C80" s="58">
        <v>3974643.25</v>
      </c>
      <c r="D80" s="58">
        <v>388123.87</v>
      </c>
      <c r="E80" s="58">
        <v>-3626494.54</v>
      </c>
      <c r="F80" s="64" t="s">
        <v>1754</v>
      </c>
      <c r="G80" s="34" t="s">
        <v>352</v>
      </c>
      <c r="H80" s="34"/>
      <c r="I80" s="34"/>
      <c r="J80" s="34"/>
    </row>
    <row r="81" spans="1:7" ht="9.75" customHeight="1" x14ac:dyDescent="0.3">
      <c r="A81" s="57">
        <v>1259</v>
      </c>
      <c r="B81" s="34" t="s">
        <v>399</v>
      </c>
      <c r="C81" s="58">
        <v>0</v>
      </c>
      <c r="D81" s="58">
        <v>0</v>
      </c>
      <c r="E81" s="58">
        <v>0</v>
      </c>
      <c r="F81" s="34"/>
      <c r="G81" s="34"/>
    </row>
    <row r="82" spans="1:7" ht="9.75" customHeight="1" x14ac:dyDescent="0.3">
      <c r="A82" s="57">
        <v>1270</v>
      </c>
      <c r="B82" s="34" t="s">
        <v>400</v>
      </c>
      <c r="C82" s="58">
        <v>0</v>
      </c>
      <c r="D82" s="68"/>
      <c r="E82" s="68"/>
      <c r="F82" s="34"/>
      <c r="G82" s="34"/>
    </row>
    <row r="83" spans="1:7" ht="9.75" customHeight="1" x14ac:dyDescent="0.3">
      <c r="A83" s="57">
        <v>1271</v>
      </c>
      <c r="B83" s="34" t="s">
        <v>401</v>
      </c>
      <c r="C83" s="58">
        <f>+C84+C85+C86+C87+C88</f>
        <v>0</v>
      </c>
      <c r="D83" s="68"/>
      <c r="E83" s="68"/>
      <c r="F83" s="34"/>
      <c r="G83" s="34"/>
    </row>
    <row r="84" spans="1:7" ht="9.75" customHeight="1" x14ac:dyDescent="0.3">
      <c r="A84" s="57">
        <v>1272</v>
      </c>
      <c r="B84" s="34" t="s">
        <v>402</v>
      </c>
      <c r="C84" s="58">
        <v>0</v>
      </c>
      <c r="D84" s="68"/>
      <c r="E84" s="68"/>
      <c r="F84" s="34"/>
      <c r="G84" s="34"/>
    </row>
    <row r="85" spans="1:7" ht="9.75" customHeight="1" x14ac:dyDescent="0.3">
      <c r="A85" s="57">
        <v>1273</v>
      </c>
      <c r="B85" s="34" t="s">
        <v>403</v>
      </c>
      <c r="C85" s="58">
        <v>0</v>
      </c>
      <c r="D85" s="68"/>
      <c r="E85" s="68"/>
      <c r="F85" s="34"/>
      <c r="G85" s="34"/>
    </row>
    <row r="86" spans="1:7" ht="9.75" customHeight="1" x14ac:dyDescent="0.3">
      <c r="A86" s="57">
        <v>1274</v>
      </c>
      <c r="B86" s="34" t="s">
        <v>404</v>
      </c>
      <c r="C86" s="58">
        <v>0</v>
      </c>
      <c r="D86" s="68"/>
      <c r="E86" s="68"/>
      <c r="F86" s="34"/>
      <c r="G86" s="34"/>
    </row>
    <row r="87" spans="1:7" ht="9.75" customHeight="1" x14ac:dyDescent="0.3">
      <c r="A87" s="57">
        <v>1275</v>
      </c>
      <c r="B87" s="34" t="s">
        <v>405</v>
      </c>
      <c r="C87" s="58">
        <v>0</v>
      </c>
      <c r="D87" s="68"/>
      <c r="E87" s="68"/>
      <c r="F87" s="34"/>
      <c r="G87" s="34"/>
    </row>
    <row r="88" spans="1:7" ht="9.75" customHeight="1" x14ac:dyDescent="0.3">
      <c r="A88" s="57">
        <v>1279</v>
      </c>
      <c r="B88" s="34" t="s">
        <v>406</v>
      </c>
      <c r="C88" s="58">
        <v>0</v>
      </c>
      <c r="D88" s="68"/>
      <c r="E88" s="68"/>
      <c r="F88" s="34"/>
      <c r="G88" s="34"/>
    </row>
    <row r="89" spans="1:7" ht="9.75" customHeight="1" x14ac:dyDescent="0.3">
      <c r="A89" s="34"/>
      <c r="B89" s="34"/>
      <c r="C89" s="34"/>
      <c r="D89" s="34"/>
      <c r="E89" s="34"/>
      <c r="F89" s="34"/>
      <c r="G89" s="34"/>
    </row>
    <row r="90" spans="1:7" ht="9.75" customHeight="1" x14ac:dyDescent="0.3">
      <c r="A90" s="32" t="s">
        <v>407</v>
      </c>
      <c r="B90" s="32"/>
      <c r="C90" s="32"/>
      <c r="D90" s="32"/>
      <c r="E90" s="32"/>
      <c r="F90" s="32"/>
      <c r="G90" s="32"/>
    </row>
    <row r="91" spans="1:7" ht="9.75" customHeight="1" x14ac:dyDescent="0.3">
      <c r="A91" s="36" t="s">
        <v>106</v>
      </c>
      <c r="B91" s="36" t="s">
        <v>107</v>
      </c>
      <c r="C91" s="36" t="s">
        <v>108</v>
      </c>
      <c r="D91" s="36" t="s">
        <v>365</v>
      </c>
      <c r="E91" s="36"/>
      <c r="F91" s="36"/>
      <c r="G91" s="36"/>
    </row>
    <row r="92" spans="1:7" ht="9.75" customHeight="1" x14ac:dyDescent="0.3">
      <c r="A92" s="57">
        <v>1160</v>
      </c>
      <c r="B92" s="34" t="s">
        <v>408</v>
      </c>
      <c r="C92" s="58">
        <f>+C93+C94</f>
        <v>-1650088.71</v>
      </c>
      <c r="D92" s="34"/>
      <c r="E92" s="34"/>
      <c r="F92" s="34"/>
      <c r="G92" s="34"/>
    </row>
    <row r="93" spans="1:7" ht="101.25" customHeight="1" x14ac:dyDescent="0.3">
      <c r="A93" s="57">
        <v>1161</v>
      </c>
      <c r="B93" s="34" t="s">
        <v>409</v>
      </c>
      <c r="C93" s="58">
        <v>-1650088.71</v>
      </c>
      <c r="D93" s="425" t="s">
        <v>1755</v>
      </c>
      <c r="E93" s="34"/>
      <c r="F93" s="34"/>
      <c r="G93" s="34"/>
    </row>
    <row r="94" spans="1:7" ht="9.75" customHeight="1" x14ac:dyDescent="0.3">
      <c r="A94" s="57">
        <v>1162</v>
      </c>
      <c r="B94" s="34" t="s">
        <v>410</v>
      </c>
      <c r="C94" s="58">
        <v>0</v>
      </c>
      <c r="D94" s="34"/>
      <c r="E94" s="34"/>
      <c r="F94" s="34"/>
      <c r="G94" s="34"/>
    </row>
    <row r="95" spans="1:7" ht="9.75" customHeight="1" x14ac:dyDescent="0.3">
      <c r="A95" s="34"/>
      <c r="B95" s="34"/>
      <c r="C95" s="34"/>
      <c r="D95" s="34"/>
      <c r="E95" s="34"/>
      <c r="F95" s="34"/>
      <c r="G95" s="34"/>
    </row>
    <row r="96" spans="1:7" ht="9.75" customHeight="1" x14ac:dyDescent="0.3">
      <c r="A96" s="32" t="s">
        <v>411</v>
      </c>
      <c r="B96" s="32"/>
      <c r="C96" s="32"/>
      <c r="D96" s="32"/>
      <c r="E96" s="32"/>
      <c r="F96" s="32"/>
      <c r="G96" s="32"/>
    </row>
    <row r="97" spans="1:8" ht="9.75" customHeight="1" x14ac:dyDescent="0.3">
      <c r="A97" s="36" t="s">
        <v>106</v>
      </c>
      <c r="B97" s="36" t="s">
        <v>107</v>
      </c>
      <c r="C97" s="36" t="s">
        <v>108</v>
      </c>
      <c r="D97" s="36" t="s">
        <v>326</v>
      </c>
      <c r="E97" s="36"/>
      <c r="F97" s="36"/>
      <c r="G97" s="36"/>
      <c r="H97" s="36"/>
    </row>
    <row r="98" spans="1:8" ht="9.75" customHeight="1" x14ac:dyDescent="0.3">
      <c r="A98" s="57">
        <v>1190</v>
      </c>
      <c r="B98" s="34" t="s">
        <v>412</v>
      </c>
      <c r="C98" s="58">
        <v>0</v>
      </c>
      <c r="D98" s="34"/>
      <c r="E98" s="34"/>
      <c r="F98" s="34"/>
      <c r="G98" s="34"/>
      <c r="H98" s="34"/>
    </row>
    <row r="99" spans="1:8" ht="9.75" customHeight="1" x14ac:dyDescent="0.3">
      <c r="A99" s="57">
        <v>1191</v>
      </c>
      <c r="B99" s="34" t="s">
        <v>413</v>
      </c>
      <c r="C99" s="58">
        <v>0</v>
      </c>
      <c r="D99" s="34"/>
      <c r="E99" s="34"/>
      <c r="F99" s="34"/>
      <c r="G99" s="34"/>
      <c r="H99" s="34"/>
    </row>
    <row r="100" spans="1:8" ht="9.75" customHeight="1" x14ac:dyDescent="0.3">
      <c r="A100" s="57">
        <v>1192</v>
      </c>
      <c r="B100" s="34" t="s">
        <v>414</v>
      </c>
      <c r="C100" s="58">
        <v>0</v>
      </c>
      <c r="D100" s="34"/>
      <c r="E100" s="34"/>
      <c r="F100" s="34"/>
      <c r="G100" s="34"/>
      <c r="H100" s="34"/>
    </row>
    <row r="101" spans="1:8" ht="9.75" customHeight="1" x14ac:dyDescent="0.3">
      <c r="A101" s="57">
        <v>1193</v>
      </c>
      <c r="B101" s="34" t="s">
        <v>415</v>
      </c>
      <c r="C101" s="58">
        <v>0</v>
      </c>
      <c r="D101" s="34"/>
      <c r="E101" s="34"/>
      <c r="F101" s="34"/>
      <c r="G101" s="34"/>
      <c r="H101" s="34"/>
    </row>
    <row r="102" spans="1:8" ht="9.75" customHeight="1" x14ac:dyDescent="0.3">
      <c r="A102" s="57">
        <v>1194</v>
      </c>
      <c r="B102" s="34" t="s">
        <v>416</v>
      </c>
      <c r="C102" s="58">
        <v>0</v>
      </c>
      <c r="D102" s="34"/>
      <c r="E102" s="34"/>
      <c r="F102" s="34"/>
      <c r="G102" s="34"/>
      <c r="H102" s="34"/>
    </row>
    <row r="103" spans="1:8" ht="9.75" customHeight="1" x14ac:dyDescent="0.3">
      <c r="A103" s="57">
        <v>1290</v>
      </c>
      <c r="B103" s="34" t="s">
        <v>417</v>
      </c>
      <c r="C103" s="58">
        <v>0</v>
      </c>
      <c r="D103" s="34"/>
      <c r="E103" s="34"/>
      <c r="F103" s="34"/>
      <c r="G103" s="34"/>
      <c r="H103" s="34"/>
    </row>
    <row r="104" spans="1:8" ht="9.75" customHeight="1" x14ac:dyDescent="0.3">
      <c r="A104" s="57">
        <v>1291</v>
      </c>
      <c r="B104" s="34" t="s">
        <v>418</v>
      </c>
      <c r="C104" s="58">
        <v>0</v>
      </c>
      <c r="D104" s="34"/>
      <c r="E104" s="34"/>
      <c r="F104" s="34"/>
      <c r="G104" s="34"/>
      <c r="H104" s="34"/>
    </row>
    <row r="105" spans="1:8" ht="9.75" customHeight="1" x14ac:dyDescent="0.3">
      <c r="A105" s="57">
        <v>1292</v>
      </c>
      <c r="B105" s="34" t="s">
        <v>419</v>
      </c>
      <c r="C105" s="58">
        <v>0</v>
      </c>
      <c r="D105" s="34"/>
      <c r="E105" s="34"/>
      <c r="F105" s="34"/>
      <c r="G105" s="34"/>
      <c r="H105" s="34"/>
    </row>
    <row r="106" spans="1:8" ht="9.75" customHeight="1" x14ac:dyDescent="0.3">
      <c r="A106" s="57">
        <v>1293</v>
      </c>
      <c r="B106" s="34" t="s">
        <v>420</v>
      </c>
      <c r="C106" s="58">
        <v>0</v>
      </c>
      <c r="D106" s="34"/>
      <c r="E106" s="34"/>
      <c r="F106" s="34"/>
      <c r="G106" s="34"/>
      <c r="H106" s="34"/>
    </row>
    <row r="107" spans="1:8" ht="9.75" customHeight="1" x14ac:dyDescent="0.3">
      <c r="A107" s="34"/>
      <c r="B107" s="34"/>
      <c r="C107" s="34"/>
      <c r="D107" s="34"/>
      <c r="E107" s="34"/>
      <c r="F107" s="34"/>
      <c r="G107" s="34"/>
      <c r="H107" s="34"/>
    </row>
    <row r="108" spans="1:8" ht="9.75" customHeight="1" x14ac:dyDescent="0.3">
      <c r="A108" s="32" t="s">
        <v>422</v>
      </c>
      <c r="B108" s="32"/>
      <c r="C108" s="32"/>
      <c r="D108" s="32"/>
      <c r="E108" s="32"/>
      <c r="F108" s="32"/>
      <c r="G108" s="32"/>
      <c r="H108" s="32"/>
    </row>
    <row r="109" spans="1:8" ht="9.75" customHeight="1" x14ac:dyDescent="0.3">
      <c r="A109" s="36" t="s">
        <v>106</v>
      </c>
      <c r="B109" s="36" t="s">
        <v>107</v>
      </c>
      <c r="C109" s="36" t="s">
        <v>108</v>
      </c>
      <c r="D109" s="36" t="s">
        <v>322</v>
      </c>
      <c r="E109" s="36" t="s">
        <v>323</v>
      </c>
      <c r="F109" s="36" t="s">
        <v>324</v>
      </c>
      <c r="G109" s="36" t="s">
        <v>423</v>
      </c>
      <c r="H109" s="36" t="s">
        <v>424</v>
      </c>
    </row>
    <row r="110" spans="1:8" ht="9.75" customHeight="1" x14ac:dyDescent="0.3">
      <c r="A110" s="57">
        <v>2110</v>
      </c>
      <c r="B110" s="34" t="s">
        <v>425</v>
      </c>
      <c r="C110" s="58">
        <f>+C111+C112+C113+C114+C115+C116+C117+C118+C119</f>
        <v>11832511.539999999</v>
      </c>
      <c r="D110" s="58">
        <f t="shared" ref="D110:G110" si="2">+D111+D112+D113+D114+D115+D116+D117+D118+D119</f>
        <v>6026921.870000001</v>
      </c>
      <c r="E110" s="58">
        <f t="shared" si="2"/>
        <v>2944704.75</v>
      </c>
      <c r="F110" s="58">
        <f t="shared" si="2"/>
        <v>1445231.48</v>
      </c>
      <c r="G110" s="58">
        <f t="shared" si="2"/>
        <v>1415653.44</v>
      </c>
      <c r="H110" s="34"/>
    </row>
    <row r="111" spans="1:8" ht="9.75" customHeight="1" x14ac:dyDescent="0.3">
      <c r="A111" s="57">
        <v>2111</v>
      </c>
      <c r="B111" s="34" t="s">
        <v>426</v>
      </c>
      <c r="C111" s="58">
        <v>0</v>
      </c>
      <c r="D111" s="58">
        <v>0</v>
      </c>
      <c r="E111" s="58">
        <v>0</v>
      </c>
      <c r="F111" s="58">
        <v>0</v>
      </c>
      <c r="G111" s="58">
        <v>0</v>
      </c>
      <c r="H111" s="34"/>
    </row>
    <row r="112" spans="1:8" ht="9.75" customHeight="1" x14ac:dyDescent="0.3">
      <c r="A112" s="57">
        <v>2112</v>
      </c>
      <c r="B112" s="34" t="s">
        <v>428</v>
      </c>
      <c r="C112" s="58">
        <v>7355495.6799999997</v>
      </c>
      <c r="D112" s="58">
        <v>3533086.13</v>
      </c>
      <c r="E112" s="58">
        <v>2377178.0699999998</v>
      </c>
      <c r="F112" s="58">
        <v>1445231.48</v>
      </c>
      <c r="G112" s="58">
        <v>0</v>
      </c>
      <c r="H112" s="34" t="s">
        <v>1756</v>
      </c>
    </row>
    <row r="113" spans="1:8" ht="9.75" customHeight="1" x14ac:dyDescent="0.3">
      <c r="A113" s="57">
        <v>2113</v>
      </c>
      <c r="B113" s="34" t="s">
        <v>429</v>
      </c>
      <c r="C113" s="58">
        <v>538846.17000000004</v>
      </c>
      <c r="D113" s="58">
        <v>0</v>
      </c>
      <c r="E113" s="58">
        <v>253526.68</v>
      </c>
      <c r="F113" s="58">
        <v>0</v>
      </c>
      <c r="G113" s="58">
        <v>285319.49</v>
      </c>
      <c r="H113" s="34" t="s">
        <v>1756</v>
      </c>
    </row>
    <row r="114" spans="1:8" ht="9.75" customHeight="1" x14ac:dyDescent="0.3">
      <c r="A114" s="57">
        <v>2114</v>
      </c>
      <c r="B114" s="34" t="s">
        <v>430</v>
      </c>
      <c r="C114" s="58">
        <v>0</v>
      </c>
      <c r="D114" s="58">
        <v>0</v>
      </c>
      <c r="E114" s="58">
        <v>0</v>
      </c>
      <c r="F114" s="58">
        <v>0</v>
      </c>
      <c r="G114" s="58">
        <v>0</v>
      </c>
      <c r="H114" s="34"/>
    </row>
    <row r="115" spans="1:8" ht="9.75" customHeight="1" x14ac:dyDescent="0.3">
      <c r="A115" s="57">
        <v>2115</v>
      </c>
      <c r="B115" s="34" t="s">
        <v>431</v>
      </c>
      <c r="C115" s="58">
        <v>1339796.44</v>
      </c>
      <c r="D115" s="58">
        <v>1339796.44</v>
      </c>
      <c r="E115" s="58">
        <v>0</v>
      </c>
      <c r="F115" s="58">
        <v>0</v>
      </c>
      <c r="G115" s="58">
        <v>0</v>
      </c>
      <c r="H115" s="34"/>
    </row>
    <row r="116" spans="1:8" ht="9.75" customHeight="1" x14ac:dyDescent="0.3">
      <c r="A116" s="57">
        <v>2116</v>
      </c>
      <c r="B116" s="34" t="s">
        <v>432</v>
      </c>
      <c r="C116" s="58">
        <v>0</v>
      </c>
      <c r="D116" s="58">
        <v>0</v>
      </c>
      <c r="E116" s="58">
        <v>0</v>
      </c>
      <c r="F116" s="58">
        <v>0</v>
      </c>
      <c r="G116" s="58">
        <v>0</v>
      </c>
      <c r="H116" s="34"/>
    </row>
    <row r="117" spans="1:8" ht="9.75" customHeight="1" x14ac:dyDescent="0.3">
      <c r="A117" s="57">
        <v>2117</v>
      </c>
      <c r="B117" s="34" t="s">
        <v>433</v>
      </c>
      <c r="C117" s="58">
        <v>1059109.8600000001</v>
      </c>
      <c r="D117" s="58">
        <v>1059109.8600000001</v>
      </c>
      <c r="E117" s="58">
        <v>0</v>
      </c>
      <c r="F117" s="58">
        <v>0</v>
      </c>
      <c r="G117" s="58">
        <v>0</v>
      </c>
      <c r="H117" s="34" t="s">
        <v>1756</v>
      </c>
    </row>
    <row r="118" spans="1:8" ht="9.75" customHeight="1" x14ac:dyDescent="0.3">
      <c r="A118" s="57">
        <v>2118</v>
      </c>
      <c r="B118" s="34" t="s">
        <v>434</v>
      </c>
      <c r="C118" s="58">
        <v>0</v>
      </c>
      <c r="D118" s="58">
        <v>0</v>
      </c>
      <c r="E118" s="58">
        <v>0</v>
      </c>
      <c r="F118" s="58">
        <v>0</v>
      </c>
      <c r="G118" s="58">
        <v>0</v>
      </c>
      <c r="H118" s="34"/>
    </row>
    <row r="119" spans="1:8" ht="9.75" customHeight="1" x14ac:dyDescent="0.3">
      <c r="A119" s="57">
        <v>2119</v>
      </c>
      <c r="B119" s="34" t="s">
        <v>435</v>
      </c>
      <c r="C119" s="58">
        <v>1539263.39</v>
      </c>
      <c r="D119" s="58">
        <v>94929.439999999944</v>
      </c>
      <c r="E119" s="58">
        <v>314000</v>
      </c>
      <c r="F119" s="58">
        <v>0</v>
      </c>
      <c r="G119" s="58">
        <v>1130333.95</v>
      </c>
      <c r="H119" s="34" t="s">
        <v>1756</v>
      </c>
    </row>
    <row r="120" spans="1:8" ht="9.75" customHeight="1" x14ac:dyDescent="0.3">
      <c r="A120" s="57">
        <v>2120</v>
      </c>
      <c r="B120" s="34" t="s">
        <v>436</v>
      </c>
      <c r="C120" s="58">
        <f>+C121+C122+C123</f>
        <v>0</v>
      </c>
      <c r="D120" s="58">
        <f t="shared" ref="D120:G120" si="3">+D121+D122+D123</f>
        <v>0</v>
      </c>
      <c r="E120" s="58">
        <f t="shared" si="3"/>
        <v>0</v>
      </c>
      <c r="F120" s="58">
        <f t="shared" si="3"/>
        <v>0</v>
      </c>
      <c r="G120" s="58">
        <f t="shared" si="3"/>
        <v>0</v>
      </c>
      <c r="H120" s="34"/>
    </row>
    <row r="121" spans="1:8" ht="9.75" customHeight="1" x14ac:dyDescent="0.3">
      <c r="A121" s="57">
        <v>2121</v>
      </c>
      <c r="B121" s="34" t="s">
        <v>437</v>
      </c>
      <c r="C121" s="58">
        <v>0</v>
      </c>
      <c r="D121" s="58">
        <v>0</v>
      </c>
      <c r="E121" s="58">
        <v>0</v>
      </c>
      <c r="F121" s="58">
        <v>0</v>
      </c>
      <c r="G121" s="58">
        <v>0</v>
      </c>
      <c r="H121" s="34"/>
    </row>
    <row r="122" spans="1:8" ht="9.75" customHeight="1" x14ac:dyDescent="0.3">
      <c r="A122" s="57">
        <v>2122</v>
      </c>
      <c r="B122" s="34" t="s">
        <v>438</v>
      </c>
      <c r="C122" s="58">
        <v>0</v>
      </c>
      <c r="D122" s="58">
        <v>0</v>
      </c>
      <c r="E122" s="58">
        <v>0</v>
      </c>
      <c r="F122" s="58">
        <v>0</v>
      </c>
      <c r="G122" s="58">
        <v>0</v>
      </c>
      <c r="H122" s="34"/>
    </row>
    <row r="123" spans="1:8" ht="9.75" customHeight="1" x14ac:dyDescent="0.3">
      <c r="A123" s="57">
        <v>2129</v>
      </c>
      <c r="B123" s="34" t="s">
        <v>439</v>
      </c>
      <c r="C123" s="58">
        <v>0</v>
      </c>
      <c r="D123" s="58">
        <v>0</v>
      </c>
      <c r="E123" s="58">
        <v>0</v>
      </c>
      <c r="F123" s="58">
        <v>0</v>
      </c>
      <c r="G123" s="58">
        <v>0</v>
      </c>
      <c r="H123" s="34"/>
    </row>
    <row r="124" spans="1:8" ht="9.75" customHeight="1" x14ac:dyDescent="0.3">
      <c r="A124" s="34"/>
      <c r="B124" s="34"/>
      <c r="C124" s="34"/>
      <c r="D124" s="34"/>
      <c r="E124" s="34"/>
      <c r="F124" s="34"/>
      <c r="G124" s="34"/>
      <c r="H124" s="34"/>
    </row>
    <row r="125" spans="1:8" ht="9.75" customHeight="1" x14ac:dyDescent="0.3">
      <c r="A125" s="32" t="s">
        <v>440</v>
      </c>
      <c r="B125" s="32"/>
      <c r="C125" s="32"/>
      <c r="D125" s="32"/>
      <c r="E125" s="32"/>
      <c r="F125" s="32"/>
      <c r="G125" s="32"/>
      <c r="H125" s="32"/>
    </row>
    <row r="126" spans="1:8" ht="9.75" customHeight="1" x14ac:dyDescent="0.3">
      <c r="A126" s="36" t="s">
        <v>106</v>
      </c>
      <c r="B126" s="36" t="s">
        <v>107</v>
      </c>
      <c r="C126" s="36" t="s">
        <v>108</v>
      </c>
      <c r="D126" s="36" t="s">
        <v>441</v>
      </c>
      <c r="E126" s="36" t="s">
        <v>326</v>
      </c>
      <c r="F126" s="36"/>
      <c r="G126" s="36"/>
      <c r="H126" s="36"/>
    </row>
    <row r="127" spans="1:8" ht="9.75" customHeight="1" x14ac:dyDescent="0.3">
      <c r="A127" s="57">
        <v>2160</v>
      </c>
      <c r="B127" s="34" t="s">
        <v>442</v>
      </c>
      <c r="C127" s="58">
        <f>+C128+C129+C130+C131+C132+C133</f>
        <v>18439333.280000001</v>
      </c>
      <c r="D127" s="34"/>
      <c r="E127" s="34"/>
      <c r="F127" s="34"/>
      <c r="G127" s="34"/>
      <c r="H127" s="34"/>
    </row>
    <row r="128" spans="1:8" ht="9.75" customHeight="1" x14ac:dyDescent="0.3">
      <c r="A128" s="57">
        <v>2161</v>
      </c>
      <c r="B128" s="34" t="s">
        <v>443</v>
      </c>
      <c r="C128" s="58">
        <v>0</v>
      </c>
      <c r="D128" s="34"/>
      <c r="E128" s="34"/>
      <c r="F128" s="34"/>
      <c r="G128" s="34"/>
      <c r="H128" s="34"/>
    </row>
    <row r="129" spans="1:5" ht="105" customHeight="1" x14ac:dyDescent="0.3">
      <c r="A129" s="57">
        <v>2162</v>
      </c>
      <c r="B129" s="34" t="s">
        <v>444</v>
      </c>
      <c r="C129" s="58">
        <v>18439333.280000001</v>
      </c>
      <c r="D129" s="425" t="s">
        <v>1757</v>
      </c>
      <c r="E129" s="34"/>
    </row>
    <row r="130" spans="1:5" ht="9.75" customHeight="1" x14ac:dyDescent="0.3">
      <c r="A130" s="57">
        <v>2163</v>
      </c>
      <c r="B130" s="34" t="s">
        <v>445</v>
      </c>
      <c r="C130" s="58">
        <v>0</v>
      </c>
      <c r="D130" s="34"/>
      <c r="E130" s="34"/>
    </row>
    <row r="131" spans="1:5" ht="9.75" customHeight="1" x14ac:dyDescent="0.3">
      <c r="A131" s="57">
        <v>2164</v>
      </c>
      <c r="B131" s="34" t="s">
        <v>446</v>
      </c>
      <c r="C131" s="58">
        <v>0</v>
      </c>
      <c r="D131" s="34"/>
      <c r="E131" s="34"/>
    </row>
    <row r="132" spans="1:5" ht="9.75" customHeight="1" x14ac:dyDescent="0.3">
      <c r="A132" s="57">
        <v>2165</v>
      </c>
      <c r="B132" s="34" t="s">
        <v>447</v>
      </c>
      <c r="C132" s="58">
        <v>0</v>
      </c>
      <c r="D132" s="34"/>
      <c r="E132" s="34"/>
    </row>
    <row r="133" spans="1:5" ht="9.75" customHeight="1" x14ac:dyDescent="0.3">
      <c r="A133" s="57">
        <v>2166</v>
      </c>
      <c r="B133" s="34" t="s">
        <v>448</v>
      </c>
      <c r="C133" s="58">
        <v>0</v>
      </c>
      <c r="D133" s="34"/>
      <c r="E133" s="34"/>
    </row>
    <row r="134" spans="1:5" ht="9.75" customHeight="1" x14ac:dyDescent="0.3">
      <c r="A134" s="57">
        <v>2250</v>
      </c>
      <c r="B134" s="34" t="s">
        <v>449</v>
      </c>
      <c r="C134" s="58">
        <f>+C135+C136+C137+C138+C139+C140</f>
        <v>0</v>
      </c>
      <c r="D134" s="34"/>
      <c r="E134" s="34"/>
    </row>
    <row r="135" spans="1:5" ht="9.75" customHeight="1" x14ac:dyDescent="0.3">
      <c r="A135" s="57">
        <v>2251</v>
      </c>
      <c r="B135" s="34" t="s">
        <v>450</v>
      </c>
      <c r="C135" s="58">
        <v>0</v>
      </c>
      <c r="D135" s="34"/>
      <c r="E135" s="34"/>
    </row>
    <row r="136" spans="1:5" ht="9.75" customHeight="1" x14ac:dyDescent="0.3">
      <c r="A136" s="57">
        <v>2252</v>
      </c>
      <c r="B136" s="34" t="s">
        <v>451</v>
      </c>
      <c r="C136" s="58">
        <v>0</v>
      </c>
      <c r="D136" s="34"/>
      <c r="E136" s="34"/>
    </row>
    <row r="137" spans="1:5" ht="9.75" customHeight="1" x14ac:dyDescent="0.3">
      <c r="A137" s="57">
        <v>2253</v>
      </c>
      <c r="B137" s="34" t="s">
        <v>452</v>
      </c>
      <c r="C137" s="58">
        <v>0</v>
      </c>
      <c r="D137" s="34"/>
      <c r="E137" s="34"/>
    </row>
    <row r="138" spans="1:5" ht="9.75" customHeight="1" x14ac:dyDescent="0.3">
      <c r="A138" s="57">
        <v>2254</v>
      </c>
      <c r="B138" s="34" t="s">
        <v>453</v>
      </c>
      <c r="C138" s="58">
        <v>0</v>
      </c>
      <c r="D138" s="34"/>
      <c r="E138" s="34"/>
    </row>
    <row r="139" spans="1:5" ht="9.75" customHeight="1" x14ac:dyDescent="0.3">
      <c r="A139" s="57">
        <v>2255</v>
      </c>
      <c r="B139" s="34" t="s">
        <v>454</v>
      </c>
      <c r="C139" s="58">
        <v>0</v>
      </c>
      <c r="D139" s="34"/>
      <c r="E139" s="34"/>
    </row>
    <row r="140" spans="1:5" ht="9.75" customHeight="1" x14ac:dyDescent="0.3">
      <c r="A140" s="57">
        <v>2256</v>
      </c>
      <c r="B140" s="34" t="s">
        <v>455</v>
      </c>
      <c r="C140" s="58">
        <v>0</v>
      </c>
      <c r="D140" s="34"/>
      <c r="E140" s="34"/>
    </row>
    <row r="141" spans="1:5" ht="9.75" customHeight="1" x14ac:dyDescent="0.3">
      <c r="A141" s="34"/>
      <c r="B141" s="34"/>
      <c r="C141" s="34"/>
      <c r="D141" s="34"/>
      <c r="E141" s="34"/>
    </row>
    <row r="142" spans="1:5" ht="9.75" customHeight="1" x14ac:dyDescent="0.3">
      <c r="A142" s="32" t="s">
        <v>456</v>
      </c>
      <c r="B142" s="32"/>
      <c r="C142" s="32"/>
      <c r="D142" s="32"/>
      <c r="E142" s="32"/>
    </row>
    <row r="143" spans="1:5" ht="9.75" customHeight="1" x14ac:dyDescent="0.3">
      <c r="A143" s="69" t="s">
        <v>106</v>
      </c>
      <c r="B143" s="69" t="s">
        <v>107</v>
      </c>
      <c r="C143" s="69" t="s">
        <v>108</v>
      </c>
      <c r="D143" s="36" t="s">
        <v>441</v>
      </c>
      <c r="E143" s="36" t="s">
        <v>326</v>
      </c>
    </row>
    <row r="144" spans="1:5" ht="9.75" customHeight="1" x14ac:dyDescent="0.3">
      <c r="A144" s="57">
        <v>2150</v>
      </c>
      <c r="B144" s="34" t="s">
        <v>457</v>
      </c>
      <c r="C144" s="58">
        <f>+C145+C146+C147</f>
        <v>0</v>
      </c>
      <c r="D144" s="34"/>
      <c r="E144" s="34"/>
    </row>
    <row r="145" spans="1:5" ht="9.75" customHeight="1" x14ac:dyDescent="0.3">
      <c r="A145" s="57">
        <v>2151</v>
      </c>
      <c r="B145" s="34" t="s">
        <v>458</v>
      </c>
      <c r="C145" s="58">
        <v>0</v>
      </c>
      <c r="D145" s="34"/>
      <c r="E145" s="34"/>
    </row>
    <row r="146" spans="1:5" ht="9.75" customHeight="1" x14ac:dyDescent="0.3">
      <c r="A146" s="57">
        <v>2152</v>
      </c>
      <c r="B146" s="34" t="s">
        <v>459</v>
      </c>
      <c r="C146" s="58">
        <v>0</v>
      </c>
      <c r="D146" s="34"/>
      <c r="E146" s="34"/>
    </row>
    <row r="147" spans="1:5" ht="9.75" customHeight="1" x14ac:dyDescent="0.3">
      <c r="A147" s="57">
        <v>2159</v>
      </c>
      <c r="B147" s="34" t="s">
        <v>460</v>
      </c>
      <c r="C147" s="58">
        <v>0</v>
      </c>
      <c r="D147" s="34"/>
      <c r="E147" s="34"/>
    </row>
    <row r="148" spans="1:5" ht="9.75" customHeight="1" x14ac:dyDescent="0.3">
      <c r="A148" s="57">
        <v>2240</v>
      </c>
      <c r="B148" s="34" t="s">
        <v>461</v>
      </c>
      <c r="C148" s="58">
        <f>+C149+C150+C151</f>
        <v>0</v>
      </c>
      <c r="D148" s="34"/>
      <c r="E148" s="34"/>
    </row>
    <row r="149" spans="1:5" ht="9.75" customHeight="1" x14ac:dyDescent="0.3">
      <c r="A149" s="57">
        <v>2241</v>
      </c>
      <c r="B149" s="34" t="s">
        <v>462</v>
      </c>
      <c r="C149" s="58">
        <v>0</v>
      </c>
      <c r="D149" s="34"/>
      <c r="E149" s="34"/>
    </row>
    <row r="150" spans="1:5" ht="9.75" customHeight="1" x14ac:dyDescent="0.3">
      <c r="A150" s="57">
        <v>2242</v>
      </c>
      <c r="B150" s="34" t="s">
        <v>463</v>
      </c>
      <c r="C150" s="58">
        <v>0</v>
      </c>
      <c r="D150" s="34"/>
      <c r="E150" s="34"/>
    </row>
    <row r="151" spans="1:5" ht="9.75" customHeight="1" x14ac:dyDescent="0.3">
      <c r="A151" s="57">
        <v>2249</v>
      </c>
      <c r="B151" s="34" t="s">
        <v>464</v>
      </c>
      <c r="C151" s="58">
        <v>0</v>
      </c>
      <c r="D151" s="34"/>
      <c r="E151" s="34"/>
    </row>
    <row r="152" spans="1:5" ht="9.75" customHeight="1" x14ac:dyDescent="0.3">
      <c r="A152" s="57"/>
      <c r="B152" s="34"/>
      <c r="C152" s="58"/>
      <c r="D152" s="34"/>
      <c r="E152" s="34"/>
    </row>
    <row r="153" spans="1:5" ht="9.75" customHeight="1" x14ac:dyDescent="0.3">
      <c r="A153" s="32" t="s">
        <v>465</v>
      </c>
      <c r="B153" s="32"/>
      <c r="C153" s="32"/>
      <c r="D153" s="32"/>
      <c r="E153" s="32"/>
    </row>
    <row r="154" spans="1:5" ht="9.75" customHeight="1" x14ac:dyDescent="0.3">
      <c r="A154" s="69" t="s">
        <v>106</v>
      </c>
      <c r="B154" s="69" t="s">
        <v>107</v>
      </c>
      <c r="C154" s="69" t="s">
        <v>108</v>
      </c>
      <c r="D154" s="36" t="s">
        <v>441</v>
      </c>
      <c r="E154" s="36" t="s">
        <v>326</v>
      </c>
    </row>
    <row r="155" spans="1:5" ht="9.75" customHeight="1" x14ac:dyDescent="0.3">
      <c r="A155" s="57">
        <v>2170</v>
      </c>
      <c r="B155" s="34" t="s">
        <v>466</v>
      </c>
      <c r="C155" s="58">
        <f>+C156+C157+C158</f>
        <v>0</v>
      </c>
      <c r="D155" s="34"/>
      <c r="E155" s="34"/>
    </row>
    <row r="156" spans="1:5" ht="9.75" customHeight="1" x14ac:dyDescent="0.3">
      <c r="A156" s="57">
        <v>2171</v>
      </c>
      <c r="B156" s="34" t="s">
        <v>467</v>
      </c>
      <c r="C156" s="58">
        <v>0</v>
      </c>
      <c r="D156" s="34"/>
      <c r="E156" s="34"/>
    </row>
    <row r="157" spans="1:5" ht="9.75" customHeight="1" x14ac:dyDescent="0.3">
      <c r="A157" s="57">
        <v>2172</v>
      </c>
      <c r="B157" s="34" t="s">
        <v>468</v>
      </c>
      <c r="C157" s="58">
        <v>0</v>
      </c>
      <c r="D157" s="34"/>
      <c r="E157" s="34"/>
    </row>
    <row r="158" spans="1:5" ht="9.75" customHeight="1" x14ac:dyDescent="0.3">
      <c r="A158" s="57">
        <v>2179</v>
      </c>
      <c r="B158" s="34" t="s">
        <v>469</v>
      </c>
      <c r="C158" s="58">
        <v>0</v>
      </c>
      <c r="D158" s="34"/>
      <c r="E158" s="34"/>
    </row>
    <row r="159" spans="1:5" ht="9.75" customHeight="1" x14ac:dyDescent="0.3">
      <c r="A159" s="57">
        <v>2260</v>
      </c>
      <c r="B159" s="34" t="s">
        <v>470</v>
      </c>
      <c r="C159" s="58">
        <f>+C160+C161+C162+C163</f>
        <v>0</v>
      </c>
      <c r="D159" s="34"/>
      <c r="E159" s="34"/>
    </row>
    <row r="160" spans="1:5" ht="9.75" customHeight="1" x14ac:dyDescent="0.3">
      <c r="A160" s="57">
        <v>2261</v>
      </c>
      <c r="B160" s="34" t="s">
        <v>471</v>
      </c>
      <c r="C160" s="58">
        <v>0</v>
      </c>
      <c r="D160" s="34"/>
      <c r="E160" s="34"/>
    </row>
    <row r="161" spans="1:5" ht="9.75" customHeight="1" x14ac:dyDescent="0.3">
      <c r="A161" s="57">
        <v>2262</v>
      </c>
      <c r="B161" s="34" t="s">
        <v>472</v>
      </c>
      <c r="C161" s="58">
        <v>0</v>
      </c>
      <c r="D161" s="34"/>
      <c r="E161" s="34"/>
    </row>
    <row r="162" spans="1:5" ht="9.75" customHeight="1" x14ac:dyDescent="0.3">
      <c r="A162" s="57">
        <v>2263</v>
      </c>
      <c r="B162" s="34" t="s">
        <v>473</v>
      </c>
      <c r="C162" s="58">
        <v>0</v>
      </c>
      <c r="D162" s="34"/>
      <c r="E162" s="34"/>
    </row>
    <row r="163" spans="1:5" ht="9.75" customHeight="1" x14ac:dyDescent="0.3">
      <c r="A163" s="57">
        <v>2269</v>
      </c>
      <c r="B163" s="34" t="s">
        <v>474</v>
      </c>
      <c r="C163" s="58">
        <v>0</v>
      </c>
      <c r="D163" s="34"/>
      <c r="E163" s="34"/>
    </row>
    <row r="164" spans="1:5" ht="9.75" customHeight="1" x14ac:dyDescent="0.3">
      <c r="A164" s="34"/>
      <c r="B164" s="34"/>
      <c r="C164" s="34"/>
      <c r="D164" s="34"/>
      <c r="E164" s="34"/>
    </row>
    <row r="165" spans="1:5" ht="9.75" customHeight="1" x14ac:dyDescent="0.3">
      <c r="A165" s="32" t="s">
        <v>475</v>
      </c>
      <c r="B165" s="32"/>
      <c r="C165" s="32"/>
      <c r="D165" s="32"/>
      <c r="E165" s="32"/>
    </row>
    <row r="166" spans="1:5" ht="9.75" customHeight="1" x14ac:dyDescent="0.3">
      <c r="A166" s="69" t="s">
        <v>106</v>
      </c>
      <c r="B166" s="69" t="s">
        <v>107</v>
      </c>
      <c r="C166" s="69" t="s">
        <v>108</v>
      </c>
      <c r="D166" s="36" t="s">
        <v>441</v>
      </c>
      <c r="E166" s="36" t="s">
        <v>326</v>
      </c>
    </row>
    <row r="167" spans="1:5" ht="9.75" customHeight="1" x14ac:dyDescent="0.3">
      <c r="A167" s="57">
        <v>2190</v>
      </c>
      <c r="B167" s="34" t="s">
        <v>476</v>
      </c>
      <c r="C167" s="58">
        <f>+C168+C169+C170</f>
        <v>0</v>
      </c>
      <c r="D167" s="34"/>
      <c r="E167" s="34"/>
    </row>
    <row r="168" spans="1:5" ht="9.75" customHeight="1" x14ac:dyDescent="0.3">
      <c r="A168" s="57">
        <v>2191</v>
      </c>
      <c r="B168" s="34" t="s">
        <v>477</v>
      </c>
      <c r="C168" s="58">
        <v>0</v>
      </c>
      <c r="D168" s="34"/>
      <c r="E168" s="34"/>
    </row>
    <row r="169" spans="1:5" ht="9.75" customHeight="1" x14ac:dyDescent="0.3">
      <c r="A169" s="57">
        <v>2192</v>
      </c>
      <c r="B169" s="34" t="s">
        <v>478</v>
      </c>
      <c r="C169" s="58">
        <v>0</v>
      </c>
      <c r="D169" s="34"/>
      <c r="E169" s="34"/>
    </row>
    <row r="170" spans="1:5" ht="9.75" customHeight="1" x14ac:dyDescent="0.3">
      <c r="A170" s="57">
        <v>2199</v>
      </c>
      <c r="B170" s="34" t="s">
        <v>479</v>
      </c>
      <c r="C170" s="58">
        <v>0</v>
      </c>
      <c r="D170" s="34"/>
      <c r="E170" s="34"/>
    </row>
    <row r="171" spans="1:5" ht="9.75" customHeight="1" x14ac:dyDescent="0.3">
      <c r="A171" s="34"/>
      <c r="B171" s="34"/>
      <c r="C171" s="34"/>
      <c r="D171" s="34"/>
      <c r="E171" s="34"/>
    </row>
    <row r="172" spans="1:5" ht="9.75" customHeight="1" x14ac:dyDescent="0.3">
      <c r="A172" s="34"/>
      <c r="B172" s="34"/>
      <c r="C172" s="34"/>
      <c r="D172" s="34"/>
      <c r="E172" s="34"/>
    </row>
    <row r="173" spans="1:5" ht="9.75" customHeight="1" x14ac:dyDescent="0.3">
      <c r="A173" s="34"/>
      <c r="B173" s="34" t="s">
        <v>310</v>
      </c>
      <c r="C173" s="34"/>
      <c r="D173" s="34"/>
      <c r="E173" s="34"/>
    </row>
    <row r="176" spans="1:5" ht="15" customHeight="1" x14ac:dyDescent="0.3">
      <c r="A176" s="144"/>
      <c r="B176" s="144"/>
      <c r="C176" s="144"/>
      <c r="D176" s="144"/>
    </row>
    <row r="177" spans="1:4" ht="15" customHeight="1" x14ac:dyDescent="0.3">
      <c r="A177" s="144"/>
      <c r="B177" s="144"/>
      <c r="C177" s="144"/>
      <c r="D177" s="144"/>
    </row>
  </sheetData>
  <mergeCells count="4">
    <mergeCell ref="A1:F1"/>
    <mergeCell ref="A2:F2"/>
    <mergeCell ref="A3:F3"/>
    <mergeCell ref="A4:F4"/>
  </mergeCells>
  <pageMargins left="0.23622047244094491" right="0.23622047244094491" top="0.74803149606299213" bottom="0.74803149606299213" header="0.31496062992125984" footer="0.31496062992125984"/>
  <pageSetup scale="58" fitToHeight="0" orientation="landscape"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E36"/>
  <sheetViews>
    <sheetView view="pageBreakPreview" zoomScale="60" zoomScaleNormal="100" workbookViewId="0">
      <selection activeCell="C33" sqref="C33"/>
    </sheetView>
  </sheetViews>
  <sheetFormatPr baseColWidth="10" defaultColWidth="14.44140625" defaultRowHeight="15" customHeight="1" x14ac:dyDescent="0.3"/>
  <cols>
    <col min="1" max="1" width="10" style="29" customWidth="1"/>
    <col min="2" max="2" width="48.109375" style="29" customWidth="1"/>
    <col min="3" max="3" width="22.88671875" style="29" customWidth="1"/>
    <col min="4" max="5" width="16.88671875" style="29" customWidth="1"/>
    <col min="6" max="26" width="9.109375" style="29" customWidth="1"/>
    <col min="27" max="16384" width="14.44140625" style="29"/>
  </cols>
  <sheetData>
    <row r="1" spans="1:5" ht="11.25" customHeight="1" x14ac:dyDescent="0.3">
      <c r="A1" s="488" t="s">
        <v>2118</v>
      </c>
      <c r="B1" s="501"/>
      <c r="C1" s="501"/>
      <c r="D1" s="70" t="s">
        <v>99</v>
      </c>
      <c r="E1" s="71">
        <v>2025</v>
      </c>
    </row>
    <row r="2" spans="1:5" ht="11.25" customHeight="1" x14ac:dyDescent="0.3">
      <c r="A2" s="488" t="s">
        <v>480</v>
      </c>
      <c r="B2" s="501"/>
      <c r="C2" s="501"/>
      <c r="D2" s="70" t="s">
        <v>101</v>
      </c>
      <c r="E2" s="71" t="s">
        <v>648</v>
      </c>
    </row>
    <row r="3" spans="1:5" ht="11.25" customHeight="1" x14ac:dyDescent="0.3">
      <c r="A3" s="488" t="s">
        <v>2114</v>
      </c>
      <c r="B3" s="501"/>
      <c r="C3" s="501"/>
      <c r="D3" s="70" t="s">
        <v>102</v>
      </c>
      <c r="E3" s="71" t="s">
        <v>651</v>
      </c>
    </row>
    <row r="4" spans="1:5" ht="11.25" customHeight="1" x14ac:dyDescent="0.3">
      <c r="A4" s="488" t="s">
        <v>103</v>
      </c>
      <c r="B4" s="501"/>
      <c r="C4" s="501"/>
      <c r="D4" s="70"/>
      <c r="E4" s="71"/>
    </row>
    <row r="5" spans="1:5" ht="9.75" customHeight="1" x14ac:dyDescent="0.3">
      <c r="A5" s="31" t="s">
        <v>104</v>
      </c>
      <c r="B5" s="32"/>
      <c r="C5" s="32"/>
      <c r="D5" s="32"/>
      <c r="E5" s="32"/>
    </row>
    <row r="6" spans="1:5" ht="9.75" customHeight="1" x14ac:dyDescent="0.3">
      <c r="A6" s="34"/>
      <c r="B6" s="34"/>
      <c r="C6" s="34"/>
      <c r="D6" s="34"/>
      <c r="E6" s="34"/>
    </row>
    <row r="7" spans="1:5" ht="9.75" customHeight="1" x14ac:dyDescent="0.3">
      <c r="A7" s="32" t="s">
        <v>481</v>
      </c>
      <c r="B7" s="32"/>
      <c r="C7" s="32"/>
      <c r="D7" s="32"/>
      <c r="E7" s="32"/>
    </row>
    <row r="8" spans="1:5" ht="9.75" customHeight="1" x14ac:dyDescent="0.3">
      <c r="A8" s="36" t="s">
        <v>106</v>
      </c>
      <c r="B8" s="36" t="s">
        <v>107</v>
      </c>
      <c r="C8" s="36" t="s">
        <v>108</v>
      </c>
      <c r="D8" s="36" t="s">
        <v>313</v>
      </c>
      <c r="E8" s="36" t="s">
        <v>441</v>
      </c>
    </row>
    <row r="9" spans="1:5" ht="9.75" customHeight="1" x14ac:dyDescent="0.3">
      <c r="A9" s="57">
        <v>3110</v>
      </c>
      <c r="B9" s="34" t="s">
        <v>163</v>
      </c>
      <c r="C9" s="58">
        <v>171071619.38999999</v>
      </c>
      <c r="D9" s="34" t="s">
        <v>163</v>
      </c>
      <c r="E9" s="34" t="s">
        <v>1610</v>
      </c>
    </row>
    <row r="10" spans="1:5" ht="9.75" customHeight="1" x14ac:dyDescent="0.3">
      <c r="A10" s="57">
        <v>3120</v>
      </c>
      <c r="B10" s="34" t="s">
        <v>482</v>
      </c>
      <c r="C10" s="58">
        <v>87459971.010000005</v>
      </c>
      <c r="D10" s="34" t="s">
        <v>1758</v>
      </c>
      <c r="E10" s="34" t="s">
        <v>1610</v>
      </c>
    </row>
    <row r="11" spans="1:5" ht="9.75" customHeight="1" x14ac:dyDescent="0.3">
      <c r="A11" s="57">
        <v>3130</v>
      </c>
      <c r="B11" s="34" t="s">
        <v>485</v>
      </c>
      <c r="C11" s="58">
        <v>0</v>
      </c>
      <c r="D11" s="34"/>
      <c r="E11" s="34"/>
    </row>
    <row r="12" spans="1:5" ht="9.75" customHeight="1" x14ac:dyDescent="0.3">
      <c r="A12" s="34"/>
      <c r="B12" s="34"/>
      <c r="C12" s="34"/>
      <c r="D12" s="34"/>
      <c r="E12" s="34"/>
    </row>
    <row r="13" spans="1:5" ht="9.75" customHeight="1" x14ac:dyDescent="0.3">
      <c r="A13" s="32" t="s">
        <v>486</v>
      </c>
      <c r="B13" s="32"/>
      <c r="C13" s="32"/>
      <c r="D13" s="32"/>
      <c r="E13" s="32"/>
    </row>
    <row r="14" spans="1:5" ht="9.75" customHeight="1" x14ac:dyDescent="0.3">
      <c r="A14" s="36" t="s">
        <v>106</v>
      </c>
      <c r="B14" s="36" t="s">
        <v>107</v>
      </c>
      <c r="C14" s="36" t="s">
        <v>108</v>
      </c>
      <c r="D14" s="36" t="s">
        <v>487</v>
      </c>
      <c r="E14" s="36"/>
    </row>
    <row r="15" spans="1:5" ht="9.75" customHeight="1" x14ac:dyDescent="0.3">
      <c r="A15" s="57">
        <v>3210</v>
      </c>
      <c r="B15" s="34" t="s">
        <v>488</v>
      </c>
      <c r="C15" s="58">
        <v>33803358.239999995</v>
      </c>
      <c r="D15" s="34" t="s">
        <v>1759</v>
      </c>
      <c r="E15" s="34"/>
    </row>
    <row r="16" spans="1:5" ht="9.75" customHeight="1" x14ac:dyDescent="0.3">
      <c r="A16" s="57">
        <v>3220</v>
      </c>
      <c r="B16" s="34" t="s">
        <v>489</v>
      </c>
      <c r="C16" s="58">
        <v>463205485.81</v>
      </c>
      <c r="D16" s="34" t="s">
        <v>1760</v>
      </c>
      <c r="E16" s="34"/>
    </row>
    <row r="17" spans="1:4" ht="9.75" customHeight="1" x14ac:dyDescent="0.3">
      <c r="A17" s="57">
        <v>3230</v>
      </c>
      <c r="B17" s="34" t="s">
        <v>490</v>
      </c>
      <c r="C17" s="58">
        <f>+C18+C19+C20+C21</f>
        <v>3005470.66</v>
      </c>
      <c r="D17" s="34"/>
    </row>
    <row r="18" spans="1:4" ht="9.75" customHeight="1" x14ac:dyDescent="0.3">
      <c r="A18" s="57">
        <v>3231</v>
      </c>
      <c r="B18" s="34" t="s">
        <v>491</v>
      </c>
      <c r="C18" s="58">
        <v>3005470.66</v>
      </c>
      <c r="D18" s="34" t="s">
        <v>1761</v>
      </c>
    </row>
    <row r="19" spans="1:4" ht="9.75" customHeight="1" x14ac:dyDescent="0.3">
      <c r="A19" s="57">
        <v>3232</v>
      </c>
      <c r="B19" s="34" t="s">
        <v>493</v>
      </c>
      <c r="C19" s="58">
        <v>0</v>
      </c>
      <c r="D19" s="34"/>
    </row>
    <row r="20" spans="1:4" ht="9.75" customHeight="1" x14ac:dyDescent="0.3">
      <c r="A20" s="57">
        <v>3233</v>
      </c>
      <c r="B20" s="34" t="s">
        <v>494</v>
      </c>
      <c r="C20" s="58">
        <v>0</v>
      </c>
      <c r="D20" s="34"/>
    </row>
    <row r="21" spans="1:4" ht="9.75" customHeight="1" x14ac:dyDescent="0.3">
      <c r="A21" s="57">
        <v>3239</v>
      </c>
      <c r="B21" s="34" t="s">
        <v>495</v>
      </c>
      <c r="C21" s="58">
        <v>0</v>
      </c>
      <c r="D21" s="34"/>
    </row>
    <row r="22" spans="1:4" ht="9.75" customHeight="1" x14ac:dyDescent="0.3">
      <c r="A22" s="57">
        <v>3240</v>
      </c>
      <c r="B22" s="34" t="s">
        <v>496</v>
      </c>
      <c r="C22" s="58">
        <f>+C23+C24+C25</f>
        <v>4261680</v>
      </c>
      <c r="D22" s="34"/>
    </row>
    <row r="23" spans="1:4" ht="9.75" customHeight="1" x14ac:dyDescent="0.3">
      <c r="A23" s="57">
        <v>3241</v>
      </c>
      <c r="B23" s="34" t="s">
        <v>497</v>
      </c>
      <c r="C23" s="58">
        <v>0</v>
      </c>
      <c r="D23" s="34"/>
    </row>
    <row r="24" spans="1:4" ht="9.75" customHeight="1" x14ac:dyDescent="0.3">
      <c r="A24" s="57">
        <v>3242</v>
      </c>
      <c r="B24" s="34" t="s">
        <v>498</v>
      </c>
      <c r="C24" s="58">
        <v>0</v>
      </c>
      <c r="D24" s="34"/>
    </row>
    <row r="25" spans="1:4" ht="9.75" customHeight="1" x14ac:dyDescent="0.3">
      <c r="A25" s="57">
        <v>3243</v>
      </c>
      <c r="B25" s="34" t="s">
        <v>499</v>
      </c>
      <c r="C25" s="58">
        <v>4261680</v>
      </c>
      <c r="D25" s="34" t="s">
        <v>1762</v>
      </c>
    </row>
    <row r="26" spans="1:4" ht="9.75" customHeight="1" x14ac:dyDescent="0.3">
      <c r="A26" s="57">
        <v>3250</v>
      </c>
      <c r="B26" s="34" t="s">
        <v>500</v>
      </c>
      <c r="C26" s="58">
        <f>+C27+C28+C29</f>
        <v>-1327318.3400000001</v>
      </c>
      <c r="D26" s="34"/>
    </row>
    <row r="27" spans="1:4" ht="9.75" customHeight="1" x14ac:dyDescent="0.3">
      <c r="A27" s="57">
        <v>3251</v>
      </c>
      <c r="B27" s="34" t="s">
        <v>501</v>
      </c>
      <c r="C27" s="58">
        <v>0</v>
      </c>
      <c r="D27" s="34"/>
    </row>
    <row r="28" spans="1:4" ht="9.75" customHeight="1" x14ac:dyDescent="0.3">
      <c r="A28" s="57">
        <v>3252</v>
      </c>
      <c r="B28" s="34" t="s">
        <v>502</v>
      </c>
      <c r="C28" s="58">
        <v>-1327318.3400000001</v>
      </c>
      <c r="D28" s="34" t="s">
        <v>1763</v>
      </c>
    </row>
    <row r="29" spans="1:4" ht="9.75" customHeight="1" x14ac:dyDescent="0.3">
      <c r="A29" s="57">
        <v>3253</v>
      </c>
      <c r="B29" s="34" t="s">
        <v>503</v>
      </c>
      <c r="C29" s="58">
        <v>0</v>
      </c>
      <c r="D29" s="34"/>
    </row>
    <row r="30" spans="1:4" ht="9.75" customHeight="1" x14ac:dyDescent="0.3">
      <c r="A30" s="34"/>
      <c r="B30" s="34"/>
      <c r="C30" s="34"/>
      <c r="D30" s="34"/>
    </row>
    <row r="31" spans="1:4" ht="9.75" customHeight="1" x14ac:dyDescent="0.3">
      <c r="A31" s="34"/>
      <c r="B31" s="34" t="s">
        <v>310</v>
      </c>
      <c r="C31" s="34"/>
      <c r="D31" s="34"/>
    </row>
    <row r="35" spans="1:4" ht="15" customHeight="1" x14ac:dyDescent="0.3">
      <c r="A35" s="148"/>
      <c r="B35" s="148"/>
      <c r="C35" s="148"/>
      <c r="D35" s="148"/>
    </row>
    <row r="36" spans="1:4" ht="15" customHeight="1" x14ac:dyDescent="0.3">
      <c r="A36" s="148"/>
      <c r="B36" s="148"/>
      <c r="C36" s="148"/>
      <c r="D36" s="148"/>
    </row>
  </sheetData>
  <mergeCells count="4">
    <mergeCell ref="A1:C1"/>
    <mergeCell ref="A2:C2"/>
    <mergeCell ref="A3:C3"/>
    <mergeCell ref="A4:C4"/>
  </mergeCells>
  <pageMargins left="0.70866141732283472" right="0.70866141732283472" top="0.74803149606299213" bottom="0.74803149606299213" header="0" footer="0"/>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59"/>
  <sheetViews>
    <sheetView view="pageBreakPreview" zoomScale="60" zoomScaleNormal="100" workbookViewId="0">
      <selection activeCell="H2" sqref="H2"/>
    </sheetView>
  </sheetViews>
  <sheetFormatPr baseColWidth="10" defaultColWidth="14.44140625" defaultRowHeight="15" customHeight="1" x14ac:dyDescent="0.2"/>
  <cols>
    <col min="1" max="1" width="12.88671875" style="44" customWidth="1"/>
    <col min="2" max="2" width="72.109375" style="44" customWidth="1"/>
    <col min="3" max="7" width="15.88671875" style="44" customWidth="1"/>
    <col min="8" max="8" width="11.88671875" style="44" customWidth="1"/>
    <col min="9" max="9" width="13.44140625" style="44" customWidth="1"/>
    <col min="10" max="10" width="13.109375" style="44" customWidth="1"/>
    <col min="11" max="26" width="9.109375" style="44" customWidth="1"/>
    <col min="27" max="16384" width="14.44140625" style="44"/>
  </cols>
  <sheetData>
    <row r="1" spans="1:10" ht="11.25" customHeight="1" x14ac:dyDescent="0.2">
      <c r="A1" s="488" t="s">
        <v>649</v>
      </c>
      <c r="B1" s="489"/>
      <c r="C1" s="489"/>
      <c r="D1" s="489"/>
      <c r="E1" s="489"/>
      <c r="F1" s="489"/>
      <c r="G1" s="70" t="s">
        <v>99</v>
      </c>
      <c r="H1" s="71">
        <v>2025</v>
      </c>
      <c r="I1" s="34"/>
      <c r="J1" s="34"/>
    </row>
    <row r="2" spans="1:10" ht="11.25" customHeight="1" x14ac:dyDescent="0.2">
      <c r="A2" s="488" t="s">
        <v>597</v>
      </c>
      <c r="B2" s="489"/>
      <c r="C2" s="489"/>
      <c r="D2" s="489"/>
      <c r="E2" s="489"/>
      <c r="F2" s="489"/>
      <c r="G2" s="70" t="s">
        <v>101</v>
      </c>
      <c r="H2" s="71" t="s">
        <v>648</v>
      </c>
      <c r="I2" s="34"/>
      <c r="J2" s="34"/>
    </row>
    <row r="3" spans="1:10" ht="11.25" customHeight="1" x14ac:dyDescent="0.2">
      <c r="A3" s="488" t="s">
        <v>650</v>
      </c>
      <c r="B3" s="489"/>
      <c r="C3" s="489"/>
      <c r="D3" s="489"/>
      <c r="E3" s="489"/>
      <c r="F3" s="489"/>
      <c r="G3" s="70" t="s">
        <v>102</v>
      </c>
      <c r="H3" s="71" t="s">
        <v>651</v>
      </c>
      <c r="I3" s="34"/>
      <c r="J3" s="34"/>
    </row>
    <row r="4" spans="1:10" ht="11.25" customHeight="1" x14ac:dyDescent="0.2">
      <c r="A4" s="488" t="s">
        <v>103</v>
      </c>
      <c r="B4" s="489"/>
      <c r="C4" s="489"/>
      <c r="D4" s="489"/>
      <c r="E4" s="489"/>
      <c r="F4" s="489"/>
      <c r="G4" s="70"/>
      <c r="H4" s="71"/>
      <c r="I4" s="34"/>
      <c r="J4" s="34"/>
    </row>
    <row r="5" spans="1:10" ht="9.75" customHeight="1" x14ac:dyDescent="0.2">
      <c r="A5" s="31" t="s">
        <v>104</v>
      </c>
      <c r="B5" s="32"/>
      <c r="C5" s="32"/>
      <c r="D5" s="32"/>
      <c r="E5" s="32"/>
      <c r="F5" s="32"/>
      <c r="G5" s="32"/>
      <c r="H5" s="32"/>
      <c r="I5" s="34"/>
      <c r="J5" s="34"/>
    </row>
    <row r="6" spans="1:10" ht="9.75" customHeight="1" x14ac:dyDescent="0.2">
      <c r="A6" s="34"/>
      <c r="B6" s="34"/>
      <c r="C6" s="34"/>
      <c r="D6" s="34"/>
      <c r="E6" s="34"/>
      <c r="F6" s="34"/>
      <c r="G6" s="34"/>
      <c r="H6" s="34"/>
      <c r="I6" s="34"/>
      <c r="J6" s="34"/>
    </row>
    <row r="7" spans="1:10" ht="9.75" customHeight="1" x14ac:dyDescent="0.2">
      <c r="A7" s="34"/>
      <c r="B7" s="34"/>
      <c r="C7" s="34"/>
      <c r="D7" s="34"/>
      <c r="E7" s="34"/>
      <c r="F7" s="34"/>
      <c r="G7" s="34"/>
      <c r="H7" s="34"/>
      <c r="I7" s="34"/>
      <c r="J7" s="34"/>
    </row>
    <row r="8" spans="1:10" ht="24.75" customHeight="1" x14ac:dyDescent="0.2">
      <c r="A8" s="122" t="s">
        <v>106</v>
      </c>
      <c r="B8" s="122" t="s">
        <v>544</v>
      </c>
      <c r="C8" s="123" t="s">
        <v>598</v>
      </c>
      <c r="D8" s="123" t="s">
        <v>599</v>
      </c>
      <c r="E8" s="123" t="s">
        <v>600</v>
      </c>
      <c r="F8" s="123" t="s">
        <v>601</v>
      </c>
      <c r="G8" s="123" t="s">
        <v>602</v>
      </c>
      <c r="H8" s="123" t="s">
        <v>603</v>
      </c>
      <c r="I8" s="123" t="s">
        <v>604</v>
      </c>
      <c r="J8" s="123" t="s">
        <v>605</v>
      </c>
    </row>
    <row r="9" spans="1:10" ht="9.75" customHeight="1" x14ac:dyDescent="0.2">
      <c r="A9" s="72">
        <v>7000</v>
      </c>
      <c r="B9" s="73" t="s">
        <v>606</v>
      </c>
      <c r="C9" s="75"/>
      <c r="D9" s="75"/>
      <c r="E9" s="75"/>
      <c r="F9" s="75"/>
      <c r="G9" s="75"/>
      <c r="H9" s="75"/>
      <c r="I9" s="75"/>
      <c r="J9" s="75"/>
    </row>
    <row r="10" spans="1:10" ht="9.75" customHeight="1" x14ac:dyDescent="0.2">
      <c r="A10" s="34">
        <v>7110</v>
      </c>
      <c r="B10" s="77" t="s">
        <v>602</v>
      </c>
      <c r="C10" s="58">
        <v>0</v>
      </c>
      <c r="D10" s="58">
        <v>0</v>
      </c>
      <c r="E10" s="58">
        <v>0</v>
      </c>
      <c r="F10" s="58">
        <v>0</v>
      </c>
      <c r="G10" s="34"/>
      <c r="H10" s="34"/>
      <c r="I10" s="34"/>
      <c r="J10" s="34"/>
    </row>
    <row r="11" spans="1:10" ht="9.75" customHeight="1" x14ac:dyDescent="0.2">
      <c r="A11" s="34">
        <v>7120</v>
      </c>
      <c r="B11" s="77" t="s">
        <v>607</v>
      </c>
      <c r="C11" s="58">
        <v>0</v>
      </c>
      <c r="D11" s="58">
        <v>0</v>
      </c>
      <c r="E11" s="58">
        <v>0</v>
      </c>
      <c r="F11" s="58">
        <v>0</v>
      </c>
      <c r="G11" s="34"/>
      <c r="H11" s="34"/>
      <c r="I11" s="34"/>
      <c r="J11" s="34"/>
    </row>
    <row r="12" spans="1:10" ht="9.75" customHeight="1" x14ac:dyDescent="0.2">
      <c r="A12" s="34">
        <v>7130</v>
      </c>
      <c r="B12" s="77" t="s">
        <v>608</v>
      </c>
      <c r="C12" s="58">
        <v>0</v>
      </c>
      <c r="D12" s="58">
        <v>0</v>
      </c>
      <c r="E12" s="58">
        <v>0</v>
      </c>
      <c r="F12" s="58">
        <v>0</v>
      </c>
      <c r="G12" s="34"/>
      <c r="H12" s="34"/>
      <c r="I12" s="34"/>
      <c r="J12" s="34"/>
    </row>
    <row r="13" spans="1:10" ht="9.75" customHeight="1" x14ac:dyDescent="0.2">
      <c r="A13" s="34">
        <v>7140</v>
      </c>
      <c r="B13" s="77" t="s">
        <v>609</v>
      </c>
      <c r="C13" s="58">
        <v>0</v>
      </c>
      <c r="D13" s="58">
        <v>0</v>
      </c>
      <c r="E13" s="58">
        <v>0</v>
      </c>
      <c r="F13" s="58">
        <v>0</v>
      </c>
      <c r="G13" s="34"/>
      <c r="H13" s="34"/>
      <c r="I13" s="34"/>
      <c r="J13" s="34"/>
    </row>
    <row r="14" spans="1:10" ht="9.75" customHeight="1" x14ac:dyDescent="0.2">
      <c r="A14" s="34">
        <v>7150</v>
      </c>
      <c r="B14" s="77" t="s">
        <v>610</v>
      </c>
      <c r="C14" s="58">
        <v>0</v>
      </c>
      <c r="D14" s="58">
        <v>0</v>
      </c>
      <c r="E14" s="58">
        <v>0</v>
      </c>
      <c r="F14" s="58">
        <v>0</v>
      </c>
      <c r="G14" s="34"/>
      <c r="H14" s="34"/>
      <c r="I14" s="34"/>
      <c r="J14" s="34"/>
    </row>
    <row r="15" spans="1:10" ht="9.75" customHeight="1" x14ac:dyDescent="0.2">
      <c r="A15" s="34">
        <v>7160</v>
      </c>
      <c r="B15" s="77" t="s">
        <v>611</v>
      </c>
      <c r="C15" s="58">
        <v>0</v>
      </c>
      <c r="D15" s="58">
        <v>0</v>
      </c>
      <c r="E15" s="58">
        <v>0</v>
      </c>
      <c r="F15" s="58">
        <v>0</v>
      </c>
      <c r="G15" s="34"/>
      <c r="H15" s="34"/>
      <c r="I15" s="34"/>
      <c r="J15" s="34"/>
    </row>
    <row r="16" spans="1:10" ht="9.75" customHeight="1" x14ac:dyDescent="0.2">
      <c r="A16" s="34">
        <v>7210</v>
      </c>
      <c r="B16" s="77" t="s">
        <v>612</v>
      </c>
      <c r="C16" s="58">
        <v>0</v>
      </c>
      <c r="D16" s="58">
        <v>0</v>
      </c>
      <c r="E16" s="58">
        <v>0</v>
      </c>
      <c r="F16" s="58">
        <v>0</v>
      </c>
      <c r="G16" s="34"/>
      <c r="H16" s="34"/>
      <c r="I16" s="34"/>
      <c r="J16" s="34"/>
    </row>
    <row r="17" spans="1:10" ht="9.75" customHeight="1" x14ac:dyDescent="0.2">
      <c r="A17" s="34">
        <v>7220</v>
      </c>
      <c r="B17" s="77" t="s">
        <v>613</v>
      </c>
      <c r="C17" s="58">
        <v>0</v>
      </c>
      <c r="D17" s="58">
        <v>0</v>
      </c>
      <c r="E17" s="58">
        <v>0</v>
      </c>
      <c r="F17" s="58">
        <v>0</v>
      </c>
      <c r="G17" s="34"/>
      <c r="H17" s="34"/>
      <c r="I17" s="34"/>
      <c r="J17" s="34"/>
    </row>
    <row r="18" spans="1:10" ht="9.75" customHeight="1" x14ac:dyDescent="0.2">
      <c r="A18" s="34">
        <v>7230</v>
      </c>
      <c r="B18" s="77" t="s">
        <v>614</v>
      </c>
      <c r="C18" s="58">
        <v>0</v>
      </c>
      <c r="D18" s="58">
        <v>0</v>
      </c>
      <c r="E18" s="58">
        <v>0</v>
      </c>
      <c r="F18" s="58">
        <v>0</v>
      </c>
      <c r="G18" s="34"/>
      <c r="H18" s="34"/>
      <c r="I18" s="34"/>
      <c r="J18" s="34"/>
    </row>
    <row r="19" spans="1:10" ht="9.75" customHeight="1" x14ac:dyDescent="0.2">
      <c r="A19" s="34">
        <v>7240</v>
      </c>
      <c r="B19" s="77" t="s">
        <v>615</v>
      </c>
      <c r="C19" s="58">
        <v>0</v>
      </c>
      <c r="D19" s="58">
        <v>0</v>
      </c>
      <c r="E19" s="58">
        <v>0</v>
      </c>
      <c r="F19" s="58">
        <v>0</v>
      </c>
      <c r="G19" s="34"/>
      <c r="H19" s="34"/>
      <c r="I19" s="34"/>
      <c r="J19" s="34"/>
    </row>
    <row r="20" spans="1:10" ht="9.75" customHeight="1" x14ac:dyDescent="0.2">
      <c r="A20" s="34">
        <v>7250</v>
      </c>
      <c r="B20" s="77" t="s">
        <v>616</v>
      </c>
      <c r="C20" s="58">
        <v>0</v>
      </c>
      <c r="D20" s="58">
        <v>0</v>
      </c>
      <c r="E20" s="58">
        <v>0</v>
      </c>
      <c r="F20" s="58">
        <v>0</v>
      </c>
      <c r="G20" s="34"/>
      <c r="H20" s="34"/>
      <c r="I20" s="34"/>
      <c r="J20" s="34"/>
    </row>
    <row r="21" spans="1:10" ht="9.75" customHeight="1" x14ac:dyDescent="0.2">
      <c r="A21" s="34">
        <v>7260</v>
      </c>
      <c r="B21" s="77" t="s">
        <v>617</v>
      </c>
      <c r="C21" s="58">
        <v>0</v>
      </c>
      <c r="D21" s="58">
        <v>0</v>
      </c>
      <c r="E21" s="58">
        <v>0</v>
      </c>
      <c r="F21" s="58">
        <v>0</v>
      </c>
      <c r="G21" s="34"/>
      <c r="H21" s="34"/>
      <c r="I21" s="34"/>
      <c r="J21" s="34"/>
    </row>
    <row r="22" spans="1:10" ht="9.75" customHeight="1" x14ac:dyDescent="0.2">
      <c r="A22" s="34">
        <v>7310</v>
      </c>
      <c r="B22" s="77" t="s">
        <v>618</v>
      </c>
      <c r="C22" s="58">
        <v>0</v>
      </c>
      <c r="D22" s="58">
        <v>0</v>
      </c>
      <c r="E22" s="58">
        <v>0</v>
      </c>
      <c r="F22" s="58">
        <v>0</v>
      </c>
      <c r="G22" s="34"/>
      <c r="H22" s="34"/>
      <c r="I22" s="34"/>
      <c r="J22" s="34"/>
    </row>
    <row r="23" spans="1:10" ht="9.75" customHeight="1" x14ac:dyDescent="0.2">
      <c r="A23" s="34">
        <v>7320</v>
      </c>
      <c r="B23" s="77" t="s">
        <v>619</v>
      </c>
      <c r="C23" s="58">
        <v>0</v>
      </c>
      <c r="D23" s="58">
        <v>0</v>
      </c>
      <c r="E23" s="58">
        <v>0</v>
      </c>
      <c r="F23" s="58">
        <v>0</v>
      </c>
      <c r="G23" s="34"/>
      <c r="H23" s="34"/>
      <c r="I23" s="34"/>
      <c r="J23" s="34"/>
    </row>
    <row r="24" spans="1:10" ht="9.75" customHeight="1" x14ac:dyDescent="0.2">
      <c r="A24" s="34">
        <v>7330</v>
      </c>
      <c r="B24" s="77" t="s">
        <v>620</v>
      </c>
      <c r="C24" s="58">
        <v>0</v>
      </c>
      <c r="D24" s="58">
        <v>0</v>
      </c>
      <c r="E24" s="58">
        <v>0</v>
      </c>
      <c r="F24" s="58">
        <v>0</v>
      </c>
      <c r="G24" s="34"/>
      <c r="H24" s="34"/>
      <c r="I24" s="34"/>
      <c r="J24" s="34"/>
    </row>
    <row r="25" spans="1:10" ht="9.75" customHeight="1" x14ac:dyDescent="0.2">
      <c r="A25" s="34">
        <v>7340</v>
      </c>
      <c r="B25" s="77" t="s">
        <v>621</v>
      </c>
      <c r="C25" s="58">
        <v>0</v>
      </c>
      <c r="D25" s="58">
        <v>0</v>
      </c>
      <c r="E25" s="58">
        <v>0</v>
      </c>
      <c r="F25" s="58">
        <v>0</v>
      </c>
      <c r="G25" s="34"/>
      <c r="H25" s="34"/>
      <c r="I25" s="34"/>
      <c r="J25" s="34"/>
    </row>
    <row r="26" spans="1:10" ht="9.75" customHeight="1" x14ac:dyDescent="0.2">
      <c r="A26" s="34">
        <v>7350</v>
      </c>
      <c r="B26" s="77" t="s">
        <v>622</v>
      </c>
      <c r="C26" s="58">
        <v>0</v>
      </c>
      <c r="D26" s="58">
        <v>0</v>
      </c>
      <c r="E26" s="58">
        <v>0</v>
      </c>
      <c r="F26" s="58">
        <v>0</v>
      </c>
      <c r="G26" s="34"/>
      <c r="H26" s="34"/>
      <c r="I26" s="34"/>
      <c r="J26" s="34"/>
    </row>
    <row r="27" spans="1:10" ht="9.75" customHeight="1" x14ac:dyDescent="0.2">
      <c r="A27" s="34">
        <v>7360</v>
      </c>
      <c r="B27" s="77" t="s">
        <v>623</v>
      </c>
      <c r="C27" s="58">
        <v>0</v>
      </c>
      <c r="D27" s="58">
        <v>0</v>
      </c>
      <c r="E27" s="58">
        <v>0</v>
      </c>
      <c r="F27" s="58">
        <v>0</v>
      </c>
      <c r="G27" s="34"/>
      <c r="H27" s="34"/>
      <c r="I27" s="34"/>
      <c r="J27" s="34"/>
    </row>
    <row r="28" spans="1:10" ht="9.75" customHeight="1" x14ac:dyDescent="0.2">
      <c r="A28" s="34">
        <v>7410</v>
      </c>
      <c r="B28" s="77" t="s">
        <v>624</v>
      </c>
      <c r="C28" s="58">
        <v>0</v>
      </c>
      <c r="D28" s="58">
        <v>0</v>
      </c>
      <c r="E28" s="58">
        <v>0</v>
      </c>
      <c r="F28" s="58">
        <v>0</v>
      </c>
      <c r="G28" s="34"/>
      <c r="H28" s="34"/>
      <c r="I28" s="34"/>
      <c r="J28" s="34"/>
    </row>
    <row r="29" spans="1:10" ht="9.75" customHeight="1" x14ac:dyDescent="0.2">
      <c r="A29" s="34">
        <v>7420</v>
      </c>
      <c r="B29" s="77" t="s">
        <v>625</v>
      </c>
      <c r="C29" s="58">
        <v>0</v>
      </c>
      <c r="D29" s="58">
        <v>0</v>
      </c>
      <c r="E29" s="58">
        <v>0</v>
      </c>
      <c r="F29" s="58">
        <v>0</v>
      </c>
      <c r="G29" s="34"/>
      <c r="H29" s="34"/>
      <c r="I29" s="34"/>
      <c r="J29" s="34"/>
    </row>
    <row r="30" spans="1:10" ht="9.75" customHeight="1" x14ac:dyDescent="0.2">
      <c r="A30" s="34">
        <v>7510</v>
      </c>
      <c r="B30" s="77" t="s">
        <v>626</v>
      </c>
      <c r="C30" s="58">
        <v>0</v>
      </c>
      <c r="D30" s="58">
        <v>0</v>
      </c>
      <c r="E30" s="58">
        <v>0</v>
      </c>
      <c r="F30" s="58">
        <v>0</v>
      </c>
      <c r="G30" s="34"/>
      <c r="H30" s="34"/>
      <c r="I30" s="34"/>
      <c r="J30" s="34"/>
    </row>
    <row r="31" spans="1:10" ht="9.75" customHeight="1" x14ac:dyDescent="0.2">
      <c r="A31" s="34">
        <v>7520</v>
      </c>
      <c r="B31" s="77" t="s">
        <v>627</v>
      </c>
      <c r="C31" s="58">
        <v>0</v>
      </c>
      <c r="D31" s="58">
        <v>0</v>
      </c>
      <c r="E31" s="58">
        <v>0</v>
      </c>
      <c r="F31" s="58">
        <v>0</v>
      </c>
      <c r="G31" s="34"/>
      <c r="H31" s="34"/>
      <c r="I31" s="34"/>
      <c r="J31" s="34"/>
    </row>
    <row r="32" spans="1:10" ht="9.75" customHeight="1" x14ac:dyDescent="0.2">
      <c r="A32" s="34">
        <v>7610</v>
      </c>
      <c r="B32" s="77" t="s">
        <v>628</v>
      </c>
      <c r="C32" s="58">
        <v>0</v>
      </c>
      <c r="D32" s="58">
        <v>0</v>
      </c>
      <c r="E32" s="58">
        <v>0</v>
      </c>
      <c r="F32" s="58">
        <v>0</v>
      </c>
      <c r="G32" s="34"/>
      <c r="H32" s="34"/>
      <c r="I32" s="34"/>
      <c r="J32" s="34"/>
    </row>
    <row r="33" spans="1:10" ht="9.75" customHeight="1" x14ac:dyDescent="0.2">
      <c r="A33" s="34">
        <v>7620</v>
      </c>
      <c r="B33" s="77" t="s">
        <v>629</v>
      </c>
      <c r="C33" s="58">
        <v>0</v>
      </c>
      <c r="D33" s="58">
        <v>0</v>
      </c>
      <c r="E33" s="58">
        <v>0</v>
      </c>
      <c r="F33" s="58">
        <v>0</v>
      </c>
      <c r="G33" s="34"/>
      <c r="H33" s="34"/>
      <c r="I33" s="34"/>
      <c r="J33" s="34"/>
    </row>
    <row r="34" spans="1:10" ht="9.75" customHeight="1" x14ac:dyDescent="0.2">
      <c r="A34" s="34">
        <v>7630</v>
      </c>
      <c r="B34" s="77" t="s">
        <v>630</v>
      </c>
      <c r="C34" s="58">
        <v>0</v>
      </c>
      <c r="D34" s="58">
        <v>0</v>
      </c>
      <c r="E34" s="58">
        <v>0</v>
      </c>
      <c r="F34" s="58">
        <v>0</v>
      </c>
      <c r="G34" s="34"/>
      <c r="H34" s="34"/>
      <c r="I34" s="34"/>
      <c r="J34" s="34"/>
    </row>
    <row r="35" spans="1:10" ht="9.75" customHeight="1" x14ac:dyDescent="0.2">
      <c r="A35" s="34">
        <v>7640</v>
      </c>
      <c r="B35" s="77" t="s">
        <v>631</v>
      </c>
      <c r="C35" s="58">
        <v>0</v>
      </c>
      <c r="D35" s="58">
        <v>0</v>
      </c>
      <c r="E35" s="58">
        <v>0</v>
      </c>
      <c r="F35" s="58">
        <v>0</v>
      </c>
      <c r="G35" s="34"/>
      <c r="H35" s="34"/>
      <c r="I35" s="34"/>
      <c r="J35" s="34"/>
    </row>
    <row r="36" spans="1:10" ht="9.75" customHeight="1" x14ac:dyDescent="0.2">
      <c r="A36" s="34"/>
      <c r="B36" s="34"/>
      <c r="C36" s="58"/>
      <c r="D36" s="58"/>
      <c r="E36" s="58"/>
      <c r="F36" s="58"/>
      <c r="G36" s="34"/>
      <c r="H36" s="34"/>
      <c r="I36" s="34"/>
      <c r="J36" s="34"/>
    </row>
    <row r="37" spans="1:10" ht="9.75" customHeight="1" x14ac:dyDescent="0.2">
      <c r="A37" s="72">
        <v>8000</v>
      </c>
      <c r="B37" s="73" t="s">
        <v>632</v>
      </c>
      <c r="C37" s="75"/>
      <c r="D37" s="75"/>
      <c r="E37" s="75"/>
      <c r="F37" s="75"/>
      <c r="G37" s="75"/>
      <c r="H37" s="75"/>
      <c r="I37" s="75"/>
      <c r="J37" s="75"/>
    </row>
    <row r="38" spans="1:10" ht="9.75" customHeight="1" thickBot="1" x14ac:dyDescent="0.25">
      <c r="A38" s="34"/>
      <c r="B38" s="34"/>
      <c r="C38" s="34"/>
      <c r="D38" s="34"/>
      <c r="E38" s="34"/>
      <c r="F38" s="34"/>
      <c r="G38" s="34"/>
      <c r="H38" s="34"/>
      <c r="I38" s="34"/>
      <c r="J38" s="34"/>
    </row>
    <row r="39" spans="1:10" ht="9.75" customHeight="1" x14ac:dyDescent="0.2">
      <c r="A39" s="34"/>
      <c r="B39" s="490" t="s">
        <v>633</v>
      </c>
      <c r="C39" s="491"/>
      <c r="D39" s="34"/>
      <c r="E39" s="34"/>
      <c r="F39" s="34"/>
      <c r="G39" s="34"/>
      <c r="H39" s="34"/>
      <c r="I39" s="34"/>
      <c r="J39" s="34"/>
    </row>
    <row r="40" spans="1:10" ht="9.75" customHeight="1" x14ac:dyDescent="0.2">
      <c r="A40" s="34"/>
      <c r="B40" s="124" t="s">
        <v>544</v>
      </c>
      <c r="C40" s="125">
        <v>2025</v>
      </c>
      <c r="D40" s="34"/>
      <c r="E40" s="34"/>
      <c r="F40" s="34"/>
      <c r="G40" s="34"/>
      <c r="H40" s="34"/>
      <c r="I40" s="34"/>
      <c r="J40" s="34"/>
    </row>
    <row r="41" spans="1:10" ht="9.75" customHeight="1" x14ac:dyDescent="0.2">
      <c r="A41" s="34">
        <v>8110</v>
      </c>
      <c r="B41" s="126" t="s">
        <v>634</v>
      </c>
      <c r="C41" s="127">
        <v>181980644</v>
      </c>
      <c r="D41" s="34"/>
      <c r="E41" s="34"/>
      <c r="F41" s="34"/>
      <c r="G41" s="34"/>
      <c r="H41" s="34"/>
      <c r="I41" s="34"/>
      <c r="J41" s="34"/>
    </row>
    <row r="42" spans="1:10" ht="9.75" customHeight="1" x14ac:dyDescent="0.2">
      <c r="A42" s="34">
        <v>8120</v>
      </c>
      <c r="B42" s="126" t="s">
        <v>635</v>
      </c>
      <c r="C42" s="127">
        <v>197777349.86000001</v>
      </c>
      <c r="D42" s="34"/>
      <c r="E42" s="34"/>
      <c r="F42" s="34"/>
      <c r="G42" s="34"/>
      <c r="H42" s="34"/>
      <c r="I42" s="34"/>
      <c r="J42" s="34"/>
    </row>
    <row r="43" spans="1:10" ht="9.75" customHeight="1" x14ac:dyDescent="0.2">
      <c r="A43" s="34">
        <v>8130</v>
      </c>
      <c r="B43" s="126" t="s">
        <v>636</v>
      </c>
      <c r="C43" s="127">
        <v>15796705.859999999</v>
      </c>
      <c r="D43" s="34"/>
      <c r="E43" s="34"/>
      <c r="F43" s="34"/>
      <c r="G43" s="34"/>
      <c r="H43" s="34"/>
      <c r="I43" s="34"/>
      <c r="J43" s="34"/>
    </row>
    <row r="44" spans="1:10" ht="9.75" customHeight="1" x14ac:dyDescent="0.2">
      <c r="A44" s="34">
        <v>8140</v>
      </c>
      <c r="B44" s="126" t="s">
        <v>637</v>
      </c>
      <c r="C44" s="127">
        <v>197777349.85999998</v>
      </c>
      <c r="D44" s="34"/>
      <c r="E44" s="34"/>
      <c r="F44" s="34"/>
      <c r="G44" s="34"/>
      <c r="H44" s="34"/>
      <c r="I44" s="34"/>
      <c r="J44" s="34"/>
    </row>
    <row r="45" spans="1:10" ht="9.75" customHeight="1" thickBot="1" x14ac:dyDescent="0.25">
      <c r="A45" s="34">
        <v>8150</v>
      </c>
      <c r="B45" s="128" t="s">
        <v>638</v>
      </c>
      <c r="C45" s="129">
        <v>197777349.85999998</v>
      </c>
      <c r="D45" s="34"/>
      <c r="E45" s="34"/>
      <c r="F45" s="34"/>
      <c r="G45" s="34"/>
      <c r="H45" s="34"/>
      <c r="I45" s="34"/>
      <c r="J45" s="34"/>
    </row>
    <row r="46" spans="1:10" ht="9.75" customHeight="1" x14ac:dyDescent="0.2">
      <c r="A46" s="34"/>
      <c r="B46" s="34"/>
      <c r="C46" s="34"/>
      <c r="D46" s="34"/>
      <c r="E46" s="34"/>
      <c r="F46" s="34"/>
      <c r="G46" s="34"/>
      <c r="H46" s="34"/>
      <c r="I46" s="34"/>
      <c r="J46" s="34"/>
    </row>
    <row r="47" spans="1:10" ht="9.75" customHeight="1" thickBot="1" x14ac:dyDescent="0.25">
      <c r="A47" s="34"/>
      <c r="B47" s="34"/>
      <c r="C47" s="34"/>
      <c r="D47" s="34"/>
      <c r="E47" s="34"/>
      <c r="F47" s="34"/>
      <c r="G47" s="34"/>
      <c r="H47" s="34"/>
      <c r="I47" s="34"/>
      <c r="J47" s="34"/>
    </row>
    <row r="48" spans="1:10" ht="9.75" customHeight="1" x14ac:dyDescent="0.2">
      <c r="A48" s="34"/>
      <c r="B48" s="490" t="s">
        <v>639</v>
      </c>
      <c r="C48" s="491"/>
      <c r="D48" s="34"/>
      <c r="E48" s="34"/>
      <c r="F48" s="34"/>
      <c r="G48" s="34"/>
      <c r="H48" s="34"/>
      <c r="I48" s="34"/>
      <c r="J48" s="34"/>
    </row>
    <row r="49" spans="1:3" ht="9.75" customHeight="1" x14ac:dyDescent="0.2">
      <c r="A49" s="34"/>
      <c r="B49" s="124" t="s">
        <v>544</v>
      </c>
      <c r="C49" s="125">
        <v>2025</v>
      </c>
    </row>
    <row r="50" spans="1:3" ht="9.75" customHeight="1" x14ac:dyDescent="0.2">
      <c r="A50" s="34">
        <v>8210</v>
      </c>
      <c r="B50" s="126" t="s">
        <v>640</v>
      </c>
      <c r="C50" s="127">
        <v>181980644</v>
      </c>
    </row>
    <row r="51" spans="1:3" ht="9.75" customHeight="1" x14ac:dyDescent="0.2">
      <c r="A51" s="34">
        <v>8220</v>
      </c>
      <c r="B51" s="126" t="s">
        <v>641</v>
      </c>
      <c r="C51" s="127">
        <v>197777349.86000001</v>
      </c>
    </row>
    <row r="52" spans="1:3" ht="9.75" customHeight="1" x14ac:dyDescent="0.2">
      <c r="A52" s="34">
        <v>8230</v>
      </c>
      <c r="B52" s="126" t="s">
        <v>642</v>
      </c>
      <c r="C52" s="127">
        <v>15796705.859999999</v>
      </c>
    </row>
    <row r="53" spans="1:3" ht="9.75" customHeight="1" x14ac:dyDescent="0.2">
      <c r="A53" s="34">
        <v>8240</v>
      </c>
      <c r="B53" s="126" t="s">
        <v>643</v>
      </c>
      <c r="C53" s="127">
        <v>194938447.22</v>
      </c>
    </row>
    <row r="54" spans="1:3" ht="9.75" customHeight="1" x14ac:dyDescent="0.2">
      <c r="A54" s="34">
        <v>8250</v>
      </c>
      <c r="B54" s="126" t="s">
        <v>644</v>
      </c>
      <c r="C54" s="127">
        <v>194938448.22</v>
      </c>
    </row>
    <row r="55" spans="1:3" ht="9.75" customHeight="1" x14ac:dyDescent="0.2">
      <c r="A55" s="34">
        <v>8260</v>
      </c>
      <c r="B55" s="126" t="s">
        <v>645</v>
      </c>
      <c r="C55" s="127">
        <v>193972509.23999998</v>
      </c>
    </row>
    <row r="56" spans="1:3" ht="9.75" customHeight="1" thickBot="1" x14ac:dyDescent="0.25">
      <c r="A56" s="34">
        <v>8270</v>
      </c>
      <c r="B56" s="128" t="s">
        <v>646</v>
      </c>
      <c r="C56" s="127">
        <v>193449702.5</v>
      </c>
    </row>
    <row r="57" spans="1:3" ht="9.75" customHeight="1" x14ac:dyDescent="0.2">
      <c r="A57" s="34"/>
      <c r="B57" s="34"/>
      <c r="C57" s="34"/>
    </row>
    <row r="58" spans="1:3" ht="9.75" customHeight="1" x14ac:dyDescent="0.2">
      <c r="A58" s="34"/>
      <c r="B58" s="34"/>
      <c r="C58" s="34"/>
    </row>
    <row r="59" spans="1:3" ht="9.75" customHeight="1" x14ac:dyDescent="0.2">
      <c r="A59" s="34"/>
      <c r="B59" s="34" t="s">
        <v>310</v>
      </c>
      <c r="C59" s="34"/>
    </row>
  </sheetData>
  <mergeCells count="6">
    <mergeCell ref="B48:C48"/>
    <mergeCell ref="A1:F1"/>
    <mergeCell ref="A2:F2"/>
    <mergeCell ref="A3:F3"/>
    <mergeCell ref="A4:F4"/>
    <mergeCell ref="B39:C39"/>
  </mergeCells>
  <pageMargins left="0.33" right="0.28000000000000003" top="0.51181102362204722" bottom="0.74803149606299213" header="0" footer="0"/>
  <pageSetup scale="75" orientation="landscape"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E146"/>
  <sheetViews>
    <sheetView view="pageBreakPreview" topLeftCell="A98" zoomScale="60" zoomScaleNormal="100" workbookViewId="0">
      <selection activeCell="C142" sqref="C142"/>
    </sheetView>
  </sheetViews>
  <sheetFormatPr baseColWidth="10" defaultColWidth="14.44140625" defaultRowHeight="15" customHeight="1" x14ac:dyDescent="0.3"/>
  <cols>
    <col min="1" max="1" width="10" style="29" customWidth="1"/>
    <col min="2" max="2" width="63.44140625" style="29" customWidth="1"/>
    <col min="3" max="3" width="15.109375" style="29" customWidth="1"/>
    <col min="4" max="4" width="16.44140625" style="29" customWidth="1"/>
    <col min="5" max="5" width="19.109375" style="29" customWidth="1"/>
    <col min="6" max="26" width="9.109375" style="29" customWidth="1"/>
    <col min="27" max="16384" width="14.44140625" style="29"/>
  </cols>
  <sheetData>
    <row r="1" spans="1:5" ht="11.25" customHeight="1" x14ac:dyDescent="0.3">
      <c r="A1" s="488" t="s">
        <v>2118</v>
      </c>
      <c r="B1" s="501"/>
      <c r="C1" s="501"/>
      <c r="D1" s="70" t="s">
        <v>99</v>
      </c>
      <c r="E1" s="71">
        <v>2025</v>
      </c>
    </row>
    <row r="2" spans="1:5" ht="11.25" customHeight="1" x14ac:dyDescent="0.3">
      <c r="A2" s="488" t="s">
        <v>504</v>
      </c>
      <c r="B2" s="501"/>
      <c r="C2" s="501"/>
      <c r="D2" s="70" t="s">
        <v>101</v>
      </c>
      <c r="E2" s="71" t="s">
        <v>648</v>
      </c>
    </row>
    <row r="3" spans="1:5" ht="11.25" customHeight="1" x14ac:dyDescent="0.3">
      <c r="A3" s="488" t="s">
        <v>2114</v>
      </c>
      <c r="B3" s="501"/>
      <c r="C3" s="501"/>
      <c r="D3" s="70" t="s">
        <v>102</v>
      </c>
      <c r="E3" s="71" t="s">
        <v>651</v>
      </c>
    </row>
    <row r="4" spans="1:5" ht="11.25" customHeight="1" x14ac:dyDescent="0.3">
      <c r="A4" s="488" t="s">
        <v>103</v>
      </c>
      <c r="B4" s="501"/>
      <c r="C4" s="501"/>
      <c r="D4" s="70"/>
      <c r="E4" s="71"/>
    </row>
    <row r="5" spans="1:5" ht="9.75" customHeight="1" x14ac:dyDescent="0.3">
      <c r="A5" s="31" t="s">
        <v>104</v>
      </c>
      <c r="B5" s="32"/>
      <c r="C5" s="32"/>
      <c r="D5" s="32"/>
      <c r="E5" s="32"/>
    </row>
    <row r="6" spans="1:5" ht="9.75" customHeight="1" x14ac:dyDescent="0.3">
      <c r="A6" s="34"/>
      <c r="B6" s="34"/>
      <c r="C6" s="34"/>
      <c r="D6" s="34"/>
      <c r="E6" s="34"/>
    </row>
    <row r="7" spans="1:5" ht="9.75" customHeight="1" x14ac:dyDescent="0.3">
      <c r="A7" s="32" t="s">
        <v>505</v>
      </c>
      <c r="B7" s="32"/>
      <c r="C7" s="32"/>
      <c r="D7" s="32"/>
      <c r="E7" s="34"/>
    </row>
    <row r="8" spans="1:5" ht="9.75" customHeight="1" x14ac:dyDescent="0.3">
      <c r="A8" s="36" t="s">
        <v>106</v>
      </c>
      <c r="B8" s="36" t="s">
        <v>107</v>
      </c>
      <c r="C8" s="37">
        <v>2025</v>
      </c>
      <c r="D8" s="37">
        <v>2024</v>
      </c>
      <c r="E8" s="34"/>
    </row>
    <row r="9" spans="1:5" ht="9.75" customHeight="1" x14ac:dyDescent="0.3">
      <c r="A9" s="57">
        <v>1111</v>
      </c>
      <c r="B9" s="34" t="s">
        <v>506</v>
      </c>
      <c r="C9" s="58">
        <v>2000</v>
      </c>
      <c r="D9" s="58">
        <v>2000</v>
      </c>
      <c r="E9" s="34"/>
    </row>
    <row r="10" spans="1:5" ht="9.75" customHeight="1" x14ac:dyDescent="0.3">
      <c r="A10" s="57">
        <v>1112</v>
      </c>
      <c r="B10" s="34" t="s">
        <v>507</v>
      </c>
      <c r="C10" s="58">
        <v>258907837.59999999</v>
      </c>
      <c r="D10" s="58">
        <v>223629739.41999999</v>
      </c>
      <c r="E10" s="34"/>
    </row>
    <row r="11" spans="1:5" ht="9.75" customHeight="1" x14ac:dyDescent="0.3">
      <c r="A11" s="57">
        <v>1113</v>
      </c>
      <c r="B11" s="34" t="s">
        <v>508</v>
      </c>
      <c r="C11" s="58">
        <v>0</v>
      </c>
      <c r="D11" s="58">
        <v>0</v>
      </c>
      <c r="E11" s="34"/>
    </row>
    <row r="12" spans="1:5" ht="9.75" customHeight="1" x14ac:dyDescent="0.3">
      <c r="A12" s="57">
        <v>1114</v>
      </c>
      <c r="B12" s="34" t="s">
        <v>314</v>
      </c>
      <c r="C12" s="58">
        <v>0</v>
      </c>
      <c r="D12" s="58">
        <v>0</v>
      </c>
      <c r="E12" s="34"/>
    </row>
    <row r="13" spans="1:5" ht="9.75" customHeight="1" x14ac:dyDescent="0.3">
      <c r="A13" s="57">
        <v>1115</v>
      </c>
      <c r="B13" s="34" t="s">
        <v>315</v>
      </c>
      <c r="C13" s="58">
        <v>0</v>
      </c>
      <c r="D13" s="58">
        <v>0</v>
      </c>
      <c r="E13" s="34"/>
    </row>
    <row r="14" spans="1:5" ht="9.75" customHeight="1" x14ac:dyDescent="0.3">
      <c r="A14" s="57">
        <v>1116</v>
      </c>
      <c r="B14" s="34" t="s">
        <v>509</v>
      </c>
      <c r="C14" s="58">
        <v>93394</v>
      </c>
      <c r="D14" s="58">
        <v>93394</v>
      </c>
      <c r="E14" s="34"/>
    </row>
    <row r="15" spans="1:5" ht="9.75" customHeight="1" x14ac:dyDescent="0.3">
      <c r="A15" s="57">
        <v>1119</v>
      </c>
      <c r="B15" s="34" t="s">
        <v>510</v>
      </c>
      <c r="C15" s="58">
        <v>0</v>
      </c>
      <c r="D15" s="58">
        <v>0</v>
      </c>
      <c r="E15" s="34"/>
    </row>
    <row r="16" spans="1:5" ht="9.75" customHeight="1" x14ac:dyDescent="0.3">
      <c r="A16" s="72">
        <v>1110</v>
      </c>
      <c r="B16" s="73" t="s">
        <v>511</v>
      </c>
      <c r="C16" s="74">
        <f>+C9+C10+C11+C12+C13+C14+C15</f>
        <v>259003231.59999999</v>
      </c>
      <c r="D16" s="74">
        <f>+D9+D10+D11+D12+D13+D14+D15</f>
        <v>223725133.41999999</v>
      </c>
      <c r="E16" s="34"/>
    </row>
    <row r="19" spans="1:4" ht="9.75" customHeight="1" x14ac:dyDescent="0.3">
      <c r="A19" s="32" t="s">
        <v>512</v>
      </c>
      <c r="B19" s="32"/>
      <c r="C19" s="32"/>
      <c r="D19" s="32"/>
    </row>
    <row r="20" spans="1:4" ht="9.75" customHeight="1" x14ac:dyDescent="0.3">
      <c r="A20" s="36" t="s">
        <v>106</v>
      </c>
      <c r="B20" s="36" t="s">
        <v>107</v>
      </c>
      <c r="C20" s="37">
        <v>2025</v>
      </c>
      <c r="D20" s="37">
        <v>2024</v>
      </c>
    </row>
    <row r="21" spans="1:4" ht="9.75" customHeight="1" x14ac:dyDescent="0.3">
      <c r="A21" s="72">
        <v>1230</v>
      </c>
      <c r="B21" s="75" t="s">
        <v>368</v>
      </c>
      <c r="C21" s="74">
        <f>+C22+C23+C24+C25+C26+C27+C28</f>
        <v>0</v>
      </c>
      <c r="D21" s="74">
        <f>+D22+D23+D24+D25+D26+D27+D28</f>
        <v>0</v>
      </c>
    </row>
    <row r="22" spans="1:4" ht="9.75" customHeight="1" x14ac:dyDescent="0.3">
      <c r="A22" s="57">
        <v>1231</v>
      </c>
      <c r="B22" s="34" t="s">
        <v>369</v>
      </c>
      <c r="C22" s="58">
        <v>0</v>
      </c>
      <c r="D22" s="58">
        <v>0</v>
      </c>
    </row>
    <row r="23" spans="1:4" ht="9.75" customHeight="1" x14ac:dyDescent="0.3">
      <c r="A23" s="57">
        <v>1232</v>
      </c>
      <c r="B23" s="34" t="s">
        <v>370</v>
      </c>
      <c r="C23" s="58">
        <v>0</v>
      </c>
      <c r="D23" s="58">
        <v>0</v>
      </c>
    </row>
    <row r="24" spans="1:4" ht="9.75" customHeight="1" x14ac:dyDescent="0.3">
      <c r="A24" s="57">
        <v>1233</v>
      </c>
      <c r="B24" s="34" t="s">
        <v>371</v>
      </c>
      <c r="C24" s="58">
        <v>0</v>
      </c>
      <c r="D24" s="58">
        <v>0</v>
      </c>
    </row>
    <row r="25" spans="1:4" ht="9.75" customHeight="1" x14ac:dyDescent="0.3">
      <c r="A25" s="57">
        <v>1234</v>
      </c>
      <c r="B25" s="34" t="s">
        <v>374</v>
      </c>
      <c r="C25" s="58">
        <v>0</v>
      </c>
      <c r="D25" s="58">
        <v>0</v>
      </c>
    </row>
    <row r="26" spans="1:4" ht="9.75" customHeight="1" x14ac:dyDescent="0.3">
      <c r="A26" s="57">
        <v>1235</v>
      </c>
      <c r="B26" s="34" t="s">
        <v>375</v>
      </c>
      <c r="C26" s="58">
        <v>0</v>
      </c>
      <c r="D26" s="58">
        <v>0</v>
      </c>
    </row>
    <row r="27" spans="1:4" ht="9.75" customHeight="1" x14ac:dyDescent="0.3">
      <c r="A27" s="57">
        <v>1236</v>
      </c>
      <c r="B27" s="34" t="s">
        <v>376</v>
      </c>
      <c r="C27" s="58">
        <v>0</v>
      </c>
      <c r="D27" s="58">
        <v>0</v>
      </c>
    </row>
    <row r="28" spans="1:4" ht="9.75" customHeight="1" x14ac:dyDescent="0.3">
      <c r="A28" s="57">
        <v>1239</v>
      </c>
      <c r="B28" s="34" t="s">
        <v>377</v>
      </c>
      <c r="C28" s="58">
        <v>0</v>
      </c>
      <c r="D28" s="58">
        <v>0</v>
      </c>
    </row>
    <row r="29" spans="1:4" ht="9.75" customHeight="1" x14ac:dyDescent="0.3">
      <c r="A29" s="72">
        <v>1240</v>
      </c>
      <c r="B29" s="75" t="s">
        <v>378</v>
      </c>
      <c r="C29" s="74">
        <f>+C30+C31+C32+C33+C34+C35+C36+C37</f>
        <v>2915944.28</v>
      </c>
      <c r="D29" s="74">
        <f>+D30+D31+D32+D33+D34+D35+D36+D37</f>
        <v>2137341.9500000007</v>
      </c>
    </row>
    <row r="30" spans="1:4" ht="9.75" customHeight="1" x14ac:dyDescent="0.3">
      <c r="A30" s="57">
        <v>1241</v>
      </c>
      <c r="B30" s="34" t="s">
        <v>379</v>
      </c>
      <c r="C30" s="58">
        <v>546017.98000000045</v>
      </c>
      <c r="D30" s="58">
        <v>768965.91</v>
      </c>
    </row>
    <row r="31" spans="1:4" ht="9.75" customHeight="1" x14ac:dyDescent="0.3">
      <c r="A31" s="57">
        <v>1242</v>
      </c>
      <c r="B31" s="34" t="s">
        <v>380</v>
      </c>
      <c r="C31" s="58">
        <v>65509.710000000021</v>
      </c>
      <c r="D31" s="58">
        <v>18787.400000000001</v>
      </c>
    </row>
    <row r="32" spans="1:4" ht="9.75" customHeight="1" x14ac:dyDescent="0.3">
      <c r="A32" s="57">
        <v>1243</v>
      </c>
      <c r="B32" s="34" t="s">
        <v>381</v>
      </c>
      <c r="C32" s="58">
        <v>0</v>
      </c>
      <c r="D32" s="58">
        <v>0</v>
      </c>
    </row>
    <row r="33" spans="1:4" ht="9.75" customHeight="1" x14ac:dyDescent="0.3">
      <c r="A33" s="57">
        <v>1244</v>
      </c>
      <c r="B33" s="34" t="s">
        <v>382</v>
      </c>
      <c r="C33" s="58">
        <v>1075715.0199999996</v>
      </c>
      <c r="D33" s="58">
        <v>1349588.6400000006</v>
      </c>
    </row>
    <row r="34" spans="1:4" ht="9.75" customHeight="1" x14ac:dyDescent="0.3">
      <c r="A34" s="57">
        <v>1245</v>
      </c>
      <c r="B34" s="34" t="s">
        <v>384</v>
      </c>
      <c r="C34" s="58">
        <v>0</v>
      </c>
      <c r="D34" s="58">
        <v>0</v>
      </c>
    </row>
    <row r="35" spans="1:4" ht="9.75" customHeight="1" x14ac:dyDescent="0.3">
      <c r="A35" s="57">
        <v>1246</v>
      </c>
      <c r="B35" s="34" t="s">
        <v>385</v>
      </c>
      <c r="C35" s="58">
        <v>1228701.5699999998</v>
      </c>
      <c r="D35" s="58">
        <v>0</v>
      </c>
    </row>
    <row r="36" spans="1:4" ht="9.75" customHeight="1" x14ac:dyDescent="0.3">
      <c r="A36" s="57">
        <v>1247</v>
      </c>
      <c r="B36" s="34" t="s">
        <v>386</v>
      </c>
      <c r="C36" s="58">
        <v>0</v>
      </c>
      <c r="D36" s="58">
        <v>0</v>
      </c>
    </row>
    <row r="37" spans="1:4" ht="9.75" customHeight="1" x14ac:dyDescent="0.3">
      <c r="A37" s="57">
        <v>1248</v>
      </c>
      <c r="B37" s="34" t="s">
        <v>387</v>
      </c>
      <c r="C37" s="58">
        <v>0</v>
      </c>
      <c r="D37" s="58">
        <v>0</v>
      </c>
    </row>
    <row r="38" spans="1:4" ht="9.75" customHeight="1" x14ac:dyDescent="0.3">
      <c r="A38" s="72">
        <v>1250</v>
      </c>
      <c r="B38" s="75" t="s">
        <v>393</v>
      </c>
      <c r="C38" s="74">
        <f>+C39+C40+C41+C42+C43</f>
        <v>328423.83999999985</v>
      </c>
      <c r="D38" s="74">
        <f>+D39+D40+D41+D42+D43</f>
        <v>292405.84000000003</v>
      </c>
    </row>
    <row r="39" spans="1:4" ht="9.75" customHeight="1" x14ac:dyDescent="0.3">
      <c r="A39" s="57">
        <v>1251</v>
      </c>
      <c r="B39" s="34" t="s">
        <v>394</v>
      </c>
      <c r="C39" s="58">
        <v>0</v>
      </c>
      <c r="D39" s="58">
        <v>0</v>
      </c>
    </row>
    <row r="40" spans="1:4" ht="9.75" customHeight="1" x14ac:dyDescent="0.3">
      <c r="A40" s="57">
        <v>1252</v>
      </c>
      <c r="B40" s="34" t="s">
        <v>396</v>
      </c>
      <c r="C40" s="58">
        <v>0</v>
      </c>
      <c r="D40" s="58">
        <v>0</v>
      </c>
    </row>
    <row r="41" spans="1:4" ht="9.75" customHeight="1" x14ac:dyDescent="0.3">
      <c r="A41" s="57">
        <v>1253</v>
      </c>
      <c r="B41" s="34" t="s">
        <v>397</v>
      </c>
      <c r="C41" s="58">
        <v>0</v>
      </c>
      <c r="D41" s="58">
        <v>0</v>
      </c>
    </row>
    <row r="42" spans="1:4" ht="9.75" customHeight="1" x14ac:dyDescent="0.3">
      <c r="A42" s="57">
        <v>1254</v>
      </c>
      <c r="B42" s="34" t="s">
        <v>398</v>
      </c>
      <c r="C42" s="58">
        <v>328423.83999999985</v>
      </c>
      <c r="D42" s="58">
        <v>292405.84000000003</v>
      </c>
    </row>
    <row r="43" spans="1:4" ht="9.75" customHeight="1" x14ac:dyDescent="0.3">
      <c r="A43" s="57">
        <v>1259</v>
      </c>
      <c r="B43" s="34" t="s">
        <v>399</v>
      </c>
      <c r="C43" s="58">
        <v>0</v>
      </c>
      <c r="D43" s="58">
        <v>0</v>
      </c>
    </row>
    <row r="44" spans="1:4" ht="9.75" customHeight="1" x14ac:dyDescent="0.3">
      <c r="A44" s="57"/>
      <c r="B44" s="73" t="s">
        <v>513</v>
      </c>
      <c r="C44" s="74">
        <f>+C21+C29+C38</f>
        <v>3244368.1199999996</v>
      </c>
      <c r="D44" s="74">
        <f>+D21+D29+D38</f>
        <v>2429747.7900000005</v>
      </c>
    </row>
    <row r="45" spans="1:4" ht="9.75" customHeight="1" x14ac:dyDescent="0.3">
      <c r="A45" s="34"/>
      <c r="B45" s="34"/>
      <c r="C45" s="34"/>
      <c r="D45" s="34"/>
    </row>
    <row r="46" spans="1:4" ht="9.75" customHeight="1" x14ac:dyDescent="0.3">
      <c r="A46" s="32" t="s">
        <v>514</v>
      </c>
      <c r="B46" s="32"/>
      <c r="C46" s="32"/>
      <c r="D46" s="32"/>
    </row>
    <row r="47" spans="1:4" ht="9.75" customHeight="1" x14ac:dyDescent="0.3">
      <c r="A47" s="36" t="s">
        <v>106</v>
      </c>
      <c r="B47" s="36" t="s">
        <v>107</v>
      </c>
      <c r="C47" s="37">
        <v>2025</v>
      </c>
      <c r="D47" s="37">
        <v>2024</v>
      </c>
    </row>
    <row r="48" spans="1:4" ht="11.25" customHeight="1" x14ac:dyDescent="0.3">
      <c r="A48" s="72">
        <v>3210</v>
      </c>
      <c r="B48" s="75" t="s">
        <v>515</v>
      </c>
      <c r="C48" s="74">
        <v>33803358.239999995</v>
      </c>
      <c r="D48" s="74">
        <v>43423887.550000012</v>
      </c>
    </row>
    <row r="49" spans="1:4" ht="11.25" customHeight="1" x14ac:dyDescent="0.3">
      <c r="A49" s="57"/>
      <c r="B49" s="73" t="s">
        <v>516</v>
      </c>
      <c r="C49" s="74">
        <f>+C50+C62+C90+C93+C99</f>
        <v>15226361.870000001</v>
      </c>
      <c r="D49" s="74">
        <f>+D50+D62+D90+D93+D99</f>
        <v>39370490.43</v>
      </c>
    </row>
    <row r="50" spans="1:4" ht="11.25" customHeight="1" x14ac:dyDescent="0.3">
      <c r="A50" s="72">
        <v>5400</v>
      </c>
      <c r="B50" s="75" t="s">
        <v>265</v>
      </c>
      <c r="C50" s="74">
        <f>+C51+C52+C53+C54+C55+C56+C57+C58+C59+C60+C61</f>
        <v>0</v>
      </c>
      <c r="D50" s="74">
        <f>+D51+D52+D53+D54+D55+D56+D57+D58+D59+D60+D61</f>
        <v>0</v>
      </c>
    </row>
    <row r="51" spans="1:4" ht="11.25" customHeight="1" x14ac:dyDescent="0.3">
      <c r="A51" s="57">
        <v>5410</v>
      </c>
      <c r="B51" s="34" t="s">
        <v>517</v>
      </c>
      <c r="C51" s="58">
        <v>0</v>
      </c>
      <c r="D51" s="58">
        <v>0</v>
      </c>
    </row>
    <row r="52" spans="1:4" ht="11.25" customHeight="1" x14ac:dyDescent="0.3">
      <c r="A52" s="57">
        <v>5411</v>
      </c>
      <c r="B52" s="34" t="s">
        <v>267</v>
      </c>
      <c r="C52" s="58">
        <v>0</v>
      </c>
      <c r="D52" s="58">
        <v>0</v>
      </c>
    </row>
    <row r="53" spans="1:4" ht="11.25" customHeight="1" x14ac:dyDescent="0.3">
      <c r="A53" s="57">
        <v>5420</v>
      </c>
      <c r="B53" s="34" t="s">
        <v>518</v>
      </c>
      <c r="C53" s="58">
        <v>0</v>
      </c>
      <c r="D53" s="58">
        <v>0</v>
      </c>
    </row>
    <row r="54" spans="1:4" ht="11.25" customHeight="1" x14ac:dyDescent="0.3">
      <c r="A54" s="57">
        <v>5421</v>
      </c>
      <c r="B54" s="34" t="s">
        <v>270</v>
      </c>
      <c r="C54" s="58">
        <v>0</v>
      </c>
      <c r="D54" s="58">
        <v>0</v>
      </c>
    </row>
    <row r="55" spans="1:4" ht="11.25" customHeight="1" x14ac:dyDescent="0.3">
      <c r="A55" s="57">
        <v>5430</v>
      </c>
      <c r="B55" s="34" t="s">
        <v>519</v>
      </c>
      <c r="C55" s="58">
        <v>0</v>
      </c>
      <c r="D55" s="58">
        <v>0</v>
      </c>
    </row>
    <row r="56" spans="1:4" ht="11.25" customHeight="1" x14ac:dyDescent="0.3">
      <c r="A56" s="57">
        <v>5431</v>
      </c>
      <c r="B56" s="34" t="s">
        <v>273</v>
      </c>
      <c r="C56" s="58">
        <v>0</v>
      </c>
      <c r="D56" s="58">
        <v>0</v>
      </c>
    </row>
    <row r="57" spans="1:4" ht="11.25" customHeight="1" x14ac:dyDescent="0.3">
      <c r="A57" s="57">
        <v>5440</v>
      </c>
      <c r="B57" s="34" t="s">
        <v>520</v>
      </c>
      <c r="C57" s="58">
        <v>0</v>
      </c>
      <c r="D57" s="58">
        <v>0</v>
      </c>
    </row>
    <row r="58" spans="1:4" ht="11.25" customHeight="1" x14ac:dyDescent="0.3">
      <c r="A58" s="57">
        <v>5441</v>
      </c>
      <c r="B58" s="34" t="s">
        <v>520</v>
      </c>
      <c r="C58" s="58">
        <v>0</v>
      </c>
      <c r="D58" s="58">
        <v>0</v>
      </c>
    </row>
    <row r="59" spans="1:4" ht="11.25" customHeight="1" x14ac:dyDescent="0.3">
      <c r="A59" s="57">
        <v>5450</v>
      </c>
      <c r="B59" s="34" t="s">
        <v>521</v>
      </c>
      <c r="C59" s="58">
        <v>0</v>
      </c>
      <c r="D59" s="58">
        <v>0</v>
      </c>
    </row>
    <row r="60" spans="1:4" ht="11.25" customHeight="1" x14ac:dyDescent="0.3">
      <c r="A60" s="57">
        <v>5451</v>
      </c>
      <c r="B60" s="34" t="s">
        <v>277</v>
      </c>
      <c r="C60" s="58">
        <v>0</v>
      </c>
      <c r="D60" s="58">
        <v>0</v>
      </c>
    </row>
    <row r="61" spans="1:4" ht="11.25" customHeight="1" x14ac:dyDescent="0.3">
      <c r="A61" s="57">
        <v>5452</v>
      </c>
      <c r="B61" s="34" t="s">
        <v>278</v>
      </c>
      <c r="C61" s="58">
        <v>0</v>
      </c>
      <c r="D61" s="58">
        <v>0</v>
      </c>
    </row>
    <row r="62" spans="1:4" ht="11.25" customHeight="1" x14ac:dyDescent="0.3">
      <c r="A62" s="72">
        <v>5500</v>
      </c>
      <c r="B62" s="75" t="s">
        <v>279</v>
      </c>
      <c r="C62" s="74">
        <f>+C63+C72+C75+C81</f>
        <v>9066283.5200000014</v>
      </c>
      <c r="D62" s="74">
        <f>+D63+D72+D75+D81</f>
        <v>36484101.43</v>
      </c>
    </row>
    <row r="63" spans="1:4" ht="11.25" customHeight="1" x14ac:dyDescent="0.3">
      <c r="A63" s="72">
        <v>5510</v>
      </c>
      <c r="B63" s="75" t="s">
        <v>280</v>
      </c>
      <c r="C63" s="74">
        <f>+C64+C65+C66+C67+C68+C69+C70+C71</f>
        <v>3798569.9299999997</v>
      </c>
      <c r="D63" s="74">
        <f>+D64+D65+D66+D67+D68+D69+D70+D71</f>
        <v>3697146.91</v>
      </c>
    </row>
    <row r="64" spans="1:4" ht="11.25" customHeight="1" x14ac:dyDescent="0.3">
      <c r="A64" s="57">
        <v>5511</v>
      </c>
      <c r="B64" s="34" t="s">
        <v>281</v>
      </c>
      <c r="C64" s="58">
        <v>0</v>
      </c>
      <c r="D64" s="58">
        <v>0</v>
      </c>
    </row>
    <row r="65" spans="1:4" ht="11.25" customHeight="1" x14ac:dyDescent="0.3">
      <c r="A65" s="57">
        <v>5512</v>
      </c>
      <c r="B65" s="34" t="s">
        <v>282</v>
      </c>
      <c r="C65" s="58">
        <v>0</v>
      </c>
      <c r="D65" s="58">
        <v>0</v>
      </c>
    </row>
    <row r="66" spans="1:4" ht="11.25" customHeight="1" x14ac:dyDescent="0.3">
      <c r="A66" s="57">
        <v>5513</v>
      </c>
      <c r="B66" s="34" t="s">
        <v>283</v>
      </c>
      <c r="C66" s="58">
        <v>1886506.68</v>
      </c>
      <c r="D66" s="58">
        <v>1886506.68</v>
      </c>
    </row>
    <row r="67" spans="1:4" ht="11.25" customHeight="1" x14ac:dyDescent="0.3">
      <c r="A67" s="57">
        <v>5514</v>
      </c>
      <c r="B67" s="34" t="s">
        <v>284</v>
      </c>
      <c r="C67" s="58">
        <v>0</v>
      </c>
      <c r="D67" s="58">
        <v>0</v>
      </c>
    </row>
    <row r="68" spans="1:4" ht="11.25" customHeight="1" x14ac:dyDescent="0.3">
      <c r="A68" s="57">
        <v>5515</v>
      </c>
      <c r="B68" s="34" t="s">
        <v>285</v>
      </c>
      <c r="C68" s="58">
        <v>1595411.45</v>
      </c>
      <c r="D68" s="58">
        <v>1431882.81</v>
      </c>
    </row>
    <row r="69" spans="1:4" ht="11.25" customHeight="1" x14ac:dyDescent="0.3">
      <c r="A69" s="57">
        <v>5516</v>
      </c>
      <c r="B69" s="34" t="s">
        <v>286</v>
      </c>
      <c r="C69" s="58">
        <v>0</v>
      </c>
      <c r="D69" s="58">
        <v>0</v>
      </c>
    </row>
    <row r="70" spans="1:4" ht="11.25" customHeight="1" x14ac:dyDescent="0.3">
      <c r="A70" s="57">
        <v>5517</v>
      </c>
      <c r="B70" s="34" t="s">
        <v>287</v>
      </c>
      <c r="C70" s="58">
        <v>316651.8</v>
      </c>
      <c r="D70" s="58">
        <v>378757.42</v>
      </c>
    </row>
    <row r="71" spans="1:4" ht="11.25" customHeight="1" x14ac:dyDescent="0.3">
      <c r="A71" s="57">
        <v>5518</v>
      </c>
      <c r="B71" s="34" t="s">
        <v>288</v>
      </c>
      <c r="C71" s="58">
        <v>0</v>
      </c>
      <c r="D71" s="58">
        <v>0</v>
      </c>
    </row>
    <row r="72" spans="1:4" ht="11.25" customHeight="1" x14ac:dyDescent="0.3">
      <c r="A72" s="72">
        <v>5520</v>
      </c>
      <c r="B72" s="75" t="s">
        <v>289</v>
      </c>
      <c r="C72" s="74">
        <f>+C73+C74</f>
        <v>0</v>
      </c>
      <c r="D72" s="74">
        <f>+D73+D74</f>
        <v>0</v>
      </c>
    </row>
    <row r="73" spans="1:4" ht="11.25" customHeight="1" x14ac:dyDescent="0.3">
      <c r="A73" s="57">
        <v>5521</v>
      </c>
      <c r="B73" s="34" t="s">
        <v>290</v>
      </c>
      <c r="C73" s="58">
        <v>0</v>
      </c>
      <c r="D73" s="58">
        <v>0</v>
      </c>
    </row>
    <row r="74" spans="1:4" ht="11.25" customHeight="1" x14ac:dyDescent="0.3">
      <c r="A74" s="57">
        <v>5522</v>
      </c>
      <c r="B74" s="34" t="s">
        <v>291</v>
      </c>
      <c r="C74" s="58">
        <v>0</v>
      </c>
      <c r="D74" s="58">
        <v>0</v>
      </c>
    </row>
    <row r="75" spans="1:4" ht="11.25" customHeight="1" x14ac:dyDescent="0.3">
      <c r="A75" s="72">
        <v>5530</v>
      </c>
      <c r="B75" s="75" t="s">
        <v>292</v>
      </c>
      <c r="C75" s="74">
        <f>+C76+C77+C78+C79+C80</f>
        <v>4704308.62</v>
      </c>
      <c r="D75" s="74">
        <f>+D76+D77+D78+D79+D80</f>
        <v>25208613.989999998</v>
      </c>
    </row>
    <row r="76" spans="1:4" ht="11.25" customHeight="1" x14ac:dyDescent="0.3">
      <c r="A76" s="57">
        <v>5531</v>
      </c>
      <c r="B76" s="34" t="s">
        <v>293</v>
      </c>
      <c r="C76" s="58">
        <v>0</v>
      </c>
      <c r="D76" s="58">
        <v>0</v>
      </c>
    </row>
    <row r="77" spans="1:4" ht="11.25" customHeight="1" x14ac:dyDescent="0.3">
      <c r="A77" s="57">
        <v>5532</v>
      </c>
      <c r="B77" s="34" t="s">
        <v>294</v>
      </c>
      <c r="C77" s="58">
        <v>4704308.62</v>
      </c>
      <c r="D77" s="58">
        <v>25208613.989999998</v>
      </c>
    </row>
    <row r="78" spans="1:4" ht="11.25" customHeight="1" x14ac:dyDescent="0.3">
      <c r="A78" s="57">
        <v>5533</v>
      </c>
      <c r="B78" s="34" t="s">
        <v>295</v>
      </c>
      <c r="C78" s="58">
        <v>0</v>
      </c>
      <c r="D78" s="58">
        <v>0</v>
      </c>
    </row>
    <row r="79" spans="1:4" ht="11.25" customHeight="1" x14ac:dyDescent="0.3">
      <c r="A79" s="57">
        <v>5534</v>
      </c>
      <c r="B79" s="34" t="s">
        <v>296</v>
      </c>
      <c r="C79" s="58">
        <v>0</v>
      </c>
      <c r="D79" s="58">
        <v>0</v>
      </c>
    </row>
    <row r="80" spans="1:4" ht="11.25" customHeight="1" x14ac:dyDescent="0.3">
      <c r="A80" s="57">
        <v>5535</v>
      </c>
      <c r="B80" s="34" t="s">
        <v>297</v>
      </c>
      <c r="C80" s="58">
        <v>0</v>
      </c>
      <c r="D80" s="58">
        <v>0</v>
      </c>
    </row>
    <row r="81" spans="1:4" ht="11.25" customHeight="1" x14ac:dyDescent="0.3">
      <c r="A81" s="72">
        <v>5590</v>
      </c>
      <c r="B81" s="75" t="s">
        <v>298</v>
      </c>
      <c r="C81" s="74">
        <f>+C82+C83+C84+C85+C86+C87+C88+C89</f>
        <v>563404.97</v>
      </c>
      <c r="D81" s="74">
        <f>+D82+D83+D84+D85+D86+D87+D88+D89</f>
        <v>7578340.5300000003</v>
      </c>
    </row>
    <row r="82" spans="1:4" ht="11.25" customHeight="1" x14ac:dyDescent="0.3">
      <c r="A82" s="57">
        <v>5591</v>
      </c>
      <c r="B82" s="34" t="s">
        <v>299</v>
      </c>
      <c r="C82" s="58">
        <v>0</v>
      </c>
      <c r="D82" s="58">
        <v>0</v>
      </c>
    </row>
    <row r="83" spans="1:4" ht="11.25" customHeight="1" x14ac:dyDescent="0.3">
      <c r="A83" s="57">
        <v>5592</v>
      </c>
      <c r="B83" s="34" t="s">
        <v>300</v>
      </c>
      <c r="C83" s="58">
        <v>0</v>
      </c>
      <c r="D83" s="58">
        <v>0</v>
      </c>
    </row>
    <row r="84" spans="1:4" ht="11.25" customHeight="1" x14ac:dyDescent="0.3">
      <c r="A84" s="57">
        <v>5593</v>
      </c>
      <c r="B84" s="34" t="s">
        <v>301</v>
      </c>
      <c r="C84" s="58">
        <v>0</v>
      </c>
      <c r="D84" s="58">
        <v>0</v>
      </c>
    </row>
    <row r="85" spans="1:4" ht="11.25" customHeight="1" x14ac:dyDescent="0.3">
      <c r="A85" s="57">
        <v>5594</v>
      </c>
      <c r="B85" s="34" t="s">
        <v>522</v>
      </c>
      <c r="C85" s="58">
        <v>0</v>
      </c>
      <c r="D85" s="58">
        <v>0</v>
      </c>
    </row>
    <row r="86" spans="1:4" ht="11.25" customHeight="1" x14ac:dyDescent="0.3">
      <c r="A86" s="57">
        <v>5595</v>
      </c>
      <c r="B86" s="34" t="s">
        <v>303</v>
      </c>
      <c r="C86" s="58">
        <v>0</v>
      </c>
      <c r="D86" s="58">
        <v>0</v>
      </c>
    </row>
    <row r="87" spans="1:4" ht="11.25" customHeight="1" x14ac:dyDescent="0.3">
      <c r="A87" s="57">
        <v>5596</v>
      </c>
      <c r="B87" s="34" t="s">
        <v>188</v>
      </c>
      <c r="C87" s="58">
        <v>0</v>
      </c>
      <c r="D87" s="58">
        <v>0</v>
      </c>
    </row>
    <row r="88" spans="1:4" ht="11.25" customHeight="1" x14ac:dyDescent="0.3">
      <c r="A88" s="57">
        <v>5597</v>
      </c>
      <c r="B88" s="34" t="s">
        <v>304</v>
      </c>
      <c r="C88" s="58">
        <v>0</v>
      </c>
      <c r="D88" s="58">
        <v>0</v>
      </c>
    </row>
    <row r="89" spans="1:4" ht="11.25" customHeight="1" x14ac:dyDescent="0.3">
      <c r="A89" s="57">
        <v>5599</v>
      </c>
      <c r="B89" s="34" t="s">
        <v>306</v>
      </c>
      <c r="C89" s="58">
        <v>563404.97</v>
      </c>
      <c r="D89" s="58">
        <v>7578340.5300000003</v>
      </c>
    </row>
    <row r="90" spans="1:4" ht="11.25" customHeight="1" x14ac:dyDescent="0.3">
      <c r="A90" s="72">
        <v>5600</v>
      </c>
      <c r="B90" s="75" t="s">
        <v>307</v>
      </c>
      <c r="C90" s="74">
        <f>+C91</f>
        <v>401398.34</v>
      </c>
      <c r="D90" s="74">
        <f>+D91</f>
        <v>0</v>
      </c>
    </row>
    <row r="91" spans="1:4" ht="11.25" customHeight="1" x14ac:dyDescent="0.3">
      <c r="A91" s="72">
        <v>5610</v>
      </c>
      <c r="B91" s="75" t="s">
        <v>308</v>
      </c>
      <c r="C91" s="74">
        <f>+C92</f>
        <v>401398.34</v>
      </c>
      <c r="D91" s="74">
        <f>+D92</f>
        <v>0</v>
      </c>
    </row>
    <row r="92" spans="1:4" ht="11.25" customHeight="1" x14ac:dyDescent="0.3">
      <c r="A92" s="57">
        <v>5611</v>
      </c>
      <c r="B92" s="34" t="s">
        <v>309</v>
      </c>
      <c r="C92" s="58">
        <v>401398.34</v>
      </c>
      <c r="D92" s="58">
        <v>0</v>
      </c>
    </row>
    <row r="93" spans="1:4" ht="11.25" customHeight="1" x14ac:dyDescent="0.3">
      <c r="A93" s="72">
        <v>2110</v>
      </c>
      <c r="B93" s="76" t="s">
        <v>523</v>
      </c>
      <c r="C93" s="74">
        <f>+C94+C95+C96+C97+C98</f>
        <v>5758680.0099999998</v>
      </c>
      <c r="D93" s="74">
        <f>+D94+D95+D96+D97+D98</f>
        <v>2886389.0000000019</v>
      </c>
    </row>
    <row r="94" spans="1:4" ht="11.25" customHeight="1" x14ac:dyDescent="0.3">
      <c r="A94" s="57">
        <v>2111</v>
      </c>
      <c r="B94" s="34" t="s">
        <v>524</v>
      </c>
      <c r="C94" s="58">
        <v>1012632.65</v>
      </c>
      <c r="D94" s="58">
        <v>884559.56000000238</v>
      </c>
    </row>
    <row r="95" spans="1:4" ht="11.25" customHeight="1" x14ac:dyDescent="0.3">
      <c r="A95" s="57">
        <v>2112</v>
      </c>
      <c r="B95" s="34" t="s">
        <v>525</v>
      </c>
      <c r="C95" s="58">
        <v>883132.93</v>
      </c>
      <c r="D95" s="58">
        <v>923563.75</v>
      </c>
    </row>
    <row r="96" spans="1:4" ht="11.25" customHeight="1" x14ac:dyDescent="0.3">
      <c r="A96" s="57">
        <v>2112</v>
      </c>
      <c r="B96" s="34" t="s">
        <v>526</v>
      </c>
      <c r="C96" s="58">
        <v>2523117.9900000002</v>
      </c>
      <c r="D96" s="58">
        <v>1078265.6899999995</v>
      </c>
    </row>
    <row r="97" spans="1:4" ht="11.25" customHeight="1" x14ac:dyDescent="0.3">
      <c r="A97" s="57">
        <v>2115</v>
      </c>
      <c r="B97" s="34" t="s">
        <v>527</v>
      </c>
      <c r="C97" s="58">
        <v>1339796.44</v>
      </c>
      <c r="D97" s="58">
        <v>0</v>
      </c>
    </row>
    <row r="98" spans="1:4" ht="11.25" customHeight="1" x14ac:dyDescent="0.3">
      <c r="A98" s="57">
        <v>2114</v>
      </c>
      <c r="B98" s="34" t="s">
        <v>528</v>
      </c>
      <c r="C98" s="58">
        <v>0</v>
      </c>
      <c r="D98" s="58">
        <v>0</v>
      </c>
    </row>
    <row r="99" spans="1:4" ht="11.25" customHeight="1" x14ac:dyDescent="0.3">
      <c r="A99" s="72">
        <v>5120</v>
      </c>
      <c r="B99" s="76" t="s">
        <v>351</v>
      </c>
      <c r="C99" s="74">
        <f>+C100</f>
        <v>0</v>
      </c>
      <c r="D99" s="74">
        <f>+D100</f>
        <v>0</v>
      </c>
    </row>
    <row r="100" spans="1:4" ht="11.25" customHeight="1" x14ac:dyDescent="0.3">
      <c r="A100" s="57">
        <v>5120</v>
      </c>
      <c r="B100" s="44" t="s">
        <v>351</v>
      </c>
      <c r="C100" s="58">
        <v>0</v>
      </c>
      <c r="D100" s="58">
        <v>0</v>
      </c>
    </row>
    <row r="101" spans="1:4" ht="9.75" customHeight="1" x14ac:dyDescent="0.3">
      <c r="A101" s="57"/>
      <c r="B101" s="73" t="s">
        <v>529</v>
      </c>
      <c r="C101" s="74">
        <f>+C102+C124+C134+C136</f>
        <v>628060.57999999996</v>
      </c>
      <c r="D101" s="74">
        <f>+D102+D124+D134+D136</f>
        <v>15361436.880000001</v>
      </c>
    </row>
    <row r="102" spans="1:4" ht="9.75" customHeight="1" x14ac:dyDescent="0.3">
      <c r="A102" s="72">
        <v>4300</v>
      </c>
      <c r="B102" s="73" t="s">
        <v>78</v>
      </c>
      <c r="C102" s="74">
        <f>+C103+C106+C112+C114+C116</f>
        <v>628060.57999999996</v>
      </c>
      <c r="D102" s="74">
        <f>+D103+D106+D112+D114+D116</f>
        <v>15361436.880000001</v>
      </c>
    </row>
    <row r="103" spans="1:4" ht="9.75" customHeight="1" x14ac:dyDescent="0.3">
      <c r="A103" s="72">
        <v>4310</v>
      </c>
      <c r="B103" s="73" t="s">
        <v>173</v>
      </c>
      <c r="C103" s="74">
        <f>+C104+C105</f>
        <v>0</v>
      </c>
      <c r="D103" s="74">
        <f>+D104+D105</f>
        <v>0</v>
      </c>
    </row>
    <row r="104" spans="1:4" ht="9.75" customHeight="1" x14ac:dyDescent="0.3">
      <c r="A104" s="57">
        <v>4311</v>
      </c>
      <c r="B104" s="77" t="s">
        <v>174</v>
      </c>
      <c r="C104" s="58">
        <v>0</v>
      </c>
      <c r="D104" s="58">
        <v>0</v>
      </c>
    </row>
    <row r="105" spans="1:4" ht="9.75" customHeight="1" x14ac:dyDescent="0.3">
      <c r="A105" s="57">
        <v>4319</v>
      </c>
      <c r="B105" s="77" t="s">
        <v>175</v>
      </c>
      <c r="C105" s="58">
        <v>0</v>
      </c>
      <c r="D105" s="58">
        <v>0</v>
      </c>
    </row>
    <row r="106" spans="1:4" ht="9.75" customHeight="1" x14ac:dyDescent="0.3">
      <c r="A106" s="72">
        <v>4320</v>
      </c>
      <c r="B106" s="73" t="s">
        <v>176</v>
      </c>
      <c r="C106" s="74">
        <f>+C107+C108+C109+C110+C111</f>
        <v>0</v>
      </c>
      <c r="D106" s="74">
        <f>+D107+D108+D109+D110+D111</f>
        <v>0</v>
      </c>
    </row>
    <row r="107" spans="1:4" ht="9.75" customHeight="1" x14ac:dyDescent="0.3">
      <c r="A107" s="57">
        <v>4321</v>
      </c>
      <c r="B107" s="77" t="s">
        <v>177</v>
      </c>
      <c r="C107" s="58">
        <v>0</v>
      </c>
      <c r="D107" s="58">
        <v>0</v>
      </c>
    </row>
    <row r="108" spans="1:4" ht="9.75" customHeight="1" x14ac:dyDescent="0.3">
      <c r="A108" s="57">
        <v>4322</v>
      </c>
      <c r="B108" s="77" t="s">
        <v>178</v>
      </c>
      <c r="C108" s="58">
        <v>0</v>
      </c>
      <c r="D108" s="58">
        <v>0</v>
      </c>
    </row>
    <row r="109" spans="1:4" ht="9.75" customHeight="1" x14ac:dyDescent="0.3">
      <c r="A109" s="57">
        <v>4323</v>
      </c>
      <c r="B109" s="77" t="s">
        <v>179</v>
      </c>
      <c r="C109" s="58">
        <v>0</v>
      </c>
      <c r="D109" s="58">
        <v>0</v>
      </c>
    </row>
    <row r="110" spans="1:4" ht="9.75" customHeight="1" x14ac:dyDescent="0.3">
      <c r="A110" s="57">
        <v>4324</v>
      </c>
      <c r="B110" s="77" t="s">
        <v>180</v>
      </c>
      <c r="C110" s="58">
        <v>0</v>
      </c>
      <c r="D110" s="58">
        <v>0</v>
      </c>
    </row>
    <row r="111" spans="1:4" ht="9.75" customHeight="1" x14ac:dyDescent="0.3">
      <c r="A111" s="57">
        <v>4325</v>
      </c>
      <c r="B111" s="77" t="s">
        <v>181</v>
      </c>
      <c r="C111" s="58">
        <v>0</v>
      </c>
      <c r="D111" s="58">
        <v>0</v>
      </c>
    </row>
    <row r="112" spans="1:4" ht="9.75" customHeight="1" x14ac:dyDescent="0.3">
      <c r="A112" s="72">
        <v>4330</v>
      </c>
      <c r="B112" s="73" t="s">
        <v>182</v>
      </c>
      <c r="C112" s="74">
        <f>+C113</f>
        <v>0</v>
      </c>
      <c r="D112" s="74">
        <f>+D113</f>
        <v>0</v>
      </c>
    </row>
    <row r="113" spans="1:4" ht="9.75" customHeight="1" x14ac:dyDescent="0.3">
      <c r="A113" s="57">
        <v>4331</v>
      </c>
      <c r="B113" s="77" t="s">
        <v>182</v>
      </c>
      <c r="C113" s="58">
        <v>0</v>
      </c>
      <c r="D113" s="58">
        <v>0</v>
      </c>
    </row>
    <row r="114" spans="1:4" ht="9.75" customHeight="1" x14ac:dyDescent="0.3">
      <c r="A114" s="72">
        <v>4340</v>
      </c>
      <c r="B114" s="73" t="s">
        <v>183</v>
      </c>
      <c r="C114" s="74">
        <f>+C115</f>
        <v>0</v>
      </c>
      <c r="D114" s="74">
        <f>+D115</f>
        <v>0</v>
      </c>
    </row>
    <row r="115" spans="1:4" ht="9.75" customHeight="1" x14ac:dyDescent="0.3">
      <c r="A115" s="57">
        <v>4341</v>
      </c>
      <c r="B115" s="77" t="s">
        <v>183</v>
      </c>
      <c r="C115" s="58">
        <v>0</v>
      </c>
      <c r="D115" s="58">
        <v>0</v>
      </c>
    </row>
    <row r="116" spans="1:4" ht="9.75" customHeight="1" x14ac:dyDescent="0.3">
      <c r="A116" s="72">
        <v>4390</v>
      </c>
      <c r="B116" s="73" t="s">
        <v>184</v>
      </c>
      <c r="C116" s="74">
        <f>+C117+C118+C119+C120+C121+C122+C123</f>
        <v>628060.57999999996</v>
      </c>
      <c r="D116" s="74">
        <f>+D117+D118+D119+D120+D121+D122+D123</f>
        <v>15361436.880000001</v>
      </c>
    </row>
    <row r="117" spans="1:4" ht="9.75" customHeight="1" x14ac:dyDescent="0.3">
      <c r="A117" s="57">
        <v>4392</v>
      </c>
      <c r="B117" s="77" t="s">
        <v>185</v>
      </c>
      <c r="C117" s="58">
        <v>0</v>
      </c>
      <c r="D117" s="58">
        <v>0</v>
      </c>
    </row>
    <row r="118" spans="1:4" ht="9.75" customHeight="1" x14ac:dyDescent="0.3">
      <c r="A118" s="57">
        <v>4393</v>
      </c>
      <c r="B118" s="77" t="s">
        <v>186</v>
      </c>
      <c r="C118" s="58">
        <v>0</v>
      </c>
      <c r="D118" s="58">
        <v>0</v>
      </c>
    </row>
    <row r="119" spans="1:4" ht="9.75" customHeight="1" x14ac:dyDescent="0.3">
      <c r="A119" s="57">
        <v>4394</v>
      </c>
      <c r="B119" s="77" t="s">
        <v>187</v>
      </c>
      <c r="C119" s="58">
        <v>0</v>
      </c>
      <c r="D119" s="58">
        <v>0</v>
      </c>
    </row>
    <row r="120" spans="1:4" ht="9.75" customHeight="1" x14ac:dyDescent="0.3">
      <c r="A120" s="57">
        <v>4395</v>
      </c>
      <c r="B120" s="77" t="s">
        <v>188</v>
      </c>
      <c r="C120" s="58">
        <v>0</v>
      </c>
      <c r="D120" s="58">
        <v>0</v>
      </c>
    </row>
    <row r="121" spans="1:4" ht="9.75" customHeight="1" x14ac:dyDescent="0.3">
      <c r="A121" s="57">
        <v>4396</v>
      </c>
      <c r="B121" s="77" t="s">
        <v>189</v>
      </c>
      <c r="C121" s="58">
        <v>0</v>
      </c>
      <c r="D121" s="58">
        <v>0</v>
      </c>
    </row>
    <row r="122" spans="1:4" ht="9.75" customHeight="1" x14ac:dyDescent="0.3">
      <c r="A122" s="57">
        <v>4397</v>
      </c>
      <c r="B122" s="77" t="s">
        <v>190</v>
      </c>
      <c r="C122" s="58">
        <v>0</v>
      </c>
      <c r="D122" s="58">
        <v>0</v>
      </c>
    </row>
    <row r="123" spans="1:4" ht="9.75" customHeight="1" x14ac:dyDescent="0.3">
      <c r="A123" s="57">
        <v>4399</v>
      </c>
      <c r="B123" s="77" t="s">
        <v>184</v>
      </c>
      <c r="C123" s="58">
        <v>628060.57999999996</v>
      </c>
      <c r="D123" s="58">
        <v>15361436.880000001</v>
      </c>
    </row>
    <row r="124" spans="1:4" ht="11.25" customHeight="1" x14ac:dyDescent="0.3">
      <c r="A124" s="72">
        <v>1120</v>
      </c>
      <c r="B124" s="76" t="s">
        <v>530</v>
      </c>
      <c r="C124" s="74">
        <f>+C125+C126+C127+C128+C129+C130+C131+C132+C133</f>
        <v>0</v>
      </c>
      <c r="D124" s="74">
        <f>+D125+D126+D127+D128+D129+D130+D131+D132+D133</f>
        <v>0</v>
      </c>
    </row>
    <row r="125" spans="1:4" ht="11.25" customHeight="1" x14ac:dyDescent="0.3">
      <c r="A125" s="57">
        <v>1124</v>
      </c>
      <c r="B125" s="44" t="s">
        <v>531</v>
      </c>
      <c r="C125" s="58">
        <v>0</v>
      </c>
      <c r="D125" s="58">
        <v>0</v>
      </c>
    </row>
    <row r="126" spans="1:4" ht="11.25" customHeight="1" x14ac:dyDescent="0.3">
      <c r="A126" s="57">
        <v>1124</v>
      </c>
      <c r="B126" s="44" t="s">
        <v>532</v>
      </c>
      <c r="C126" s="58">
        <v>0</v>
      </c>
      <c r="D126" s="58">
        <v>0</v>
      </c>
    </row>
    <row r="127" spans="1:4" ht="11.25" customHeight="1" x14ac:dyDescent="0.3">
      <c r="A127" s="57">
        <v>1124</v>
      </c>
      <c r="B127" s="44" t="s">
        <v>533</v>
      </c>
      <c r="C127" s="58">
        <v>0</v>
      </c>
      <c r="D127" s="58">
        <v>0</v>
      </c>
    </row>
    <row r="128" spans="1:4" ht="11.25" customHeight="1" x14ac:dyDescent="0.3">
      <c r="A128" s="57">
        <v>1124</v>
      </c>
      <c r="B128" s="44" t="s">
        <v>534</v>
      </c>
      <c r="C128" s="58">
        <v>0</v>
      </c>
      <c r="D128" s="58">
        <v>0</v>
      </c>
    </row>
    <row r="129" spans="1:4" ht="11.25" customHeight="1" x14ac:dyDescent="0.3">
      <c r="A129" s="57">
        <v>1124</v>
      </c>
      <c r="B129" s="44" t="s">
        <v>535</v>
      </c>
      <c r="C129" s="58">
        <v>0</v>
      </c>
      <c r="D129" s="58">
        <v>0</v>
      </c>
    </row>
    <row r="130" spans="1:4" ht="11.25" customHeight="1" x14ac:dyDescent="0.3">
      <c r="A130" s="57">
        <v>1124</v>
      </c>
      <c r="B130" s="44" t="s">
        <v>536</v>
      </c>
      <c r="C130" s="58">
        <v>0</v>
      </c>
      <c r="D130" s="58">
        <v>0</v>
      </c>
    </row>
    <row r="131" spans="1:4" ht="11.25" customHeight="1" x14ac:dyDescent="0.3">
      <c r="A131" s="57">
        <v>1122</v>
      </c>
      <c r="B131" s="44" t="s">
        <v>537</v>
      </c>
      <c r="C131" s="58">
        <v>0</v>
      </c>
      <c r="D131" s="58">
        <v>0</v>
      </c>
    </row>
    <row r="132" spans="1:4" ht="11.25" customHeight="1" x14ac:dyDescent="0.3">
      <c r="A132" s="57">
        <v>1122</v>
      </c>
      <c r="B132" s="44" t="s">
        <v>538</v>
      </c>
      <c r="C132" s="58">
        <v>0</v>
      </c>
      <c r="D132" s="58">
        <v>0</v>
      </c>
    </row>
    <row r="133" spans="1:4" ht="11.25" customHeight="1" x14ac:dyDescent="0.3">
      <c r="A133" s="57">
        <v>1122</v>
      </c>
      <c r="B133" s="44" t="s">
        <v>539</v>
      </c>
      <c r="C133" s="58">
        <v>0</v>
      </c>
      <c r="D133" s="58">
        <v>0</v>
      </c>
    </row>
    <row r="134" spans="1:4" ht="11.25" customHeight="1" x14ac:dyDescent="0.3">
      <c r="A134" s="72">
        <v>5120</v>
      </c>
      <c r="B134" s="76" t="s">
        <v>351</v>
      </c>
      <c r="C134" s="74">
        <f>+C135</f>
        <v>0</v>
      </c>
      <c r="D134" s="74">
        <f>+D135</f>
        <v>0</v>
      </c>
    </row>
    <row r="135" spans="1:4" ht="11.25" customHeight="1" x14ac:dyDescent="0.3">
      <c r="A135" s="57">
        <v>5120</v>
      </c>
      <c r="B135" s="44" t="s">
        <v>351</v>
      </c>
      <c r="C135" s="58">
        <v>0</v>
      </c>
      <c r="D135" s="58">
        <v>0</v>
      </c>
    </row>
    <row r="136" spans="1:4" ht="11.25" customHeight="1" x14ac:dyDescent="0.3">
      <c r="A136" s="72">
        <v>4150</v>
      </c>
      <c r="B136" s="76" t="s">
        <v>137</v>
      </c>
      <c r="C136" s="74">
        <f>+C137</f>
        <v>0</v>
      </c>
      <c r="D136" s="74">
        <f>+D137</f>
        <v>0</v>
      </c>
    </row>
    <row r="137" spans="1:4" ht="11.25" customHeight="1" x14ac:dyDescent="0.3">
      <c r="A137" s="57">
        <v>4151</v>
      </c>
      <c r="B137" s="44" t="s">
        <v>540</v>
      </c>
      <c r="C137" s="58">
        <v>0</v>
      </c>
      <c r="D137" s="58">
        <v>0</v>
      </c>
    </row>
    <row r="138" spans="1:4" ht="11.25" customHeight="1" x14ac:dyDescent="0.3">
      <c r="A138" s="57"/>
      <c r="B138" s="78" t="s">
        <v>541</v>
      </c>
      <c r="C138" s="74">
        <f t="shared" ref="C138:D138" si="0">C48+C49-C101</f>
        <v>48401659.530000001</v>
      </c>
      <c r="D138" s="74">
        <f t="shared" si="0"/>
        <v>67432941.100000024</v>
      </c>
    </row>
    <row r="139" spans="1:4" ht="9" customHeight="1" x14ac:dyDescent="0.3">
      <c r="A139" s="34"/>
      <c r="B139" s="34"/>
      <c r="C139" s="34"/>
      <c r="D139" s="34"/>
    </row>
    <row r="140" spans="1:4" ht="9.75" customHeight="1" x14ac:dyDescent="0.3">
      <c r="A140" s="34"/>
      <c r="B140" s="34" t="s">
        <v>310</v>
      </c>
      <c r="C140" s="34"/>
      <c r="D140" s="34"/>
    </row>
    <row r="143" spans="1:4" ht="15" customHeight="1" x14ac:dyDescent="0.3">
      <c r="A143" s="148"/>
      <c r="B143" s="148"/>
      <c r="C143" s="148"/>
      <c r="D143" s="148"/>
    </row>
    <row r="146" spans="3:3" ht="15" customHeight="1" x14ac:dyDescent="0.3">
      <c r="C146" s="104"/>
    </row>
  </sheetData>
  <mergeCells count="4">
    <mergeCell ref="A1:C1"/>
    <mergeCell ref="A2:C2"/>
    <mergeCell ref="A3:C3"/>
    <mergeCell ref="A4:C4"/>
  </mergeCells>
  <pageMargins left="0.23622047244094491" right="0.23622047244094491" top="0.74803149606299213" bottom="0.74803149606299213" header="0" footer="0"/>
  <pageSetup scale="82" orientation="portrait" r:id="rId1"/>
  <rowBreaks count="1" manualBreakCount="1">
    <brk id="80" man="1"/>
  </rowBreaks>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pageSetUpPr fitToPage="1"/>
  </sheetPr>
  <dimension ref="A1:C30"/>
  <sheetViews>
    <sheetView view="pageBreakPreview" zoomScale="60" zoomScaleNormal="100" workbookViewId="0">
      <selection activeCell="A3" sqref="A3:C3"/>
    </sheetView>
  </sheetViews>
  <sheetFormatPr baseColWidth="10" defaultColWidth="14.44140625" defaultRowHeight="15" customHeight="1" x14ac:dyDescent="0.3"/>
  <cols>
    <col min="1" max="1" width="4" style="29" customWidth="1"/>
    <col min="2" max="2" width="63.109375" style="29" customWidth="1"/>
    <col min="3" max="3" width="17.88671875" style="29" customWidth="1"/>
    <col min="4" max="26" width="11.44140625" style="29" customWidth="1"/>
    <col min="27" max="16384" width="14.44140625" style="29"/>
  </cols>
  <sheetData>
    <row r="1" spans="1:3" ht="11.25" customHeight="1" x14ac:dyDescent="0.3">
      <c r="A1" s="515" t="s">
        <v>2118</v>
      </c>
      <c r="B1" s="516"/>
      <c r="C1" s="517"/>
    </row>
    <row r="2" spans="1:3" ht="11.25" customHeight="1" x14ac:dyDescent="0.3">
      <c r="A2" s="518" t="s">
        <v>581</v>
      </c>
      <c r="B2" s="501"/>
      <c r="C2" s="519"/>
    </row>
    <row r="3" spans="1:3" ht="11.25" customHeight="1" x14ac:dyDescent="0.3">
      <c r="A3" s="518" t="s">
        <v>2114</v>
      </c>
      <c r="B3" s="501"/>
      <c r="C3" s="519"/>
    </row>
    <row r="4" spans="1:3" ht="9.75" customHeight="1" x14ac:dyDescent="0.3">
      <c r="A4" s="520" t="s">
        <v>543</v>
      </c>
      <c r="B4" s="521"/>
      <c r="C4" s="522"/>
    </row>
    <row r="5" spans="1:3" ht="9.75" customHeight="1" x14ac:dyDescent="0.3">
      <c r="A5" s="523" t="s">
        <v>544</v>
      </c>
      <c r="B5" s="524"/>
      <c r="C5" s="132">
        <v>2025</v>
      </c>
    </row>
    <row r="6" spans="1:3" ht="9.75" customHeight="1" x14ac:dyDescent="0.3">
      <c r="A6" s="102" t="s">
        <v>582</v>
      </c>
      <c r="B6" s="102"/>
      <c r="C6" s="103">
        <v>125545811.99000001</v>
      </c>
    </row>
    <row r="7" spans="1:3" ht="7.5" customHeight="1" x14ac:dyDescent="0.3">
      <c r="A7" s="44"/>
      <c r="B7" s="84"/>
      <c r="C7" s="106"/>
    </row>
    <row r="8" spans="1:3" ht="9.75" customHeight="1" x14ac:dyDescent="0.3">
      <c r="A8" s="86" t="s">
        <v>583</v>
      </c>
      <c r="B8" s="86"/>
      <c r="C8" s="88">
        <f>SUM(C9:C14)</f>
        <v>628060.57999999996</v>
      </c>
    </row>
    <row r="9" spans="1:3" ht="9.75" customHeight="1" x14ac:dyDescent="0.3">
      <c r="A9" s="107" t="s">
        <v>584</v>
      </c>
      <c r="B9" s="108" t="s">
        <v>173</v>
      </c>
      <c r="C9" s="109">
        <v>0</v>
      </c>
    </row>
    <row r="10" spans="1:3" ht="9.75" customHeight="1" x14ac:dyDescent="0.3">
      <c r="A10" s="110" t="s">
        <v>585</v>
      </c>
      <c r="B10" s="111" t="s">
        <v>586</v>
      </c>
      <c r="C10" s="109">
        <v>0</v>
      </c>
    </row>
    <row r="11" spans="1:3" ht="9.75" customHeight="1" x14ac:dyDescent="0.3">
      <c r="A11" s="110" t="s">
        <v>587</v>
      </c>
      <c r="B11" s="111" t="s">
        <v>182</v>
      </c>
      <c r="C11" s="109">
        <v>0</v>
      </c>
    </row>
    <row r="12" spans="1:3" ht="9.75" customHeight="1" x14ac:dyDescent="0.3">
      <c r="A12" s="110" t="s">
        <v>588</v>
      </c>
      <c r="B12" s="111" t="s">
        <v>183</v>
      </c>
      <c r="C12" s="109">
        <v>0</v>
      </c>
    </row>
    <row r="13" spans="1:3" ht="9.75" customHeight="1" x14ac:dyDescent="0.3">
      <c r="A13" s="110" t="s">
        <v>589</v>
      </c>
      <c r="B13" s="111" t="s">
        <v>184</v>
      </c>
      <c r="C13" s="109">
        <v>628060.57999999996</v>
      </c>
    </row>
    <row r="14" spans="1:3" ht="9.75" customHeight="1" x14ac:dyDescent="0.3">
      <c r="A14" s="112" t="s">
        <v>590</v>
      </c>
      <c r="B14" s="113" t="s">
        <v>591</v>
      </c>
      <c r="C14" s="109">
        <v>0</v>
      </c>
    </row>
    <row r="15" spans="1:3" ht="7.5" customHeight="1" x14ac:dyDescent="0.3">
      <c r="A15" s="44"/>
      <c r="B15" s="114"/>
      <c r="C15" s="115"/>
    </row>
    <row r="16" spans="1:3" ht="9.75" customHeight="1" x14ac:dyDescent="0.3">
      <c r="A16" s="86" t="s">
        <v>592</v>
      </c>
      <c r="B16" s="84"/>
      <c r="C16" s="88">
        <f>SUM(C17:C19)</f>
        <v>0</v>
      </c>
    </row>
    <row r="17" spans="1:3" ht="9.75" customHeight="1" x14ac:dyDescent="0.3">
      <c r="A17" s="116">
        <v>3.1</v>
      </c>
      <c r="B17" s="111" t="s">
        <v>593</v>
      </c>
      <c r="C17" s="109">
        <v>0</v>
      </c>
    </row>
    <row r="18" spans="1:3" ht="9.75" customHeight="1" x14ac:dyDescent="0.3">
      <c r="A18" s="117">
        <v>3.2</v>
      </c>
      <c r="B18" s="111" t="s">
        <v>594</v>
      </c>
      <c r="C18" s="109">
        <v>0</v>
      </c>
    </row>
    <row r="19" spans="1:3" ht="9.75" customHeight="1" x14ac:dyDescent="0.3">
      <c r="A19" s="117">
        <v>3.3</v>
      </c>
      <c r="B19" s="113" t="s">
        <v>595</v>
      </c>
      <c r="C19" s="118">
        <v>0</v>
      </c>
    </row>
    <row r="20" spans="1:3" ht="7.5" customHeight="1" x14ac:dyDescent="0.3">
      <c r="A20" s="44"/>
      <c r="B20" s="113"/>
      <c r="C20" s="119"/>
    </row>
    <row r="21" spans="1:3" ht="9.75" customHeight="1" x14ac:dyDescent="0.3">
      <c r="A21" s="120" t="s">
        <v>596</v>
      </c>
      <c r="B21" s="120"/>
      <c r="C21" s="103">
        <f>C6+C8-C16</f>
        <v>126173872.57000001</v>
      </c>
    </row>
    <row r="22" spans="1:3" ht="9.75" customHeight="1" x14ac:dyDescent="0.3">
      <c r="A22" s="44"/>
      <c r="B22" s="44"/>
      <c r="C22" s="44"/>
    </row>
    <row r="23" spans="1:3" ht="9.75" customHeight="1" x14ac:dyDescent="0.3">
      <c r="A23" s="44"/>
      <c r="B23" s="34" t="s">
        <v>310</v>
      </c>
      <c r="C23" s="44"/>
    </row>
    <row r="25" spans="1:3" ht="15" customHeight="1" x14ac:dyDescent="0.3">
      <c r="A25" s="175"/>
      <c r="B25" s="175"/>
      <c r="C25" s="175"/>
    </row>
    <row r="26" spans="1:3" ht="15" customHeight="1" x14ac:dyDescent="0.3">
      <c r="A26" s="175"/>
      <c r="B26" s="175"/>
      <c r="C26" s="175"/>
    </row>
    <row r="27" spans="1:3" ht="15" customHeight="1" x14ac:dyDescent="0.3">
      <c r="A27" s="175"/>
      <c r="B27" s="175"/>
      <c r="C27" s="175"/>
    </row>
    <row r="28" spans="1:3" ht="15" customHeight="1" x14ac:dyDescent="0.3">
      <c r="A28" s="175"/>
      <c r="B28" s="175"/>
      <c r="C28" s="175"/>
    </row>
    <row r="29" spans="1:3" ht="15" customHeight="1" x14ac:dyDescent="0.3">
      <c r="A29" s="175"/>
      <c r="B29" s="175"/>
      <c r="C29" s="175"/>
    </row>
    <row r="30" spans="1:3" ht="15" customHeight="1" x14ac:dyDescent="0.3">
      <c r="A30" s="175"/>
      <c r="B30" s="175"/>
      <c r="C30" s="175"/>
    </row>
  </sheetData>
  <mergeCells count="5">
    <mergeCell ref="A1:C1"/>
    <mergeCell ref="A2:C2"/>
    <mergeCell ref="A3:C3"/>
    <mergeCell ref="A4:C4"/>
    <mergeCell ref="A5:B5"/>
  </mergeCells>
  <pageMargins left="0.31496062992125984" right="0.31496062992125984" top="0.74803149606299213" bottom="0.74803149606299213" header="0" footer="0"/>
  <pageSetup scale="92" orientation="portrait"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pageSetUpPr fitToPage="1"/>
  </sheetPr>
  <dimension ref="A1:C48"/>
  <sheetViews>
    <sheetView view="pageBreakPreview" zoomScale="60" zoomScaleNormal="100" workbookViewId="0">
      <selection activeCell="A4" sqref="A1:C4"/>
    </sheetView>
  </sheetViews>
  <sheetFormatPr baseColWidth="10" defaultColWidth="14.44140625" defaultRowHeight="15" customHeight="1" x14ac:dyDescent="0.3"/>
  <cols>
    <col min="1" max="1" width="3.88671875" style="29" customWidth="1"/>
    <col min="2" max="2" width="62.109375" style="29" customWidth="1"/>
    <col min="3" max="3" width="17.88671875" style="29" customWidth="1"/>
    <col min="4" max="26" width="11.44140625" style="29" customWidth="1"/>
    <col min="27" max="16384" width="14.44140625" style="29"/>
  </cols>
  <sheetData>
    <row r="1" spans="1:3" ht="11.25" customHeight="1" x14ac:dyDescent="0.3">
      <c r="A1" s="525" t="s">
        <v>2118</v>
      </c>
      <c r="B1" s="516"/>
      <c r="C1" s="517"/>
    </row>
    <row r="2" spans="1:3" ht="11.25" customHeight="1" x14ac:dyDescent="0.3">
      <c r="A2" s="526" t="s">
        <v>542</v>
      </c>
      <c r="B2" s="501"/>
      <c r="C2" s="519"/>
    </row>
    <row r="3" spans="1:3" ht="11.25" customHeight="1" x14ac:dyDescent="0.3">
      <c r="A3" s="526" t="s">
        <v>2114</v>
      </c>
      <c r="B3" s="501"/>
      <c r="C3" s="519"/>
    </row>
    <row r="4" spans="1:3" ht="9.75" customHeight="1" x14ac:dyDescent="0.3">
      <c r="A4" s="520" t="s">
        <v>543</v>
      </c>
      <c r="B4" s="521"/>
      <c r="C4" s="522"/>
    </row>
    <row r="5" spans="1:3" ht="11.25" customHeight="1" x14ac:dyDescent="0.3">
      <c r="A5" s="523" t="s">
        <v>544</v>
      </c>
      <c r="B5" s="524"/>
      <c r="C5" s="132">
        <v>2025</v>
      </c>
    </row>
    <row r="6" spans="1:3" ht="9.75" customHeight="1" x14ac:dyDescent="0.3">
      <c r="A6" s="133" t="s">
        <v>545</v>
      </c>
      <c r="B6" s="102"/>
      <c r="C6" s="134">
        <v>87851598.929999992</v>
      </c>
    </row>
    <row r="7" spans="1:3" ht="7.5" customHeight="1" x14ac:dyDescent="0.3">
      <c r="A7" s="83"/>
      <c r="B7" s="84"/>
      <c r="C7" s="85"/>
    </row>
    <row r="8" spans="1:3" ht="9.75" customHeight="1" x14ac:dyDescent="0.3">
      <c r="A8" s="86" t="s">
        <v>546</v>
      </c>
      <c r="B8" s="87"/>
      <c r="C8" s="88">
        <f>SUM(C9:C29)</f>
        <v>4948766.46</v>
      </c>
    </row>
    <row r="9" spans="1:3" ht="9.75" customHeight="1" x14ac:dyDescent="0.3">
      <c r="A9" s="89">
        <v>2.1</v>
      </c>
      <c r="B9" s="90" t="s">
        <v>206</v>
      </c>
      <c r="C9" s="91">
        <v>0</v>
      </c>
    </row>
    <row r="10" spans="1:3" ht="9.75" customHeight="1" x14ac:dyDescent="0.3">
      <c r="A10" s="89">
        <v>2.2000000000000002</v>
      </c>
      <c r="B10" s="90" t="s">
        <v>203</v>
      </c>
      <c r="C10" s="91">
        <v>0</v>
      </c>
    </row>
    <row r="11" spans="1:3" ht="9.75" customHeight="1" x14ac:dyDescent="0.3">
      <c r="A11" s="92">
        <v>2.2999999999999998</v>
      </c>
      <c r="B11" s="93" t="s">
        <v>379</v>
      </c>
      <c r="C11" s="91">
        <v>546017.98</v>
      </c>
    </row>
    <row r="12" spans="1:3" ht="9.75" customHeight="1" x14ac:dyDescent="0.3">
      <c r="A12" s="92">
        <v>2.4</v>
      </c>
      <c r="B12" s="93" t="s">
        <v>380</v>
      </c>
      <c r="C12" s="91">
        <v>65509.71</v>
      </c>
    </row>
    <row r="13" spans="1:3" ht="9.75" customHeight="1" x14ac:dyDescent="0.3">
      <c r="A13" s="92">
        <v>2.5</v>
      </c>
      <c r="B13" s="93" t="s">
        <v>381</v>
      </c>
      <c r="C13" s="91">
        <v>0</v>
      </c>
    </row>
    <row r="14" spans="1:3" ht="9.75" customHeight="1" x14ac:dyDescent="0.3">
      <c r="A14" s="92">
        <v>2.6</v>
      </c>
      <c r="B14" s="93" t="s">
        <v>382</v>
      </c>
      <c r="C14" s="91">
        <v>1075715.02</v>
      </c>
    </row>
    <row r="15" spans="1:3" ht="9.75" customHeight="1" x14ac:dyDescent="0.3">
      <c r="A15" s="92">
        <v>2.7</v>
      </c>
      <c r="B15" s="93" t="s">
        <v>384</v>
      </c>
      <c r="C15" s="91">
        <v>0</v>
      </c>
    </row>
    <row r="16" spans="1:3" ht="9.75" customHeight="1" x14ac:dyDescent="0.3">
      <c r="A16" s="92">
        <v>2.8</v>
      </c>
      <c r="B16" s="93" t="s">
        <v>385</v>
      </c>
      <c r="C16" s="91">
        <v>1228701.57</v>
      </c>
    </row>
    <row r="17" spans="1:3" ht="9.75" customHeight="1" x14ac:dyDescent="0.3">
      <c r="A17" s="92">
        <v>2.9</v>
      </c>
      <c r="B17" s="93" t="s">
        <v>387</v>
      </c>
      <c r="C17" s="91">
        <v>0</v>
      </c>
    </row>
    <row r="18" spans="1:3" ht="9.75" customHeight="1" x14ac:dyDescent="0.3">
      <c r="A18" s="92" t="s">
        <v>547</v>
      </c>
      <c r="B18" s="93" t="s">
        <v>548</v>
      </c>
      <c r="C18" s="91">
        <v>1300000</v>
      </c>
    </row>
    <row r="19" spans="1:3" ht="9.75" customHeight="1" x14ac:dyDescent="0.3">
      <c r="A19" s="92" t="s">
        <v>549</v>
      </c>
      <c r="B19" s="93" t="s">
        <v>393</v>
      </c>
      <c r="C19" s="91">
        <v>328423.84000000003</v>
      </c>
    </row>
    <row r="20" spans="1:3" ht="9.75" customHeight="1" x14ac:dyDescent="0.3">
      <c r="A20" s="92" t="s">
        <v>550</v>
      </c>
      <c r="B20" s="93" t="s">
        <v>551</v>
      </c>
      <c r="C20" s="91">
        <v>0</v>
      </c>
    </row>
    <row r="21" spans="1:3" ht="9.75" customHeight="1" x14ac:dyDescent="0.3">
      <c r="A21" s="92" t="s">
        <v>552</v>
      </c>
      <c r="B21" s="93" t="s">
        <v>553</v>
      </c>
      <c r="C21" s="91">
        <v>404398.34</v>
      </c>
    </row>
    <row r="22" spans="1:3" ht="9.75" customHeight="1" x14ac:dyDescent="0.3">
      <c r="A22" s="92" t="s">
        <v>554</v>
      </c>
      <c r="B22" s="93" t="s">
        <v>555</v>
      </c>
      <c r="C22" s="91">
        <v>0</v>
      </c>
    </row>
    <row r="23" spans="1:3" ht="9.75" customHeight="1" x14ac:dyDescent="0.3">
      <c r="A23" s="92" t="s">
        <v>556</v>
      </c>
      <c r="B23" s="93" t="s">
        <v>557</v>
      </c>
      <c r="C23" s="91">
        <v>0</v>
      </c>
    </row>
    <row r="24" spans="1:3" ht="9.75" customHeight="1" x14ac:dyDescent="0.3">
      <c r="A24" s="92" t="s">
        <v>558</v>
      </c>
      <c r="B24" s="93" t="s">
        <v>559</v>
      </c>
      <c r="C24" s="91">
        <v>0</v>
      </c>
    </row>
    <row r="25" spans="1:3" ht="9.75" customHeight="1" x14ac:dyDescent="0.3">
      <c r="A25" s="92" t="s">
        <v>560</v>
      </c>
      <c r="B25" s="93" t="s">
        <v>561</v>
      </c>
      <c r="C25" s="91">
        <v>0</v>
      </c>
    </row>
    <row r="26" spans="1:3" ht="9.75" customHeight="1" x14ac:dyDescent="0.3">
      <c r="A26" s="92" t="s">
        <v>562</v>
      </c>
      <c r="B26" s="93" t="s">
        <v>563</v>
      </c>
      <c r="C26" s="91">
        <v>0</v>
      </c>
    </row>
    <row r="27" spans="1:3" ht="9.75" customHeight="1" x14ac:dyDescent="0.3">
      <c r="A27" s="92" t="s">
        <v>564</v>
      </c>
      <c r="B27" s="93" t="s">
        <v>565</v>
      </c>
      <c r="C27" s="91">
        <v>0</v>
      </c>
    </row>
    <row r="28" spans="1:3" ht="9.75" customHeight="1" x14ac:dyDescent="0.3">
      <c r="A28" s="92" t="s">
        <v>566</v>
      </c>
      <c r="B28" s="93" t="s">
        <v>567</v>
      </c>
      <c r="C28" s="91">
        <v>0</v>
      </c>
    </row>
    <row r="29" spans="1:3" ht="9.75" customHeight="1" x14ac:dyDescent="0.3">
      <c r="A29" s="92" t="s">
        <v>568</v>
      </c>
      <c r="B29" s="90" t="s">
        <v>569</v>
      </c>
      <c r="C29" s="91">
        <v>0</v>
      </c>
    </row>
    <row r="30" spans="1:3" ht="7.5" customHeight="1" x14ac:dyDescent="0.3">
      <c r="A30" s="83"/>
      <c r="B30" s="94"/>
      <c r="C30" s="95"/>
    </row>
    <row r="31" spans="1:3" ht="9.75" customHeight="1" x14ac:dyDescent="0.3">
      <c r="A31" s="96" t="s">
        <v>570</v>
      </c>
      <c r="B31" s="97"/>
      <c r="C31" s="98">
        <f>SUM(C32:C38)</f>
        <v>9467681.8600000013</v>
      </c>
    </row>
    <row r="32" spans="1:3" ht="9.75" customHeight="1" x14ac:dyDescent="0.3">
      <c r="A32" s="92" t="s">
        <v>571</v>
      </c>
      <c r="B32" s="93" t="s">
        <v>280</v>
      </c>
      <c r="C32" s="91">
        <v>3798569.93</v>
      </c>
    </row>
    <row r="33" spans="1:3" ht="9.75" customHeight="1" x14ac:dyDescent="0.3">
      <c r="A33" s="92" t="s">
        <v>572</v>
      </c>
      <c r="B33" s="93" t="s">
        <v>289</v>
      </c>
      <c r="C33" s="91">
        <v>0</v>
      </c>
    </row>
    <row r="34" spans="1:3" ht="9.75" customHeight="1" x14ac:dyDescent="0.3">
      <c r="A34" s="92" t="s">
        <v>573</v>
      </c>
      <c r="B34" s="93" t="s">
        <v>292</v>
      </c>
      <c r="C34" s="91">
        <v>4704308.62</v>
      </c>
    </row>
    <row r="35" spans="1:3" ht="9.75" customHeight="1" x14ac:dyDescent="0.3">
      <c r="A35" s="92" t="s">
        <v>574</v>
      </c>
      <c r="B35" s="93" t="s">
        <v>298</v>
      </c>
      <c r="C35" s="91">
        <v>0</v>
      </c>
    </row>
    <row r="36" spans="1:3" ht="9.75" customHeight="1" x14ac:dyDescent="0.3">
      <c r="A36" s="92" t="s">
        <v>575</v>
      </c>
      <c r="B36" s="93" t="s">
        <v>308</v>
      </c>
      <c r="C36" s="91">
        <v>401398.34</v>
      </c>
    </row>
    <row r="37" spans="1:3" ht="9.75" customHeight="1" x14ac:dyDescent="0.3">
      <c r="A37" s="92" t="s">
        <v>576</v>
      </c>
      <c r="B37" s="93" t="s">
        <v>577</v>
      </c>
      <c r="C37" s="91">
        <v>0</v>
      </c>
    </row>
    <row r="38" spans="1:3" ht="9.75" customHeight="1" x14ac:dyDescent="0.3">
      <c r="A38" s="92" t="s">
        <v>578</v>
      </c>
      <c r="B38" s="90" t="s">
        <v>579</v>
      </c>
      <c r="C38" s="135">
        <v>563404.97</v>
      </c>
    </row>
    <row r="39" spans="1:3" ht="7.5" customHeight="1" x14ac:dyDescent="0.3">
      <c r="A39" s="83"/>
      <c r="B39" s="99"/>
      <c r="C39" s="100"/>
    </row>
    <row r="40" spans="1:3" ht="9.75" customHeight="1" x14ac:dyDescent="0.3">
      <c r="A40" s="101" t="s">
        <v>580</v>
      </c>
      <c r="B40" s="102"/>
      <c r="C40" s="103">
        <f>C6-C8+C31</f>
        <v>92370514.329999998</v>
      </c>
    </row>
    <row r="41" spans="1:3" ht="9.75" customHeight="1" x14ac:dyDescent="0.3">
      <c r="A41" s="44"/>
      <c r="B41" s="44"/>
      <c r="C41" s="44"/>
    </row>
    <row r="42" spans="1:3" ht="9.75" customHeight="1" x14ac:dyDescent="0.3">
      <c r="A42" s="44"/>
      <c r="B42" s="34" t="s">
        <v>310</v>
      </c>
      <c r="C42" s="44"/>
    </row>
    <row r="44" spans="1:3" ht="15" customHeight="1" x14ac:dyDescent="0.3">
      <c r="A44" s="175"/>
      <c r="B44" s="175"/>
      <c r="C44" s="175"/>
    </row>
    <row r="45" spans="1:3" ht="15" customHeight="1" x14ac:dyDescent="0.3">
      <c r="A45" s="175"/>
      <c r="B45" s="175"/>
      <c r="C45" s="175"/>
    </row>
    <row r="46" spans="1:3" ht="15" customHeight="1" x14ac:dyDescent="0.3">
      <c r="A46" s="175"/>
      <c r="B46" s="175"/>
      <c r="C46" s="175"/>
    </row>
    <row r="47" spans="1:3" ht="15" customHeight="1" x14ac:dyDescent="0.3">
      <c r="A47" s="175"/>
      <c r="B47" s="175"/>
      <c r="C47" s="175"/>
    </row>
    <row r="48" spans="1:3" ht="15" customHeight="1" x14ac:dyDescent="0.3">
      <c r="A48" s="175"/>
      <c r="B48" s="175"/>
      <c r="C48" s="175"/>
    </row>
  </sheetData>
  <mergeCells count="5">
    <mergeCell ref="A1:C1"/>
    <mergeCell ref="A2:C2"/>
    <mergeCell ref="A3:C3"/>
    <mergeCell ref="A4:C4"/>
    <mergeCell ref="A5:B5"/>
  </mergeCells>
  <pageMargins left="0.31496062992125984" right="0.31496062992125984" top="0.74803149606299213" bottom="0.74803149606299213" header="0" footer="0"/>
  <pageSetup scale="93" orientation="portrait"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pageSetUpPr fitToPage="1"/>
  </sheetPr>
  <dimension ref="A1:J68"/>
  <sheetViews>
    <sheetView view="pageBreakPreview" topLeftCell="A39" zoomScale="60" zoomScaleNormal="100" workbookViewId="0">
      <selection activeCell="C62" sqref="C62"/>
    </sheetView>
  </sheetViews>
  <sheetFormatPr baseColWidth="10" defaultColWidth="14.44140625" defaultRowHeight="15" customHeight="1" x14ac:dyDescent="0.2"/>
  <cols>
    <col min="1" max="1" width="12.88671875" style="44" customWidth="1"/>
    <col min="2" max="2" width="72.109375" style="44" customWidth="1"/>
    <col min="3" max="7" width="15.88671875" style="44" customWidth="1"/>
    <col min="8" max="8" width="11.88671875" style="44" customWidth="1"/>
    <col min="9" max="9" width="13.44140625" style="44" customWidth="1"/>
    <col min="10" max="10" width="13.109375" style="44" customWidth="1"/>
    <col min="11" max="26" width="9.109375" style="44" customWidth="1"/>
    <col min="27" max="16384" width="14.44140625" style="44"/>
  </cols>
  <sheetData>
    <row r="1" spans="1:10" ht="11.25" customHeight="1" x14ac:dyDescent="0.2">
      <c r="A1" s="488" t="s">
        <v>2118</v>
      </c>
      <c r="B1" s="489"/>
      <c r="C1" s="489"/>
      <c r="D1" s="489"/>
      <c r="E1" s="489"/>
      <c r="F1" s="489"/>
      <c r="G1" s="70" t="s">
        <v>99</v>
      </c>
      <c r="H1" s="71">
        <v>2025</v>
      </c>
      <c r="I1" s="34"/>
      <c r="J1" s="34"/>
    </row>
    <row r="2" spans="1:10" ht="11.25" customHeight="1" x14ac:dyDescent="0.2">
      <c r="A2" s="488" t="s">
        <v>597</v>
      </c>
      <c r="B2" s="489"/>
      <c r="C2" s="489"/>
      <c r="D2" s="489"/>
      <c r="E2" s="489"/>
      <c r="F2" s="489"/>
      <c r="G2" s="70" t="s">
        <v>101</v>
      </c>
      <c r="H2" s="71" t="s">
        <v>648</v>
      </c>
      <c r="I2" s="34"/>
      <c r="J2" s="34"/>
    </row>
    <row r="3" spans="1:10" ht="11.25" customHeight="1" x14ac:dyDescent="0.2">
      <c r="A3" s="488" t="s">
        <v>2114</v>
      </c>
      <c r="B3" s="489"/>
      <c r="C3" s="489"/>
      <c r="D3" s="489"/>
      <c r="E3" s="489"/>
      <c r="F3" s="489"/>
      <c r="G3" s="70" t="s">
        <v>102</v>
      </c>
      <c r="H3" s="71" t="s">
        <v>651</v>
      </c>
      <c r="I3" s="34"/>
      <c r="J3" s="34"/>
    </row>
    <row r="4" spans="1:10" ht="11.25" customHeight="1" x14ac:dyDescent="0.2">
      <c r="A4" s="488" t="s">
        <v>103</v>
      </c>
      <c r="B4" s="489"/>
      <c r="C4" s="489"/>
      <c r="D4" s="489"/>
      <c r="E4" s="489"/>
      <c r="F4" s="489"/>
      <c r="G4" s="70"/>
      <c r="H4" s="71"/>
      <c r="I4" s="34"/>
      <c r="J4" s="34"/>
    </row>
    <row r="5" spans="1:10" ht="9.75" customHeight="1" x14ac:dyDescent="0.2">
      <c r="A5" s="31" t="s">
        <v>104</v>
      </c>
      <c r="B5" s="32"/>
      <c r="C5" s="32"/>
      <c r="D5" s="32"/>
      <c r="E5" s="32"/>
      <c r="F5" s="32"/>
      <c r="G5" s="32"/>
      <c r="H5" s="32"/>
      <c r="I5" s="34"/>
      <c r="J5" s="34"/>
    </row>
    <row r="6" spans="1:10" ht="9.75" customHeight="1" x14ac:dyDescent="0.2">
      <c r="A6" s="34"/>
      <c r="B6" s="34"/>
      <c r="C6" s="34"/>
      <c r="D6" s="34"/>
      <c r="E6" s="34"/>
      <c r="F6" s="34"/>
      <c r="G6" s="34"/>
      <c r="H6" s="34"/>
      <c r="I6" s="34"/>
      <c r="J6" s="34"/>
    </row>
    <row r="7" spans="1:10" ht="9.75" customHeight="1" x14ac:dyDescent="0.2">
      <c r="A7" s="34"/>
      <c r="B7" s="34"/>
      <c r="C7" s="34"/>
      <c r="D7" s="34"/>
      <c r="E7" s="34"/>
      <c r="F7" s="34"/>
      <c r="G7" s="34"/>
      <c r="H7" s="34"/>
      <c r="I7" s="34"/>
      <c r="J7" s="34"/>
    </row>
    <row r="8" spans="1:10" ht="24.75" customHeight="1" x14ac:dyDescent="0.2">
      <c r="A8" s="122" t="s">
        <v>106</v>
      </c>
      <c r="B8" s="122" t="s">
        <v>544</v>
      </c>
      <c r="C8" s="123" t="s">
        <v>598</v>
      </c>
      <c r="D8" s="123" t="s">
        <v>599</v>
      </c>
      <c r="E8" s="123" t="s">
        <v>600</v>
      </c>
      <c r="F8" s="123" t="s">
        <v>601</v>
      </c>
      <c r="G8" s="123" t="s">
        <v>602</v>
      </c>
      <c r="H8" s="123" t="s">
        <v>603</v>
      </c>
      <c r="I8" s="123" t="s">
        <v>604</v>
      </c>
      <c r="J8" s="123" t="s">
        <v>605</v>
      </c>
    </row>
    <row r="9" spans="1:10" ht="9.75" customHeight="1" x14ac:dyDescent="0.2">
      <c r="A9" s="72">
        <v>7000</v>
      </c>
      <c r="B9" s="73" t="s">
        <v>606</v>
      </c>
      <c r="C9" s="75"/>
      <c r="D9" s="75"/>
      <c r="E9" s="75"/>
      <c r="F9" s="75"/>
      <c r="G9" s="75"/>
      <c r="H9" s="75"/>
      <c r="I9" s="75"/>
      <c r="J9" s="75"/>
    </row>
    <row r="10" spans="1:10" ht="9.75" customHeight="1" x14ac:dyDescent="0.2">
      <c r="A10" s="34">
        <v>7110</v>
      </c>
      <c r="B10" s="77" t="s">
        <v>602</v>
      </c>
      <c r="C10" s="58">
        <v>0</v>
      </c>
      <c r="D10" s="58">
        <v>0</v>
      </c>
      <c r="E10" s="58">
        <v>0</v>
      </c>
      <c r="F10" s="58">
        <v>0</v>
      </c>
      <c r="G10" s="34"/>
      <c r="H10" s="34"/>
      <c r="I10" s="34"/>
      <c r="J10" s="34"/>
    </row>
    <row r="11" spans="1:10" ht="9.75" customHeight="1" x14ac:dyDescent="0.2">
      <c r="A11" s="34">
        <v>7120</v>
      </c>
      <c r="B11" s="77" t="s">
        <v>607</v>
      </c>
      <c r="C11" s="58">
        <v>0</v>
      </c>
      <c r="D11" s="58">
        <v>0</v>
      </c>
      <c r="E11" s="58">
        <v>0</v>
      </c>
      <c r="F11" s="58">
        <v>0</v>
      </c>
      <c r="G11" s="34"/>
      <c r="H11" s="34"/>
      <c r="I11" s="34"/>
      <c r="J11" s="34"/>
    </row>
    <row r="12" spans="1:10" ht="9.75" customHeight="1" x14ac:dyDescent="0.2">
      <c r="A12" s="34">
        <v>7130</v>
      </c>
      <c r="B12" s="77" t="s">
        <v>608</v>
      </c>
      <c r="C12" s="58">
        <v>0</v>
      </c>
      <c r="D12" s="58">
        <v>0</v>
      </c>
      <c r="E12" s="58">
        <v>0</v>
      </c>
      <c r="F12" s="58">
        <v>0</v>
      </c>
      <c r="G12" s="34"/>
      <c r="H12" s="34"/>
      <c r="I12" s="34"/>
      <c r="J12" s="34"/>
    </row>
    <row r="13" spans="1:10" ht="9.75" customHeight="1" x14ac:dyDescent="0.2">
      <c r="A13" s="34">
        <v>7140</v>
      </c>
      <c r="B13" s="77" t="s">
        <v>609</v>
      </c>
      <c r="C13" s="58">
        <v>0</v>
      </c>
      <c r="D13" s="58">
        <v>0</v>
      </c>
      <c r="E13" s="58">
        <v>0</v>
      </c>
      <c r="F13" s="58">
        <v>0</v>
      </c>
      <c r="G13" s="34"/>
      <c r="H13" s="34"/>
      <c r="I13" s="34"/>
      <c r="J13" s="34"/>
    </row>
    <row r="14" spans="1:10" ht="9.75" customHeight="1" x14ac:dyDescent="0.2">
      <c r="A14" s="34">
        <v>7150</v>
      </c>
      <c r="B14" s="77" t="s">
        <v>610</v>
      </c>
      <c r="C14" s="58">
        <v>0</v>
      </c>
      <c r="D14" s="58">
        <v>0</v>
      </c>
      <c r="E14" s="58">
        <v>0</v>
      </c>
      <c r="F14" s="58">
        <v>0</v>
      </c>
      <c r="G14" s="34"/>
      <c r="H14" s="34"/>
      <c r="I14" s="34"/>
      <c r="J14" s="34"/>
    </row>
    <row r="15" spans="1:10" ht="9.75" customHeight="1" x14ac:dyDescent="0.2">
      <c r="A15" s="34">
        <v>7160</v>
      </c>
      <c r="B15" s="77" t="s">
        <v>611</v>
      </c>
      <c r="C15" s="58">
        <v>0</v>
      </c>
      <c r="D15" s="58">
        <v>0</v>
      </c>
      <c r="E15" s="58">
        <v>0</v>
      </c>
      <c r="F15" s="58">
        <v>0</v>
      </c>
      <c r="G15" s="34"/>
      <c r="H15" s="34"/>
      <c r="I15" s="34"/>
      <c r="J15" s="34"/>
    </row>
    <row r="16" spans="1:10" ht="9.75" customHeight="1" x14ac:dyDescent="0.2">
      <c r="A16" s="34">
        <v>7210</v>
      </c>
      <c r="B16" s="77" t="s">
        <v>612</v>
      </c>
      <c r="C16" s="58">
        <v>0</v>
      </c>
      <c r="D16" s="58">
        <v>0</v>
      </c>
      <c r="E16" s="58">
        <v>0</v>
      </c>
      <c r="F16" s="58">
        <v>0</v>
      </c>
      <c r="G16" s="34"/>
      <c r="H16" s="34"/>
      <c r="I16" s="34"/>
      <c r="J16" s="34"/>
    </row>
    <row r="17" spans="1:10" ht="9.75" customHeight="1" x14ac:dyDescent="0.2">
      <c r="A17" s="34">
        <v>7220</v>
      </c>
      <c r="B17" s="77" t="s">
        <v>613</v>
      </c>
      <c r="C17" s="58">
        <v>0</v>
      </c>
      <c r="D17" s="58">
        <v>0</v>
      </c>
      <c r="E17" s="58">
        <v>0</v>
      </c>
      <c r="F17" s="58">
        <v>0</v>
      </c>
      <c r="G17" s="34"/>
      <c r="H17" s="34"/>
      <c r="I17" s="34"/>
      <c r="J17" s="34"/>
    </row>
    <row r="18" spans="1:10" ht="9.75" customHeight="1" x14ac:dyDescent="0.2">
      <c r="A18" s="34">
        <v>7230</v>
      </c>
      <c r="B18" s="77" t="s">
        <v>614</v>
      </c>
      <c r="C18" s="58">
        <v>0</v>
      </c>
      <c r="D18" s="58">
        <v>0</v>
      </c>
      <c r="E18" s="58">
        <v>0</v>
      </c>
      <c r="F18" s="58">
        <v>0</v>
      </c>
      <c r="G18" s="34"/>
      <c r="H18" s="34"/>
      <c r="I18" s="34"/>
      <c r="J18" s="34"/>
    </row>
    <row r="19" spans="1:10" ht="9.75" customHeight="1" x14ac:dyDescent="0.2">
      <c r="A19" s="34">
        <v>7240</v>
      </c>
      <c r="B19" s="77" t="s">
        <v>615</v>
      </c>
      <c r="C19" s="58">
        <v>0</v>
      </c>
      <c r="D19" s="58">
        <v>0</v>
      </c>
      <c r="E19" s="58">
        <v>0</v>
      </c>
      <c r="F19" s="58">
        <v>0</v>
      </c>
      <c r="G19" s="34"/>
      <c r="H19" s="34"/>
      <c r="I19" s="34"/>
      <c r="J19" s="34"/>
    </row>
    <row r="20" spans="1:10" ht="9.75" customHeight="1" x14ac:dyDescent="0.2">
      <c r="A20" s="34">
        <v>7250</v>
      </c>
      <c r="B20" s="77" t="s">
        <v>616</v>
      </c>
      <c r="C20" s="58">
        <v>0</v>
      </c>
      <c r="D20" s="58">
        <v>0</v>
      </c>
      <c r="E20" s="58">
        <v>0</v>
      </c>
      <c r="F20" s="58">
        <v>0</v>
      </c>
      <c r="G20" s="34"/>
      <c r="H20" s="34"/>
      <c r="I20" s="34"/>
      <c r="J20" s="34"/>
    </row>
    <row r="21" spans="1:10" ht="9.75" customHeight="1" x14ac:dyDescent="0.2">
      <c r="A21" s="34">
        <v>7260</v>
      </c>
      <c r="B21" s="77" t="s">
        <v>617</v>
      </c>
      <c r="C21" s="58">
        <v>0</v>
      </c>
      <c r="D21" s="58">
        <v>0</v>
      </c>
      <c r="E21" s="58">
        <v>0</v>
      </c>
      <c r="F21" s="58">
        <v>0</v>
      </c>
      <c r="G21" s="34"/>
      <c r="H21" s="34"/>
      <c r="I21" s="34"/>
      <c r="J21" s="34"/>
    </row>
    <row r="22" spans="1:10" ht="9.75" customHeight="1" x14ac:dyDescent="0.2">
      <c r="A22" s="34">
        <v>7310</v>
      </c>
      <c r="B22" s="77" t="s">
        <v>618</v>
      </c>
      <c r="C22" s="58">
        <v>0</v>
      </c>
      <c r="D22" s="58">
        <v>0</v>
      </c>
      <c r="E22" s="58">
        <v>0</v>
      </c>
      <c r="F22" s="58">
        <v>0</v>
      </c>
      <c r="G22" s="34"/>
      <c r="H22" s="34"/>
      <c r="I22" s="34"/>
      <c r="J22" s="34"/>
    </row>
    <row r="23" spans="1:10" ht="9.75" customHeight="1" x14ac:dyDescent="0.2">
      <c r="A23" s="34">
        <v>7320</v>
      </c>
      <c r="B23" s="77" t="s">
        <v>619</v>
      </c>
      <c r="C23" s="58">
        <v>0</v>
      </c>
      <c r="D23" s="58">
        <v>0</v>
      </c>
      <c r="E23" s="58">
        <v>0</v>
      </c>
      <c r="F23" s="58">
        <v>0</v>
      </c>
      <c r="G23" s="34"/>
      <c r="H23" s="34"/>
      <c r="I23" s="34"/>
      <c r="J23" s="34"/>
    </row>
    <row r="24" spans="1:10" ht="9.75" customHeight="1" x14ac:dyDescent="0.2">
      <c r="A24" s="34">
        <v>7330</v>
      </c>
      <c r="B24" s="77" t="s">
        <v>620</v>
      </c>
      <c r="C24" s="58">
        <v>0</v>
      </c>
      <c r="D24" s="58">
        <v>0</v>
      </c>
      <c r="E24" s="58">
        <v>0</v>
      </c>
      <c r="F24" s="58">
        <v>0</v>
      </c>
      <c r="G24" s="34"/>
      <c r="H24" s="34"/>
      <c r="I24" s="34"/>
      <c r="J24" s="34"/>
    </row>
    <row r="25" spans="1:10" ht="9.75" customHeight="1" x14ac:dyDescent="0.2">
      <c r="A25" s="34">
        <v>7340</v>
      </c>
      <c r="B25" s="77" t="s">
        <v>621</v>
      </c>
      <c r="C25" s="58">
        <v>0</v>
      </c>
      <c r="D25" s="58">
        <v>0</v>
      </c>
      <c r="E25" s="58">
        <v>0</v>
      </c>
      <c r="F25" s="58">
        <v>0</v>
      </c>
      <c r="G25" s="34"/>
      <c r="H25" s="34"/>
      <c r="I25" s="34"/>
      <c r="J25" s="34"/>
    </row>
    <row r="26" spans="1:10" ht="9.75" customHeight="1" x14ac:dyDescent="0.2">
      <c r="A26" s="34">
        <v>7350</v>
      </c>
      <c r="B26" s="77" t="s">
        <v>622</v>
      </c>
      <c r="C26" s="58">
        <v>0</v>
      </c>
      <c r="D26" s="58">
        <v>0</v>
      </c>
      <c r="E26" s="58">
        <v>0</v>
      </c>
      <c r="F26" s="58">
        <v>0</v>
      </c>
      <c r="G26" s="34"/>
      <c r="H26" s="34"/>
      <c r="I26" s="34"/>
      <c r="J26" s="34"/>
    </row>
    <row r="27" spans="1:10" ht="9.75" customHeight="1" x14ac:dyDescent="0.2">
      <c r="A27" s="34">
        <v>7360</v>
      </c>
      <c r="B27" s="77" t="s">
        <v>623</v>
      </c>
      <c r="C27" s="58">
        <v>0</v>
      </c>
      <c r="D27" s="58">
        <v>0</v>
      </c>
      <c r="E27" s="58">
        <v>0</v>
      </c>
      <c r="F27" s="58">
        <v>0</v>
      </c>
      <c r="G27" s="34"/>
      <c r="H27" s="34"/>
      <c r="I27" s="34"/>
      <c r="J27" s="34"/>
    </row>
    <row r="28" spans="1:10" ht="9.75" customHeight="1" x14ac:dyDescent="0.2">
      <c r="A28" s="34">
        <v>7410</v>
      </c>
      <c r="B28" s="77" t="s">
        <v>624</v>
      </c>
      <c r="C28" s="58">
        <v>0</v>
      </c>
      <c r="D28" s="58">
        <v>0</v>
      </c>
      <c r="E28" s="58">
        <v>0</v>
      </c>
      <c r="F28" s="58">
        <v>0</v>
      </c>
      <c r="G28" s="34"/>
      <c r="H28" s="34"/>
      <c r="I28" s="34"/>
      <c r="J28" s="34"/>
    </row>
    <row r="29" spans="1:10" ht="9.75" customHeight="1" x14ac:dyDescent="0.2">
      <c r="A29" s="34">
        <v>7420</v>
      </c>
      <c r="B29" s="77" t="s">
        <v>625</v>
      </c>
      <c r="C29" s="58">
        <v>0</v>
      </c>
      <c r="D29" s="58">
        <v>0</v>
      </c>
      <c r="E29" s="58">
        <v>0</v>
      </c>
      <c r="F29" s="58">
        <v>0</v>
      </c>
      <c r="G29" s="34"/>
      <c r="H29" s="34"/>
      <c r="I29" s="34"/>
      <c r="J29" s="34"/>
    </row>
    <row r="30" spans="1:10" ht="9.75" customHeight="1" x14ac:dyDescent="0.2">
      <c r="A30" s="34">
        <v>7510</v>
      </c>
      <c r="B30" s="77" t="s">
        <v>626</v>
      </c>
      <c r="C30" s="58">
        <v>0</v>
      </c>
      <c r="D30" s="58">
        <v>0</v>
      </c>
      <c r="E30" s="58">
        <v>0</v>
      </c>
      <c r="F30" s="58">
        <v>0</v>
      </c>
      <c r="G30" s="34"/>
      <c r="H30" s="34"/>
      <c r="I30" s="34"/>
      <c r="J30" s="34"/>
    </row>
    <row r="31" spans="1:10" ht="9.75" customHeight="1" x14ac:dyDescent="0.2">
      <c r="A31" s="34">
        <v>7520</v>
      </c>
      <c r="B31" s="77" t="s">
        <v>627</v>
      </c>
      <c r="C31" s="58">
        <v>0</v>
      </c>
      <c r="D31" s="58">
        <v>0</v>
      </c>
      <c r="E31" s="58">
        <v>0</v>
      </c>
      <c r="F31" s="58">
        <v>0</v>
      </c>
      <c r="G31" s="34"/>
      <c r="H31" s="34"/>
      <c r="I31" s="34"/>
      <c r="J31" s="34"/>
    </row>
    <row r="32" spans="1:10" ht="9.75" customHeight="1" x14ac:dyDescent="0.2">
      <c r="A32" s="34">
        <v>7610</v>
      </c>
      <c r="B32" s="77" t="s">
        <v>628</v>
      </c>
      <c r="C32" s="58">
        <v>0</v>
      </c>
      <c r="D32" s="58">
        <v>0</v>
      </c>
      <c r="E32" s="58">
        <v>0</v>
      </c>
      <c r="F32" s="58">
        <v>0</v>
      </c>
      <c r="G32" s="34"/>
      <c r="H32" s="34"/>
      <c r="I32" s="34"/>
      <c r="J32" s="34"/>
    </row>
    <row r="33" spans="1:10" ht="9.75" customHeight="1" x14ac:dyDescent="0.2">
      <c r="A33" s="34">
        <v>7620</v>
      </c>
      <c r="B33" s="77" t="s">
        <v>629</v>
      </c>
      <c r="C33" s="58">
        <v>0</v>
      </c>
      <c r="D33" s="58">
        <v>0</v>
      </c>
      <c r="E33" s="58">
        <v>0</v>
      </c>
      <c r="F33" s="58">
        <v>0</v>
      </c>
      <c r="G33" s="34"/>
      <c r="H33" s="34"/>
      <c r="I33" s="34"/>
      <c r="J33" s="34"/>
    </row>
    <row r="34" spans="1:10" ht="9.75" customHeight="1" x14ac:dyDescent="0.2">
      <c r="A34" s="34">
        <v>7630</v>
      </c>
      <c r="B34" s="77" t="s">
        <v>630</v>
      </c>
      <c r="C34" s="58">
        <v>0</v>
      </c>
      <c r="D34" s="58">
        <v>0</v>
      </c>
      <c r="E34" s="58">
        <v>0</v>
      </c>
      <c r="F34" s="58">
        <v>0</v>
      </c>
      <c r="G34" s="34"/>
      <c r="H34" s="34"/>
      <c r="I34" s="34"/>
      <c r="J34" s="34"/>
    </row>
    <row r="35" spans="1:10" ht="9.75" customHeight="1" x14ac:dyDescent="0.2">
      <c r="A35" s="34">
        <v>7640</v>
      </c>
      <c r="B35" s="77" t="s">
        <v>631</v>
      </c>
      <c r="C35" s="58">
        <v>0</v>
      </c>
      <c r="D35" s="58">
        <v>0</v>
      </c>
      <c r="E35" s="58">
        <v>0</v>
      </c>
      <c r="F35" s="58">
        <v>0</v>
      </c>
      <c r="G35" s="34"/>
      <c r="H35" s="34"/>
      <c r="I35" s="34"/>
      <c r="J35" s="34"/>
    </row>
    <row r="36" spans="1:10" ht="9.75" customHeight="1" x14ac:dyDescent="0.2">
      <c r="A36" s="34"/>
      <c r="B36" s="34"/>
      <c r="C36" s="58"/>
      <c r="D36" s="58"/>
      <c r="E36" s="58"/>
      <c r="F36" s="58"/>
      <c r="G36" s="34"/>
      <c r="H36" s="34"/>
      <c r="I36" s="34"/>
      <c r="J36" s="34"/>
    </row>
    <row r="37" spans="1:10" ht="9.75" customHeight="1" x14ac:dyDescent="0.2">
      <c r="A37" s="72">
        <v>8000</v>
      </c>
      <c r="B37" s="73" t="s">
        <v>632</v>
      </c>
      <c r="C37" s="75"/>
      <c r="D37" s="75"/>
      <c r="E37" s="75"/>
      <c r="F37" s="75"/>
      <c r="G37" s="75"/>
      <c r="H37" s="75"/>
      <c r="I37" s="75"/>
      <c r="J37" s="75"/>
    </row>
    <row r="38" spans="1:10" ht="9.75" customHeight="1" thickBot="1" x14ac:dyDescent="0.25">
      <c r="A38" s="34"/>
      <c r="B38" s="34"/>
      <c r="C38" s="34"/>
      <c r="D38" s="34"/>
      <c r="E38" s="34"/>
      <c r="F38" s="34"/>
      <c r="G38" s="34"/>
      <c r="H38" s="34"/>
      <c r="I38" s="34"/>
      <c r="J38" s="34"/>
    </row>
    <row r="39" spans="1:10" ht="9.75" customHeight="1" x14ac:dyDescent="0.2">
      <c r="A39" s="34"/>
      <c r="B39" s="490" t="s">
        <v>633</v>
      </c>
      <c r="C39" s="491"/>
      <c r="D39" s="34"/>
      <c r="E39" s="34"/>
      <c r="F39" s="34"/>
      <c r="G39" s="34"/>
      <c r="H39" s="34"/>
      <c r="I39" s="34"/>
      <c r="J39" s="34"/>
    </row>
    <row r="40" spans="1:10" ht="9.75" customHeight="1" x14ac:dyDescent="0.2">
      <c r="A40" s="34"/>
      <c r="B40" s="124" t="s">
        <v>544</v>
      </c>
      <c r="C40" s="125">
        <v>2025</v>
      </c>
      <c r="D40" s="34"/>
      <c r="E40" s="34"/>
      <c r="F40" s="34"/>
      <c r="G40" s="34"/>
      <c r="H40" s="34"/>
      <c r="I40" s="34"/>
      <c r="J40" s="34"/>
    </row>
    <row r="41" spans="1:10" ht="9.75" customHeight="1" x14ac:dyDescent="0.2">
      <c r="A41" s="34">
        <v>8110</v>
      </c>
      <c r="B41" s="126" t="s">
        <v>634</v>
      </c>
      <c r="C41" s="127">
        <v>136627327</v>
      </c>
      <c r="D41" s="34"/>
      <c r="E41" s="34"/>
      <c r="F41" s="34"/>
      <c r="G41" s="34"/>
      <c r="H41" s="34"/>
      <c r="I41" s="34"/>
      <c r="J41" s="34"/>
    </row>
    <row r="42" spans="1:10" ht="9.75" customHeight="1" x14ac:dyDescent="0.2">
      <c r="A42" s="34">
        <v>8120</v>
      </c>
      <c r="B42" s="126" t="s">
        <v>635</v>
      </c>
      <c r="C42" s="127">
        <v>15343195.01</v>
      </c>
      <c r="D42" s="34"/>
      <c r="E42" s="34"/>
      <c r="F42" s="34"/>
      <c r="G42" s="34"/>
      <c r="H42" s="34"/>
      <c r="I42" s="34"/>
      <c r="J42" s="34"/>
    </row>
    <row r="43" spans="1:10" ht="9.75" customHeight="1" x14ac:dyDescent="0.2">
      <c r="A43" s="34">
        <v>8130</v>
      </c>
      <c r="B43" s="126" t="s">
        <v>636</v>
      </c>
      <c r="C43" s="127">
        <v>4261680</v>
      </c>
      <c r="D43" s="34"/>
      <c r="E43" s="34"/>
      <c r="F43" s="34"/>
      <c r="G43" s="34"/>
      <c r="H43" s="34"/>
      <c r="I43" s="34"/>
      <c r="J43" s="34"/>
    </row>
    <row r="44" spans="1:10" ht="9.75" customHeight="1" x14ac:dyDescent="0.2">
      <c r="A44" s="34">
        <v>8140</v>
      </c>
      <c r="B44" s="126" t="s">
        <v>637</v>
      </c>
      <c r="C44" s="127">
        <v>125545811.98999999</v>
      </c>
      <c r="D44" s="34"/>
      <c r="E44" s="34"/>
      <c r="F44" s="34"/>
      <c r="G44" s="34"/>
      <c r="H44" s="34"/>
      <c r="I44" s="34"/>
      <c r="J44" s="34"/>
    </row>
    <row r="45" spans="1:10" ht="9.75" customHeight="1" thickBot="1" x14ac:dyDescent="0.25">
      <c r="A45" s="34">
        <v>8150</v>
      </c>
      <c r="B45" s="128" t="s">
        <v>638</v>
      </c>
      <c r="C45" s="129">
        <v>125545811.98999999</v>
      </c>
      <c r="D45" s="34"/>
      <c r="E45" s="34"/>
      <c r="F45" s="34"/>
      <c r="G45" s="34"/>
      <c r="H45" s="34"/>
      <c r="I45" s="34"/>
      <c r="J45" s="34"/>
    </row>
    <row r="46" spans="1:10" ht="9.75" customHeight="1" x14ac:dyDescent="0.2">
      <c r="A46" s="34"/>
      <c r="B46" s="34"/>
      <c r="C46" s="34"/>
      <c r="D46" s="34"/>
      <c r="E46" s="34"/>
      <c r="F46" s="34"/>
      <c r="G46" s="34"/>
      <c r="H46" s="34"/>
      <c r="I46" s="34"/>
      <c r="J46" s="34"/>
    </row>
    <row r="47" spans="1:10" ht="9.75" customHeight="1" thickBot="1" x14ac:dyDescent="0.25">
      <c r="A47" s="34"/>
      <c r="B47" s="34"/>
      <c r="C47" s="34"/>
      <c r="D47" s="34"/>
      <c r="E47" s="34"/>
      <c r="F47" s="34"/>
      <c r="G47" s="34"/>
      <c r="H47" s="34"/>
      <c r="I47" s="34"/>
      <c r="J47" s="34"/>
    </row>
    <row r="48" spans="1:10" ht="9.75" customHeight="1" x14ac:dyDescent="0.2">
      <c r="A48" s="34"/>
      <c r="B48" s="490" t="s">
        <v>639</v>
      </c>
      <c r="C48" s="491"/>
      <c r="D48" s="34"/>
      <c r="E48" s="34"/>
      <c r="F48" s="34"/>
      <c r="G48" s="34"/>
      <c r="H48" s="34"/>
      <c r="I48" s="34"/>
      <c r="J48" s="34"/>
    </row>
    <row r="49" spans="1:4" ht="9.75" customHeight="1" x14ac:dyDescent="0.2">
      <c r="A49" s="34"/>
      <c r="B49" s="124" t="s">
        <v>544</v>
      </c>
      <c r="C49" s="125">
        <v>2025</v>
      </c>
    </row>
    <row r="50" spans="1:4" ht="9.75" customHeight="1" x14ac:dyDescent="0.2">
      <c r="A50" s="34">
        <v>8210</v>
      </c>
      <c r="B50" s="126" t="s">
        <v>640</v>
      </c>
      <c r="C50" s="127">
        <v>136627327</v>
      </c>
    </row>
    <row r="51" spans="1:4" ht="9.75" customHeight="1" x14ac:dyDescent="0.2">
      <c r="A51" s="34">
        <v>8220</v>
      </c>
      <c r="B51" s="126" t="s">
        <v>641</v>
      </c>
      <c r="C51" s="127">
        <v>53037408.07</v>
      </c>
    </row>
    <row r="52" spans="1:4" ht="9.75" customHeight="1" x14ac:dyDescent="0.2">
      <c r="A52" s="34">
        <v>8230</v>
      </c>
      <c r="B52" s="126" t="s">
        <v>642</v>
      </c>
      <c r="C52" s="127">
        <v>4261680</v>
      </c>
    </row>
    <row r="53" spans="1:4" ht="9.75" customHeight="1" x14ac:dyDescent="0.2">
      <c r="A53" s="34">
        <v>8240</v>
      </c>
      <c r="B53" s="126" t="s">
        <v>643</v>
      </c>
      <c r="C53" s="127">
        <v>87851598.930000007</v>
      </c>
    </row>
    <row r="54" spans="1:4" ht="9.75" customHeight="1" x14ac:dyDescent="0.2">
      <c r="A54" s="34">
        <v>8250</v>
      </c>
      <c r="B54" s="126" t="s">
        <v>644</v>
      </c>
      <c r="C54" s="127">
        <v>87851598.930000007</v>
      </c>
    </row>
    <row r="55" spans="1:4" ht="9.75" customHeight="1" x14ac:dyDescent="0.2">
      <c r="A55" s="34">
        <v>8260</v>
      </c>
      <c r="B55" s="126" t="s">
        <v>645</v>
      </c>
      <c r="C55" s="127">
        <v>80927344.519999996</v>
      </c>
    </row>
    <row r="56" spans="1:4" ht="9.75" customHeight="1" thickBot="1" x14ac:dyDescent="0.25">
      <c r="A56" s="34">
        <v>8270</v>
      </c>
      <c r="B56" s="128" t="s">
        <v>646</v>
      </c>
      <c r="C56" s="129">
        <v>80927344.519999996</v>
      </c>
    </row>
    <row r="57" spans="1:4" ht="9.75" customHeight="1" x14ac:dyDescent="0.2">
      <c r="A57" s="34"/>
      <c r="B57" s="34"/>
      <c r="C57" s="34"/>
    </row>
    <row r="58" spans="1:4" ht="9.75" customHeight="1" x14ac:dyDescent="0.2">
      <c r="A58" s="34"/>
      <c r="B58" s="34"/>
      <c r="C58" s="34"/>
    </row>
    <row r="59" spans="1:4" ht="9.75" customHeight="1" x14ac:dyDescent="0.2">
      <c r="A59" s="34"/>
      <c r="B59" s="34" t="s">
        <v>310</v>
      </c>
      <c r="C59" s="34"/>
    </row>
    <row r="61" spans="1:4" ht="15" customHeight="1" x14ac:dyDescent="0.2">
      <c r="B61" s="148"/>
      <c r="C61" s="148"/>
      <c r="D61" s="148"/>
    </row>
    <row r="62" spans="1:4" ht="15" customHeight="1" x14ac:dyDescent="0.2">
      <c r="B62" s="148"/>
      <c r="C62" s="148"/>
      <c r="D62" s="148"/>
    </row>
    <row r="63" spans="1:4" ht="15" customHeight="1" x14ac:dyDescent="0.2">
      <c r="B63" s="148"/>
      <c r="C63" s="148"/>
      <c r="D63" s="148"/>
    </row>
    <row r="64" spans="1:4" ht="15" customHeight="1" x14ac:dyDescent="0.2">
      <c r="B64" s="148"/>
      <c r="C64" s="148"/>
      <c r="D64" s="148"/>
    </row>
    <row r="65" spans="2:4" ht="15" customHeight="1" x14ac:dyDescent="0.2">
      <c r="B65" s="148"/>
      <c r="C65" s="148"/>
      <c r="D65" s="148"/>
    </row>
    <row r="66" spans="2:4" ht="15" customHeight="1" x14ac:dyDescent="0.2">
      <c r="B66" s="148"/>
      <c r="C66" s="148"/>
      <c r="D66" s="148"/>
    </row>
    <row r="67" spans="2:4" ht="15" customHeight="1" x14ac:dyDescent="0.2">
      <c r="B67" s="148"/>
      <c r="C67" s="148"/>
      <c r="D67" s="148"/>
    </row>
    <row r="68" spans="2:4" ht="15" customHeight="1" x14ac:dyDescent="0.3">
      <c r="B68" s="29"/>
      <c r="C68" s="29"/>
      <c r="D68" s="29"/>
    </row>
  </sheetData>
  <mergeCells count="6">
    <mergeCell ref="B48:C48"/>
    <mergeCell ref="A1:F1"/>
    <mergeCell ref="A2:F2"/>
    <mergeCell ref="A3:F3"/>
    <mergeCell ref="A4:F4"/>
    <mergeCell ref="B39:C39"/>
  </mergeCells>
  <pageMargins left="0" right="0" top="0.74803149606299213" bottom="0.74803149606299213" header="0" footer="0"/>
  <pageSetup scale="66" orientation="landscape"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dimension ref="A1:E214"/>
  <sheetViews>
    <sheetView view="pageBreakPreview" topLeftCell="A191" zoomScale="60" zoomScaleNormal="100" workbookViewId="0">
      <selection activeCell="B240" sqref="B240"/>
    </sheetView>
  </sheetViews>
  <sheetFormatPr baseColWidth="10" defaultColWidth="14.44140625" defaultRowHeight="15" customHeight="1" x14ac:dyDescent="0.3"/>
  <cols>
    <col min="1" max="1" width="10" style="29" customWidth="1"/>
    <col min="2" max="2" width="72.88671875" style="29" customWidth="1"/>
    <col min="3" max="3" width="15.88671875" style="29" customWidth="1"/>
    <col min="4" max="4" width="11.109375" style="29" customWidth="1"/>
    <col min="5" max="5" width="28.6640625" style="29" customWidth="1"/>
    <col min="6" max="26" width="9.109375" style="29" customWidth="1"/>
    <col min="27" max="16384" width="14.44140625" style="29"/>
  </cols>
  <sheetData>
    <row r="1" spans="1:5" ht="11.25" customHeight="1" x14ac:dyDescent="0.3">
      <c r="A1" s="488" t="s">
        <v>2119</v>
      </c>
      <c r="B1" s="501"/>
      <c r="C1" s="501"/>
      <c r="D1" s="130" t="s">
        <v>99</v>
      </c>
      <c r="E1" s="71">
        <v>2025</v>
      </c>
    </row>
    <row r="2" spans="1:5" ht="11.25" customHeight="1" x14ac:dyDescent="0.3">
      <c r="A2" s="488" t="s">
        <v>100</v>
      </c>
      <c r="B2" s="501"/>
      <c r="C2" s="501"/>
      <c r="D2" s="130" t="s">
        <v>101</v>
      </c>
      <c r="E2" s="71" t="s">
        <v>648</v>
      </c>
    </row>
    <row r="3" spans="1:5" ht="11.25" customHeight="1" x14ac:dyDescent="0.3">
      <c r="A3" s="488" t="s">
        <v>657</v>
      </c>
      <c r="B3" s="501"/>
      <c r="C3" s="501"/>
      <c r="D3" s="130" t="s">
        <v>102</v>
      </c>
      <c r="E3" s="71" t="s">
        <v>651</v>
      </c>
    </row>
    <row r="4" spans="1:5" ht="11.25" customHeight="1" x14ac:dyDescent="0.3">
      <c r="A4" s="488" t="s">
        <v>103</v>
      </c>
      <c r="B4" s="501"/>
      <c r="C4" s="501"/>
      <c r="D4" s="131"/>
      <c r="E4" s="131"/>
    </row>
    <row r="5" spans="1:5" ht="9.75" customHeight="1" x14ac:dyDescent="0.3">
      <c r="A5" s="31" t="s">
        <v>104</v>
      </c>
      <c r="B5" s="32"/>
      <c r="C5" s="32"/>
      <c r="D5" s="33"/>
      <c r="E5" s="32"/>
    </row>
    <row r="6" spans="1:5" ht="9.75" customHeight="1" x14ac:dyDescent="0.3">
      <c r="A6" s="34"/>
      <c r="B6" s="34"/>
      <c r="C6" s="34"/>
      <c r="D6" s="35"/>
      <c r="E6" s="34"/>
    </row>
    <row r="7" spans="1:5" ht="9.75" customHeight="1" x14ac:dyDescent="0.3">
      <c r="A7" s="32" t="s">
        <v>105</v>
      </c>
      <c r="B7" s="32"/>
      <c r="C7" s="32"/>
      <c r="D7" s="33"/>
      <c r="E7" s="32"/>
    </row>
    <row r="8" spans="1:5" ht="9.75" customHeight="1" x14ac:dyDescent="0.3">
      <c r="A8" s="36" t="s">
        <v>106</v>
      </c>
      <c r="B8" s="36" t="s">
        <v>107</v>
      </c>
      <c r="C8" s="37" t="s">
        <v>108</v>
      </c>
      <c r="D8" s="38" t="s">
        <v>109</v>
      </c>
      <c r="E8" s="37" t="s">
        <v>110</v>
      </c>
    </row>
    <row r="9" spans="1:5" ht="33" customHeight="1" x14ac:dyDescent="0.3">
      <c r="A9" s="39">
        <v>4000</v>
      </c>
      <c r="B9" s="40" t="s">
        <v>111</v>
      </c>
      <c r="C9" s="41">
        <v>146115537.53</v>
      </c>
      <c r="D9" s="42">
        <v>1</v>
      </c>
      <c r="E9" s="64" t="s">
        <v>1764</v>
      </c>
    </row>
    <row r="10" spans="1:5" ht="33" customHeight="1" x14ac:dyDescent="0.3">
      <c r="A10" s="39">
        <v>4100</v>
      </c>
      <c r="B10" s="40" t="s">
        <v>74</v>
      </c>
      <c r="C10" s="41">
        <v>12176692.689999999</v>
      </c>
      <c r="D10" s="42">
        <v>8.3336056492280416E-2</v>
      </c>
      <c r="E10" s="64" t="s">
        <v>1765</v>
      </c>
    </row>
    <row r="11" spans="1:5" ht="11.25" customHeight="1" x14ac:dyDescent="0.3">
      <c r="A11" s="39">
        <v>4110</v>
      </c>
      <c r="B11" s="40" t="s">
        <v>112</v>
      </c>
      <c r="C11" s="41">
        <v>0</v>
      </c>
      <c r="D11" s="42" t="str">
        <f t="shared" ref="D11:D20" si="0">IFERROR(C11/$C$12,"")</f>
        <v/>
      </c>
      <c r="E11" s="34"/>
    </row>
    <row r="12" spans="1:5" ht="9.75" customHeight="1" x14ac:dyDescent="0.3">
      <c r="A12" s="43">
        <v>4111</v>
      </c>
      <c r="B12" s="44" t="s">
        <v>113</v>
      </c>
      <c r="C12" s="45">
        <v>0</v>
      </c>
      <c r="D12" s="42" t="str">
        <f t="shared" si="0"/>
        <v/>
      </c>
      <c r="E12" s="34"/>
    </row>
    <row r="13" spans="1:5" ht="9.75" customHeight="1" x14ac:dyDescent="0.3">
      <c r="A13" s="43">
        <v>4112</v>
      </c>
      <c r="B13" s="44" t="s">
        <v>114</v>
      </c>
      <c r="C13" s="45">
        <v>0</v>
      </c>
      <c r="D13" s="42" t="str">
        <f t="shared" si="0"/>
        <v/>
      </c>
      <c r="E13" s="34"/>
    </row>
    <row r="14" spans="1:5" ht="9.75" customHeight="1" x14ac:dyDescent="0.3">
      <c r="A14" s="43">
        <v>4113</v>
      </c>
      <c r="B14" s="44" t="s">
        <v>115</v>
      </c>
      <c r="C14" s="45">
        <v>0</v>
      </c>
      <c r="D14" s="42" t="str">
        <f t="shared" si="0"/>
        <v/>
      </c>
      <c r="E14" s="34"/>
    </row>
    <row r="15" spans="1:5" ht="9.75" customHeight="1" x14ac:dyDescent="0.3">
      <c r="A15" s="43">
        <v>4114</v>
      </c>
      <c r="B15" s="44" t="s">
        <v>116</v>
      </c>
      <c r="C15" s="45">
        <v>0</v>
      </c>
      <c r="D15" s="42" t="str">
        <f t="shared" si="0"/>
        <v/>
      </c>
      <c r="E15" s="34"/>
    </row>
    <row r="16" spans="1:5" ht="9.75" customHeight="1" x14ac:dyDescent="0.3">
      <c r="A16" s="43">
        <v>4115</v>
      </c>
      <c r="B16" s="44" t="s">
        <v>117</v>
      </c>
      <c r="C16" s="45">
        <v>0</v>
      </c>
      <c r="D16" s="42" t="str">
        <f t="shared" si="0"/>
        <v/>
      </c>
      <c r="E16" s="34"/>
    </row>
    <row r="17" spans="1:5" ht="9.75" customHeight="1" x14ac:dyDescent="0.3">
      <c r="A17" s="43">
        <v>4116</v>
      </c>
      <c r="B17" s="44" t="s">
        <v>118</v>
      </c>
      <c r="C17" s="45">
        <v>0</v>
      </c>
      <c r="D17" s="42" t="str">
        <f t="shared" si="0"/>
        <v/>
      </c>
      <c r="E17" s="34"/>
    </row>
    <row r="18" spans="1:5" ht="9.75" customHeight="1" x14ac:dyDescent="0.3">
      <c r="A18" s="43">
        <v>4117</v>
      </c>
      <c r="B18" s="44" t="s">
        <v>119</v>
      </c>
      <c r="C18" s="45">
        <v>0</v>
      </c>
      <c r="D18" s="42" t="str">
        <f t="shared" si="0"/>
        <v/>
      </c>
      <c r="E18" s="34"/>
    </row>
    <row r="19" spans="1:5" ht="9.75" customHeight="1" x14ac:dyDescent="0.3">
      <c r="A19" s="43">
        <v>4118</v>
      </c>
      <c r="B19" s="46" t="s">
        <v>120</v>
      </c>
      <c r="C19" s="45">
        <v>0</v>
      </c>
      <c r="D19" s="42" t="str">
        <f t="shared" si="0"/>
        <v/>
      </c>
      <c r="E19" s="34"/>
    </row>
    <row r="20" spans="1:5" ht="9.75" customHeight="1" x14ac:dyDescent="0.3">
      <c r="A20" s="43">
        <v>4119</v>
      </c>
      <c r="B20" s="44" t="s">
        <v>121</v>
      </c>
      <c r="C20" s="45">
        <v>0</v>
      </c>
      <c r="D20" s="42" t="str">
        <f t="shared" si="0"/>
        <v/>
      </c>
      <c r="E20" s="34"/>
    </row>
    <row r="21" spans="1:5" ht="9.75" customHeight="1" x14ac:dyDescent="0.3">
      <c r="A21" s="39">
        <v>4120</v>
      </c>
      <c r="B21" s="40" t="s">
        <v>122</v>
      </c>
      <c r="C21" s="41">
        <v>0</v>
      </c>
      <c r="D21" s="42" t="str">
        <f t="shared" ref="D21:D26" si="1">IFERROR(C21/$C$21,"")</f>
        <v/>
      </c>
      <c r="E21" s="34"/>
    </row>
    <row r="22" spans="1:5" ht="9.75" customHeight="1" x14ac:dyDescent="0.3">
      <c r="A22" s="43">
        <v>4121</v>
      </c>
      <c r="B22" s="44" t="s">
        <v>123</v>
      </c>
      <c r="C22" s="45">
        <v>0</v>
      </c>
      <c r="D22" s="42" t="str">
        <f t="shared" si="1"/>
        <v/>
      </c>
      <c r="E22" s="34"/>
    </row>
    <row r="23" spans="1:5" ht="9.75" customHeight="1" x14ac:dyDescent="0.3">
      <c r="A23" s="43">
        <v>4122</v>
      </c>
      <c r="B23" s="44" t="s">
        <v>124</v>
      </c>
      <c r="C23" s="45">
        <v>0</v>
      </c>
      <c r="D23" s="42" t="str">
        <f t="shared" si="1"/>
        <v/>
      </c>
      <c r="E23" s="34"/>
    </row>
    <row r="24" spans="1:5" ht="9.75" customHeight="1" x14ac:dyDescent="0.3">
      <c r="A24" s="43">
        <v>4123</v>
      </c>
      <c r="B24" s="44" t="s">
        <v>125</v>
      </c>
      <c r="C24" s="45">
        <v>0</v>
      </c>
      <c r="D24" s="42" t="str">
        <f t="shared" si="1"/>
        <v/>
      </c>
      <c r="E24" s="34"/>
    </row>
    <row r="25" spans="1:5" ht="9.75" customHeight="1" x14ac:dyDescent="0.3">
      <c r="A25" s="43">
        <v>4124</v>
      </c>
      <c r="B25" s="44" t="s">
        <v>126</v>
      </c>
      <c r="C25" s="45">
        <v>0</v>
      </c>
      <c r="D25" s="42" t="str">
        <f t="shared" si="1"/>
        <v/>
      </c>
      <c r="E25" s="34"/>
    </row>
    <row r="26" spans="1:5" ht="9.75" customHeight="1" x14ac:dyDescent="0.3">
      <c r="A26" s="43">
        <v>4129</v>
      </c>
      <c r="B26" s="44" t="s">
        <v>127</v>
      </c>
      <c r="C26" s="45">
        <v>0</v>
      </c>
      <c r="D26" s="42" t="str">
        <f t="shared" si="1"/>
        <v/>
      </c>
      <c r="E26" s="34"/>
    </row>
    <row r="27" spans="1:5" ht="9.75" customHeight="1" x14ac:dyDescent="0.3">
      <c r="A27" s="39">
        <v>4130</v>
      </c>
      <c r="B27" s="40" t="s">
        <v>128</v>
      </c>
      <c r="C27" s="41">
        <v>0</v>
      </c>
      <c r="D27" s="42" t="str">
        <f t="shared" ref="D27:D29" si="2">IFERROR(C27/$C$27,"")</f>
        <v/>
      </c>
      <c r="E27" s="34"/>
    </row>
    <row r="28" spans="1:5" ht="9.75" customHeight="1" x14ac:dyDescent="0.3">
      <c r="A28" s="43">
        <v>4131</v>
      </c>
      <c r="B28" s="44" t="s">
        <v>129</v>
      </c>
      <c r="C28" s="45">
        <v>0</v>
      </c>
      <c r="D28" s="42" t="str">
        <f t="shared" si="2"/>
        <v/>
      </c>
      <c r="E28" s="34"/>
    </row>
    <row r="29" spans="1:5" ht="9.75" customHeight="1" x14ac:dyDescent="0.3">
      <c r="A29" s="43">
        <v>4132</v>
      </c>
      <c r="B29" s="46" t="s">
        <v>130</v>
      </c>
      <c r="C29" s="45">
        <v>0</v>
      </c>
      <c r="D29" s="42" t="str">
        <f t="shared" si="2"/>
        <v/>
      </c>
      <c r="E29" s="34"/>
    </row>
    <row r="30" spans="1:5" ht="9.75" customHeight="1" x14ac:dyDescent="0.3">
      <c r="A30" s="39">
        <v>4140</v>
      </c>
      <c r="B30" s="40" t="s">
        <v>131</v>
      </c>
      <c r="C30" s="41">
        <v>0</v>
      </c>
      <c r="D30" s="42" t="str">
        <f t="shared" ref="D30:D35" si="3">IFERROR(C30/$C$30,"")</f>
        <v/>
      </c>
      <c r="E30" s="34"/>
    </row>
    <row r="31" spans="1:5" ht="9.75" customHeight="1" x14ac:dyDescent="0.3">
      <c r="A31" s="43">
        <v>4141</v>
      </c>
      <c r="B31" s="44" t="s">
        <v>132</v>
      </c>
      <c r="C31" s="45">
        <v>0</v>
      </c>
      <c r="D31" s="42" t="str">
        <f t="shared" si="3"/>
        <v/>
      </c>
      <c r="E31" s="34"/>
    </row>
    <row r="32" spans="1:5" ht="9.75" customHeight="1" x14ac:dyDescent="0.3">
      <c r="A32" s="43">
        <v>4143</v>
      </c>
      <c r="B32" s="44" t="s">
        <v>133</v>
      </c>
      <c r="C32" s="45">
        <v>0</v>
      </c>
      <c r="D32" s="42" t="str">
        <f t="shared" si="3"/>
        <v/>
      </c>
      <c r="E32" s="34"/>
    </row>
    <row r="33" spans="1:5" ht="9.75" customHeight="1" x14ac:dyDescent="0.3">
      <c r="A33" s="43">
        <v>4144</v>
      </c>
      <c r="B33" s="44" t="s">
        <v>134</v>
      </c>
      <c r="C33" s="45">
        <v>0</v>
      </c>
      <c r="D33" s="42" t="str">
        <f t="shared" si="3"/>
        <v/>
      </c>
      <c r="E33" s="34"/>
    </row>
    <row r="34" spans="1:5" ht="9.75" customHeight="1" x14ac:dyDescent="0.3">
      <c r="A34" s="43">
        <v>4145</v>
      </c>
      <c r="B34" s="46" t="s">
        <v>135</v>
      </c>
      <c r="C34" s="45">
        <v>0</v>
      </c>
      <c r="D34" s="42" t="str">
        <f t="shared" si="3"/>
        <v/>
      </c>
      <c r="E34" s="34"/>
    </row>
    <row r="35" spans="1:5" ht="9.75" customHeight="1" x14ac:dyDescent="0.3">
      <c r="A35" s="43">
        <v>4149</v>
      </c>
      <c r="B35" s="44" t="s">
        <v>136</v>
      </c>
      <c r="C35" s="45">
        <v>0</v>
      </c>
      <c r="D35" s="42" t="str">
        <f t="shared" si="3"/>
        <v/>
      </c>
      <c r="E35" s="34"/>
    </row>
    <row r="36" spans="1:5" ht="11.25" customHeight="1" x14ac:dyDescent="0.3">
      <c r="A36" s="39">
        <v>4150</v>
      </c>
      <c r="B36" s="40" t="s">
        <v>137</v>
      </c>
      <c r="C36" s="41">
        <v>51534.02</v>
      </c>
      <c r="D36" s="42"/>
      <c r="E36" s="34" t="s">
        <v>1766</v>
      </c>
    </row>
    <row r="37" spans="1:5" ht="11.25" customHeight="1" x14ac:dyDescent="0.3">
      <c r="A37" s="43">
        <v>4151</v>
      </c>
      <c r="B37" s="44" t="s">
        <v>137</v>
      </c>
      <c r="C37" s="45">
        <v>51534.02</v>
      </c>
      <c r="D37" s="42"/>
      <c r="E37" s="34" t="s">
        <v>1766</v>
      </c>
    </row>
    <row r="38" spans="1:5" ht="9.75" customHeight="1" x14ac:dyDescent="0.3">
      <c r="A38" s="43">
        <v>4154</v>
      </c>
      <c r="B38" s="46" t="s">
        <v>138</v>
      </c>
      <c r="C38" s="45">
        <v>0</v>
      </c>
      <c r="D38" s="42">
        <f t="shared" ref="D38" si="4">IFERROR(C38/$C$36,"")</f>
        <v>0</v>
      </c>
      <c r="E38" s="34"/>
    </row>
    <row r="39" spans="1:5" ht="9.75" customHeight="1" x14ac:dyDescent="0.3">
      <c r="A39" s="39">
        <v>4160</v>
      </c>
      <c r="B39" s="40" t="s">
        <v>139</v>
      </c>
      <c r="C39" s="41">
        <v>11034.48</v>
      </c>
      <c r="D39" s="42">
        <f t="shared" ref="D39:D47" si="5">IFERROR(C39/$C$39,"")</f>
        <v>1</v>
      </c>
      <c r="E39" s="34"/>
    </row>
    <row r="40" spans="1:5" ht="9.75" customHeight="1" x14ac:dyDescent="0.3">
      <c r="A40" s="43">
        <v>4161</v>
      </c>
      <c r="B40" s="44" t="s">
        <v>140</v>
      </c>
      <c r="C40" s="45">
        <v>11034.48</v>
      </c>
      <c r="D40" s="42">
        <f t="shared" si="5"/>
        <v>1</v>
      </c>
      <c r="E40" s="34" t="s">
        <v>1767</v>
      </c>
    </row>
    <row r="41" spans="1:5" ht="9.75" customHeight="1" x14ac:dyDescent="0.3">
      <c r="A41" s="43">
        <v>4162</v>
      </c>
      <c r="B41" s="44" t="s">
        <v>141</v>
      </c>
      <c r="C41" s="45">
        <v>0</v>
      </c>
      <c r="D41" s="42">
        <f t="shared" si="5"/>
        <v>0</v>
      </c>
      <c r="E41" s="34"/>
    </row>
    <row r="42" spans="1:5" ht="9.75" customHeight="1" x14ac:dyDescent="0.3">
      <c r="A42" s="43">
        <v>4163</v>
      </c>
      <c r="B42" s="44" t="s">
        <v>142</v>
      </c>
      <c r="C42" s="45">
        <v>0</v>
      </c>
      <c r="D42" s="42">
        <f t="shared" si="5"/>
        <v>0</v>
      </c>
      <c r="E42" s="34"/>
    </row>
    <row r="43" spans="1:5" ht="9.75" customHeight="1" x14ac:dyDescent="0.3">
      <c r="A43" s="43">
        <v>4164</v>
      </c>
      <c r="B43" s="44" t="s">
        <v>143</v>
      </c>
      <c r="C43" s="45">
        <v>0</v>
      </c>
      <c r="D43" s="42">
        <f t="shared" si="5"/>
        <v>0</v>
      </c>
      <c r="E43" s="34"/>
    </row>
    <row r="44" spans="1:5" ht="9.75" customHeight="1" x14ac:dyDescent="0.3">
      <c r="A44" s="43">
        <v>4165</v>
      </c>
      <c r="B44" s="44" t="s">
        <v>144</v>
      </c>
      <c r="C44" s="45">
        <v>0</v>
      </c>
      <c r="D44" s="42">
        <f t="shared" si="5"/>
        <v>0</v>
      </c>
      <c r="E44" s="34"/>
    </row>
    <row r="45" spans="1:5" ht="9.75" customHeight="1" x14ac:dyDescent="0.3">
      <c r="A45" s="43">
        <v>4166</v>
      </c>
      <c r="B45" s="46" t="s">
        <v>145</v>
      </c>
      <c r="C45" s="45">
        <v>0</v>
      </c>
      <c r="D45" s="42">
        <f t="shared" si="5"/>
        <v>0</v>
      </c>
      <c r="E45" s="34"/>
    </row>
    <row r="46" spans="1:5" ht="9.75" customHeight="1" x14ac:dyDescent="0.3">
      <c r="A46" s="43">
        <v>4168</v>
      </c>
      <c r="B46" s="44" t="s">
        <v>146</v>
      </c>
      <c r="C46" s="45">
        <v>0</v>
      </c>
      <c r="D46" s="42">
        <f t="shared" si="5"/>
        <v>0</v>
      </c>
      <c r="E46" s="34"/>
    </row>
    <row r="47" spans="1:5" ht="9.75" customHeight="1" x14ac:dyDescent="0.3">
      <c r="A47" s="43">
        <v>4169</v>
      </c>
      <c r="B47" s="44" t="s">
        <v>147</v>
      </c>
      <c r="C47" s="45">
        <v>0</v>
      </c>
      <c r="D47" s="42">
        <f t="shared" si="5"/>
        <v>0</v>
      </c>
      <c r="E47" s="34"/>
    </row>
    <row r="48" spans="1:5" ht="15" customHeight="1" x14ac:dyDescent="0.3">
      <c r="A48" s="39">
        <v>4170</v>
      </c>
      <c r="B48" s="40" t="s">
        <v>1768</v>
      </c>
      <c r="C48" s="41">
        <v>12114124.189999999</v>
      </c>
      <c r="D48" s="42">
        <f t="shared" ref="D48:D56" si="6">IFERROR(C48/$C$48,"")</f>
        <v>1</v>
      </c>
      <c r="E48" s="34"/>
    </row>
    <row r="49" spans="1:5" ht="9.75" customHeight="1" x14ac:dyDescent="0.3">
      <c r="A49" s="43">
        <v>4171</v>
      </c>
      <c r="B49" s="44" t="s">
        <v>149</v>
      </c>
      <c r="C49" s="45">
        <v>0</v>
      </c>
      <c r="D49" s="42">
        <f t="shared" si="6"/>
        <v>0</v>
      </c>
      <c r="E49" s="34"/>
    </row>
    <row r="50" spans="1:5" ht="9.75" customHeight="1" x14ac:dyDescent="0.3">
      <c r="A50" s="43">
        <v>4172</v>
      </c>
      <c r="B50" s="44" t="s">
        <v>150</v>
      </c>
      <c r="C50" s="45">
        <v>0</v>
      </c>
      <c r="D50" s="42">
        <f t="shared" si="6"/>
        <v>0</v>
      </c>
      <c r="E50" s="34"/>
    </row>
    <row r="51" spans="1:5" ht="13.5" customHeight="1" x14ac:dyDescent="0.3">
      <c r="A51" s="43">
        <v>4173</v>
      </c>
      <c r="B51" s="46" t="s">
        <v>151</v>
      </c>
      <c r="C51" s="45">
        <v>12114124.189999999</v>
      </c>
      <c r="D51" s="42">
        <f t="shared" si="6"/>
        <v>1</v>
      </c>
      <c r="E51" s="34" t="s">
        <v>1769</v>
      </c>
    </row>
    <row r="52" spans="1:5" ht="9.75" customHeight="1" x14ac:dyDescent="0.3">
      <c r="A52" s="43">
        <v>4174</v>
      </c>
      <c r="B52" s="46" t="s">
        <v>153</v>
      </c>
      <c r="C52" s="45">
        <v>0</v>
      </c>
      <c r="D52" s="42">
        <f t="shared" si="6"/>
        <v>0</v>
      </c>
      <c r="E52" s="34"/>
    </row>
    <row r="53" spans="1:5" ht="9.75" customHeight="1" x14ac:dyDescent="0.3">
      <c r="A53" s="43">
        <v>4175</v>
      </c>
      <c r="B53" s="46" t="s">
        <v>154</v>
      </c>
      <c r="C53" s="45">
        <v>0</v>
      </c>
      <c r="D53" s="42">
        <f t="shared" si="6"/>
        <v>0</v>
      </c>
      <c r="E53" s="34"/>
    </row>
    <row r="54" spans="1:5" ht="9.75" customHeight="1" x14ac:dyDescent="0.3">
      <c r="A54" s="43">
        <v>4176</v>
      </c>
      <c r="B54" s="46" t="s">
        <v>155</v>
      </c>
      <c r="C54" s="45">
        <v>0</v>
      </c>
      <c r="D54" s="42">
        <f t="shared" si="6"/>
        <v>0</v>
      </c>
      <c r="E54" s="34"/>
    </row>
    <row r="55" spans="1:5" ht="9.75" customHeight="1" x14ac:dyDescent="0.3">
      <c r="A55" s="43">
        <v>4177</v>
      </c>
      <c r="B55" s="46" t="s">
        <v>156</v>
      </c>
      <c r="C55" s="45">
        <v>0</v>
      </c>
      <c r="D55" s="42">
        <f t="shared" si="6"/>
        <v>0</v>
      </c>
      <c r="E55" s="34"/>
    </row>
    <row r="56" spans="1:5" ht="24" customHeight="1" x14ac:dyDescent="0.3">
      <c r="A56" s="43">
        <v>4178</v>
      </c>
      <c r="B56" s="46" t="s">
        <v>157</v>
      </c>
      <c r="C56" s="45">
        <v>0</v>
      </c>
      <c r="D56" s="42">
        <f t="shared" si="6"/>
        <v>0</v>
      </c>
      <c r="E56" s="34"/>
    </row>
    <row r="57" spans="1:5" ht="26.25" customHeight="1" x14ac:dyDescent="0.3">
      <c r="A57" s="39">
        <v>4200</v>
      </c>
      <c r="B57" s="52" t="s">
        <v>160</v>
      </c>
      <c r="C57" s="41">
        <v>133938844.84</v>
      </c>
      <c r="D57" s="42"/>
      <c r="E57" s="34"/>
    </row>
    <row r="58" spans="1:5" ht="15" customHeight="1" x14ac:dyDescent="0.3">
      <c r="A58" s="39">
        <v>4210</v>
      </c>
      <c r="B58" s="52" t="s">
        <v>161</v>
      </c>
      <c r="C58" s="41">
        <v>0</v>
      </c>
      <c r="D58" s="42" t="str">
        <f t="shared" ref="D58:D63" si="7">IFERROR(C58/$C$58,"")</f>
        <v/>
      </c>
      <c r="E58" s="34"/>
    </row>
    <row r="59" spans="1:5" ht="9.75" customHeight="1" x14ac:dyDescent="0.3">
      <c r="A59" s="43">
        <v>4211</v>
      </c>
      <c r="B59" s="44" t="s">
        <v>162</v>
      </c>
      <c r="C59" s="45">
        <v>0</v>
      </c>
      <c r="D59" s="42" t="str">
        <f t="shared" si="7"/>
        <v/>
      </c>
      <c r="E59" s="34"/>
    </row>
    <row r="60" spans="1:5" ht="9.75" customHeight="1" x14ac:dyDescent="0.3">
      <c r="A60" s="43">
        <v>4212</v>
      </c>
      <c r="B60" s="44" t="s">
        <v>163</v>
      </c>
      <c r="C60" s="45">
        <v>0</v>
      </c>
      <c r="D60" s="42" t="str">
        <f t="shared" si="7"/>
        <v/>
      </c>
      <c r="E60" s="34"/>
    </row>
    <row r="61" spans="1:5" ht="9.75" customHeight="1" x14ac:dyDescent="0.3">
      <c r="A61" s="43">
        <v>4213</v>
      </c>
      <c r="B61" s="44" t="s">
        <v>164</v>
      </c>
      <c r="C61" s="45">
        <v>0</v>
      </c>
      <c r="D61" s="42" t="str">
        <f t="shared" si="7"/>
        <v/>
      </c>
      <c r="E61" s="34"/>
    </row>
    <row r="62" spans="1:5" ht="9.75" customHeight="1" x14ac:dyDescent="0.3">
      <c r="A62" s="43">
        <v>4214</v>
      </c>
      <c r="B62" s="44" t="s">
        <v>165</v>
      </c>
      <c r="C62" s="45">
        <v>0</v>
      </c>
      <c r="D62" s="42" t="str">
        <f t="shared" si="7"/>
        <v/>
      </c>
      <c r="E62" s="34"/>
    </row>
    <row r="63" spans="1:5" ht="9.75" customHeight="1" x14ac:dyDescent="0.3">
      <c r="A63" s="43">
        <v>4215</v>
      </c>
      <c r="B63" s="44" t="s">
        <v>166</v>
      </c>
      <c r="C63" s="45">
        <v>0</v>
      </c>
      <c r="D63" s="42" t="str">
        <f t="shared" si="7"/>
        <v/>
      </c>
      <c r="E63" s="34"/>
    </row>
    <row r="64" spans="1:5" ht="17.25" customHeight="1" x14ac:dyDescent="0.3">
      <c r="A64" s="39">
        <v>4220</v>
      </c>
      <c r="B64" s="40" t="s">
        <v>167</v>
      </c>
      <c r="C64" s="41">
        <v>133938844.84</v>
      </c>
      <c r="D64" s="42">
        <f t="shared" ref="D64:D68" si="8">IFERROR(C64/$C$64,"")</f>
        <v>1</v>
      </c>
      <c r="E64" s="34"/>
    </row>
    <row r="65" spans="1:5" ht="17.25" customHeight="1" x14ac:dyDescent="0.3">
      <c r="A65" s="43">
        <v>4221</v>
      </c>
      <c r="B65" s="44" t="s">
        <v>168</v>
      </c>
      <c r="C65" s="45">
        <v>133938844.84</v>
      </c>
      <c r="D65" s="42">
        <f t="shared" si="8"/>
        <v>1</v>
      </c>
      <c r="E65" s="34" t="s">
        <v>1770</v>
      </c>
    </row>
    <row r="66" spans="1:5" ht="9.75" customHeight="1" x14ac:dyDescent="0.3">
      <c r="A66" s="43">
        <v>4223</v>
      </c>
      <c r="B66" s="44" t="s">
        <v>170</v>
      </c>
      <c r="C66" s="45">
        <v>0</v>
      </c>
      <c r="D66" s="42">
        <f t="shared" si="8"/>
        <v>0</v>
      </c>
      <c r="E66" s="34"/>
    </row>
    <row r="67" spans="1:5" ht="9.75" customHeight="1" x14ac:dyDescent="0.3">
      <c r="A67" s="43">
        <v>4225</v>
      </c>
      <c r="B67" s="44" t="s">
        <v>171</v>
      </c>
      <c r="C67" s="45">
        <v>0</v>
      </c>
      <c r="D67" s="42">
        <f t="shared" si="8"/>
        <v>0</v>
      </c>
      <c r="E67" s="34"/>
    </row>
    <row r="68" spans="1:5" ht="9.75" customHeight="1" x14ac:dyDescent="0.3">
      <c r="A68" s="43">
        <v>4227</v>
      </c>
      <c r="B68" s="44" t="s">
        <v>172</v>
      </c>
      <c r="C68" s="45">
        <v>0</v>
      </c>
      <c r="D68" s="42">
        <f t="shared" si="8"/>
        <v>0</v>
      </c>
      <c r="E68" s="34"/>
    </row>
    <row r="69" spans="1:5" ht="9.75" customHeight="1" x14ac:dyDescent="0.3">
      <c r="A69" s="54">
        <v>4300</v>
      </c>
      <c r="B69" s="40" t="s">
        <v>78</v>
      </c>
      <c r="C69" s="41"/>
      <c r="D69" s="42"/>
      <c r="E69" s="44"/>
    </row>
    <row r="70" spans="1:5" ht="9.75" customHeight="1" x14ac:dyDescent="0.3">
      <c r="A70" s="54">
        <v>4310</v>
      </c>
      <c r="B70" s="40" t="s">
        <v>173</v>
      </c>
      <c r="C70" s="41"/>
      <c r="D70" s="42" t="str">
        <f t="shared" ref="D70:D72" si="9">IFERROR(C70/$C$70,"")</f>
        <v/>
      </c>
      <c r="E70" s="44"/>
    </row>
    <row r="71" spans="1:5" ht="9.75" customHeight="1" x14ac:dyDescent="0.3">
      <c r="A71" s="55">
        <v>4311</v>
      </c>
      <c r="B71" s="44" t="s">
        <v>174</v>
      </c>
      <c r="C71" s="45">
        <v>0</v>
      </c>
      <c r="D71" s="42" t="str">
        <f t="shared" si="9"/>
        <v/>
      </c>
      <c r="E71" s="44"/>
    </row>
    <row r="72" spans="1:5" ht="9.75" customHeight="1" x14ac:dyDescent="0.3">
      <c r="A72" s="55">
        <v>4319</v>
      </c>
      <c r="B72" s="44" t="s">
        <v>175</v>
      </c>
      <c r="C72" s="45">
        <v>0</v>
      </c>
      <c r="D72" s="42" t="str">
        <f t="shared" si="9"/>
        <v/>
      </c>
      <c r="E72" s="44"/>
    </row>
    <row r="73" spans="1:5" ht="9.75" customHeight="1" x14ac:dyDescent="0.3">
      <c r="A73" s="54">
        <v>4320</v>
      </c>
      <c r="B73" s="40" t="s">
        <v>176</v>
      </c>
      <c r="C73" s="41">
        <v>0</v>
      </c>
      <c r="D73" s="42" t="str">
        <f t="shared" ref="D73:D78" si="10">IFERROR(C73/$C$73,"")</f>
        <v/>
      </c>
      <c r="E73" s="44"/>
    </row>
    <row r="74" spans="1:5" ht="9.75" customHeight="1" x14ac:dyDescent="0.3">
      <c r="A74" s="55">
        <v>4321</v>
      </c>
      <c r="B74" s="44" t="s">
        <v>177</v>
      </c>
      <c r="C74" s="45">
        <v>0</v>
      </c>
      <c r="D74" s="42" t="str">
        <f t="shared" si="10"/>
        <v/>
      </c>
      <c r="E74" s="44"/>
    </row>
    <row r="75" spans="1:5" ht="9.75" customHeight="1" x14ac:dyDescent="0.3">
      <c r="A75" s="55">
        <v>4322</v>
      </c>
      <c r="B75" s="44" t="s">
        <v>178</v>
      </c>
      <c r="C75" s="45">
        <v>0</v>
      </c>
      <c r="D75" s="42" t="str">
        <f t="shared" si="10"/>
        <v/>
      </c>
      <c r="E75" s="44"/>
    </row>
    <row r="76" spans="1:5" ht="9.75" customHeight="1" x14ac:dyDescent="0.3">
      <c r="A76" s="55">
        <v>4323</v>
      </c>
      <c r="B76" s="44" t="s">
        <v>179</v>
      </c>
      <c r="C76" s="45">
        <v>0</v>
      </c>
      <c r="D76" s="42" t="str">
        <f t="shared" si="10"/>
        <v/>
      </c>
      <c r="E76" s="44"/>
    </row>
    <row r="77" spans="1:5" ht="9.75" customHeight="1" x14ac:dyDescent="0.3">
      <c r="A77" s="55">
        <v>4324</v>
      </c>
      <c r="B77" s="44" t="s">
        <v>180</v>
      </c>
      <c r="C77" s="45">
        <v>0</v>
      </c>
      <c r="D77" s="42" t="str">
        <f t="shared" si="10"/>
        <v/>
      </c>
      <c r="E77" s="44"/>
    </row>
    <row r="78" spans="1:5" ht="9.75" customHeight="1" x14ac:dyDescent="0.3">
      <c r="A78" s="55">
        <v>4325</v>
      </c>
      <c r="B78" s="44" t="s">
        <v>181</v>
      </c>
      <c r="C78" s="45">
        <v>0</v>
      </c>
      <c r="D78" s="42" t="str">
        <f t="shared" si="10"/>
        <v/>
      </c>
      <c r="E78" s="44"/>
    </row>
    <row r="79" spans="1:5" ht="9.75" customHeight="1" x14ac:dyDescent="0.3">
      <c r="A79" s="54">
        <v>4330</v>
      </c>
      <c r="B79" s="40" t="s">
        <v>182</v>
      </c>
      <c r="C79" s="41">
        <v>0</v>
      </c>
      <c r="D79" s="42" t="str">
        <f t="shared" ref="D79:D80" si="11">IFERROR(C79/$C$79,"")</f>
        <v/>
      </c>
      <c r="E79" s="44"/>
    </row>
    <row r="80" spans="1:5" ht="9.75" customHeight="1" x14ac:dyDescent="0.3">
      <c r="A80" s="55">
        <v>4331</v>
      </c>
      <c r="B80" s="44" t="s">
        <v>182</v>
      </c>
      <c r="C80" s="45">
        <v>0</v>
      </c>
      <c r="D80" s="42" t="str">
        <f t="shared" si="11"/>
        <v/>
      </c>
      <c r="E80" s="44"/>
    </row>
    <row r="81" spans="1:5" ht="9.75" customHeight="1" x14ac:dyDescent="0.3">
      <c r="A81" s="54">
        <v>4340</v>
      </c>
      <c r="B81" s="40" t="s">
        <v>183</v>
      </c>
      <c r="C81" s="41">
        <v>0</v>
      </c>
      <c r="D81" s="42" t="str">
        <f t="shared" ref="D81:D82" si="12">IFERROR(C81/$C$81,"")</f>
        <v/>
      </c>
      <c r="E81" s="44"/>
    </row>
    <row r="82" spans="1:5" ht="9.75" customHeight="1" x14ac:dyDescent="0.3">
      <c r="A82" s="55">
        <v>4341</v>
      </c>
      <c r="B82" s="44" t="s">
        <v>183</v>
      </c>
      <c r="C82" s="45">
        <v>0</v>
      </c>
      <c r="D82" s="42" t="str">
        <f t="shared" si="12"/>
        <v/>
      </c>
      <c r="E82" s="44"/>
    </row>
    <row r="83" spans="1:5" ht="9.75" customHeight="1" x14ac:dyDescent="0.3">
      <c r="A83" s="54">
        <v>4390</v>
      </c>
      <c r="B83" s="40" t="s">
        <v>184</v>
      </c>
      <c r="C83" s="41">
        <v>0</v>
      </c>
      <c r="D83" s="42" t="str">
        <f t="shared" ref="D83:D90" si="13">IFERROR(C83/$C$83,"")</f>
        <v/>
      </c>
      <c r="E83" s="44"/>
    </row>
    <row r="84" spans="1:5" ht="9.75" customHeight="1" x14ac:dyDescent="0.3">
      <c r="A84" s="55">
        <v>4392</v>
      </c>
      <c r="B84" s="44" t="s">
        <v>185</v>
      </c>
      <c r="C84" s="45">
        <v>0</v>
      </c>
      <c r="D84" s="42" t="str">
        <f t="shared" si="13"/>
        <v/>
      </c>
      <c r="E84" s="44"/>
    </row>
    <row r="85" spans="1:5" ht="9.75" customHeight="1" x14ac:dyDescent="0.3">
      <c r="A85" s="55">
        <v>4393</v>
      </c>
      <c r="B85" s="44" t="s">
        <v>186</v>
      </c>
      <c r="C85" s="45">
        <v>0</v>
      </c>
      <c r="D85" s="42" t="str">
        <f t="shared" si="13"/>
        <v/>
      </c>
      <c r="E85" s="44"/>
    </row>
    <row r="86" spans="1:5" ht="9.75" customHeight="1" x14ac:dyDescent="0.3">
      <c r="A86" s="55">
        <v>4394</v>
      </c>
      <c r="B86" s="44" t="s">
        <v>187</v>
      </c>
      <c r="C86" s="45">
        <v>0</v>
      </c>
      <c r="D86" s="42" t="str">
        <f t="shared" si="13"/>
        <v/>
      </c>
      <c r="E86" s="44"/>
    </row>
    <row r="87" spans="1:5" ht="9.75" customHeight="1" x14ac:dyDescent="0.3">
      <c r="A87" s="55">
        <v>4395</v>
      </c>
      <c r="B87" s="44" t="s">
        <v>188</v>
      </c>
      <c r="C87" s="45">
        <v>0</v>
      </c>
      <c r="D87" s="42" t="str">
        <f t="shared" si="13"/>
        <v/>
      </c>
      <c r="E87" s="44"/>
    </row>
    <row r="88" spans="1:5" ht="9.75" customHeight="1" x14ac:dyDescent="0.3">
      <c r="A88" s="55">
        <v>4396</v>
      </c>
      <c r="B88" s="44" t="s">
        <v>189</v>
      </c>
      <c r="C88" s="45">
        <v>0</v>
      </c>
      <c r="D88" s="42" t="str">
        <f t="shared" si="13"/>
        <v/>
      </c>
      <c r="E88" s="44"/>
    </row>
    <row r="89" spans="1:5" ht="9.75" customHeight="1" x14ac:dyDescent="0.3">
      <c r="A89" s="55">
        <v>4397</v>
      </c>
      <c r="B89" s="44" t="s">
        <v>190</v>
      </c>
      <c r="C89" s="45">
        <v>0</v>
      </c>
      <c r="D89" s="42" t="str">
        <f t="shared" si="13"/>
        <v/>
      </c>
      <c r="E89" s="44"/>
    </row>
    <row r="90" spans="1:5" ht="9.75" customHeight="1" x14ac:dyDescent="0.3">
      <c r="A90" s="55">
        <v>4399</v>
      </c>
      <c r="B90" s="44" t="s">
        <v>184</v>
      </c>
      <c r="C90" s="45">
        <v>0</v>
      </c>
      <c r="D90" s="42" t="str">
        <f t="shared" si="13"/>
        <v/>
      </c>
      <c r="E90" s="44"/>
    </row>
    <row r="91" spans="1:5" ht="9.75" customHeight="1" x14ac:dyDescent="0.3">
      <c r="A91" s="34"/>
      <c r="B91" s="34"/>
      <c r="C91" s="34"/>
      <c r="D91" s="35"/>
      <c r="E91" s="34"/>
    </row>
    <row r="92" spans="1:5" ht="9.75" customHeight="1" x14ac:dyDescent="0.3">
      <c r="A92" s="32" t="s">
        <v>191</v>
      </c>
      <c r="B92" s="32"/>
      <c r="C92" s="32"/>
      <c r="D92" s="33"/>
      <c r="E92" s="32"/>
    </row>
    <row r="93" spans="1:5" ht="9.75" customHeight="1" x14ac:dyDescent="0.3">
      <c r="A93" s="36" t="s">
        <v>106</v>
      </c>
      <c r="B93" s="36" t="s">
        <v>107</v>
      </c>
      <c r="C93" s="37" t="s">
        <v>108</v>
      </c>
      <c r="D93" s="38" t="s">
        <v>109</v>
      </c>
      <c r="E93" s="37" t="s">
        <v>110</v>
      </c>
    </row>
    <row r="94" spans="1:5" ht="50.25" customHeight="1" x14ac:dyDescent="0.3">
      <c r="A94" s="54">
        <v>5000</v>
      </c>
      <c r="B94" s="40" t="s">
        <v>80</v>
      </c>
      <c r="C94" s="41">
        <v>146411651.47</v>
      </c>
      <c r="D94" s="42">
        <v>1</v>
      </c>
      <c r="E94" s="46" t="s">
        <v>1771</v>
      </c>
    </row>
    <row r="95" spans="1:5" ht="15.75" customHeight="1" x14ac:dyDescent="0.3">
      <c r="A95" s="54">
        <v>5100</v>
      </c>
      <c r="B95" s="40" t="s">
        <v>192</v>
      </c>
      <c r="C95" s="41">
        <v>142568862.43000001</v>
      </c>
      <c r="D95" s="42">
        <v>0.97375352984945063</v>
      </c>
      <c r="E95" s="44"/>
    </row>
    <row r="96" spans="1:5" ht="15.75" customHeight="1" x14ac:dyDescent="0.3">
      <c r="A96" s="54">
        <v>5110</v>
      </c>
      <c r="B96" s="40" t="s">
        <v>193</v>
      </c>
      <c r="C96" s="41">
        <v>115649414.09999999</v>
      </c>
      <c r="D96" s="42">
        <v>0.78989214955817066</v>
      </c>
      <c r="E96" s="44"/>
    </row>
    <row r="97" spans="1:5" ht="13.5" customHeight="1" x14ac:dyDescent="0.3">
      <c r="A97" s="55">
        <v>5111</v>
      </c>
      <c r="B97" s="44" t="s">
        <v>194</v>
      </c>
      <c r="C97" s="45">
        <v>64142452.780000001</v>
      </c>
      <c r="D97" s="42">
        <v>0.4380966414626018</v>
      </c>
      <c r="E97" s="46" t="s">
        <v>1772</v>
      </c>
    </row>
    <row r="98" spans="1:5" ht="13.5" customHeight="1" x14ac:dyDescent="0.3">
      <c r="A98" s="55">
        <v>5112</v>
      </c>
      <c r="B98" s="44" t="s">
        <v>196</v>
      </c>
      <c r="C98" s="45">
        <v>0</v>
      </c>
      <c r="D98" s="42">
        <v>0</v>
      </c>
      <c r="E98" s="44" t="s">
        <v>1773</v>
      </c>
    </row>
    <row r="99" spans="1:5" ht="13.5" customHeight="1" x14ac:dyDescent="0.3">
      <c r="A99" s="55">
        <v>5113</v>
      </c>
      <c r="B99" s="44" t="s">
        <v>197</v>
      </c>
      <c r="C99" s="45">
        <v>10591998.49</v>
      </c>
      <c r="D99" s="42">
        <v>7.2343958856104562E-2</v>
      </c>
      <c r="E99" s="44" t="s">
        <v>1773</v>
      </c>
    </row>
    <row r="100" spans="1:5" ht="13.5" customHeight="1" x14ac:dyDescent="0.3">
      <c r="A100" s="55">
        <v>5114</v>
      </c>
      <c r="B100" s="44" t="s">
        <v>199</v>
      </c>
      <c r="C100" s="45">
        <v>18813292.870000001</v>
      </c>
      <c r="D100" s="42">
        <v>0.12849587229643999</v>
      </c>
      <c r="E100" s="44" t="s">
        <v>1773</v>
      </c>
    </row>
    <row r="101" spans="1:5" ht="13.5" customHeight="1" x14ac:dyDescent="0.3">
      <c r="A101" s="55">
        <v>5115</v>
      </c>
      <c r="B101" s="44" t="s">
        <v>201</v>
      </c>
      <c r="C101" s="45">
        <v>20680768.640000001</v>
      </c>
      <c r="D101" s="42">
        <v>0.1412508392082274</v>
      </c>
      <c r="E101" s="44" t="s">
        <v>1773</v>
      </c>
    </row>
    <row r="102" spans="1:5" ht="13.5" customHeight="1" x14ac:dyDescent="0.3">
      <c r="A102" s="55">
        <v>5116</v>
      </c>
      <c r="B102" s="44" t="s">
        <v>202</v>
      </c>
      <c r="C102" s="45">
        <v>1420901.32</v>
      </c>
      <c r="D102" s="42">
        <v>9.7048377347969828E-3</v>
      </c>
      <c r="E102" s="44" t="s">
        <v>1773</v>
      </c>
    </row>
    <row r="103" spans="1:5" ht="13.5" customHeight="1" x14ac:dyDescent="0.3">
      <c r="A103" s="54">
        <v>5120</v>
      </c>
      <c r="B103" s="40" t="s">
        <v>203</v>
      </c>
      <c r="C103" s="41">
        <v>13484642.309999999</v>
      </c>
      <c r="D103" s="42">
        <v>9.210088250908792E-2</v>
      </c>
      <c r="E103" s="44"/>
    </row>
    <row r="104" spans="1:5" ht="13.5" customHeight="1" x14ac:dyDescent="0.3">
      <c r="A104" s="55">
        <v>5121</v>
      </c>
      <c r="B104" s="44" t="s">
        <v>204</v>
      </c>
      <c r="C104" s="45">
        <v>541397.34</v>
      </c>
      <c r="D104" s="42">
        <v>3.697774969165847E-3</v>
      </c>
      <c r="E104" s="44"/>
    </row>
    <row r="105" spans="1:5" ht="13.5" customHeight="1" x14ac:dyDescent="0.3">
      <c r="A105" s="55">
        <v>5122</v>
      </c>
      <c r="B105" s="44" t="s">
        <v>205</v>
      </c>
      <c r="C105" s="45">
        <v>15709.04</v>
      </c>
      <c r="D105" s="42">
        <v>1.0729364666184925E-4</v>
      </c>
      <c r="E105" s="44"/>
    </row>
    <row r="106" spans="1:5" ht="13.5" customHeight="1" x14ac:dyDescent="0.3">
      <c r="A106" s="55">
        <v>5123</v>
      </c>
      <c r="B106" s="44" t="s">
        <v>206</v>
      </c>
      <c r="C106" s="45">
        <v>0</v>
      </c>
      <c r="D106" s="42">
        <v>0</v>
      </c>
      <c r="E106" s="44"/>
    </row>
    <row r="107" spans="1:5" ht="13.5" customHeight="1" x14ac:dyDescent="0.3">
      <c r="A107" s="55">
        <v>5124</v>
      </c>
      <c r="B107" s="44" t="s">
        <v>207</v>
      </c>
      <c r="C107" s="45">
        <v>172006.1</v>
      </c>
      <c r="D107" s="42">
        <v>1.1748115554535928E-3</v>
      </c>
      <c r="E107" s="44"/>
    </row>
    <row r="108" spans="1:5" ht="13.5" customHeight="1" x14ac:dyDescent="0.3">
      <c r="A108" s="55">
        <v>5125</v>
      </c>
      <c r="B108" s="44" t="s">
        <v>208</v>
      </c>
      <c r="C108" s="45">
        <v>1140406.44</v>
      </c>
      <c r="D108" s="42">
        <v>7.7890415725122208E-3</v>
      </c>
      <c r="E108" s="44"/>
    </row>
    <row r="109" spans="1:5" ht="13.5" customHeight="1" x14ac:dyDescent="0.3">
      <c r="A109" s="55">
        <v>5126</v>
      </c>
      <c r="B109" s="44" t="s">
        <v>209</v>
      </c>
      <c r="C109" s="45">
        <v>6186145.6299999999</v>
      </c>
      <c r="D109" s="42">
        <v>4.2251730431901807E-2</v>
      </c>
      <c r="E109" s="44"/>
    </row>
    <row r="110" spans="1:5" ht="13.5" customHeight="1" x14ac:dyDescent="0.3">
      <c r="A110" s="55">
        <v>5127</v>
      </c>
      <c r="B110" s="44" t="s">
        <v>210</v>
      </c>
      <c r="C110" s="45">
        <v>1360914.48</v>
      </c>
      <c r="D110" s="42">
        <v>9.2951241676203188E-3</v>
      </c>
      <c r="E110" s="44"/>
    </row>
    <row r="111" spans="1:5" ht="13.5" customHeight="1" x14ac:dyDescent="0.3">
      <c r="A111" s="55">
        <v>5128</v>
      </c>
      <c r="B111" s="44" t="s">
        <v>211</v>
      </c>
      <c r="C111" s="45">
        <v>0</v>
      </c>
      <c r="D111" s="42">
        <v>0</v>
      </c>
      <c r="E111" s="44"/>
    </row>
    <row r="112" spans="1:5" ht="13.5" customHeight="1" x14ac:dyDescent="0.3">
      <c r="A112" s="55">
        <v>5129</v>
      </c>
      <c r="B112" s="44" t="s">
        <v>212</v>
      </c>
      <c r="C112" s="45">
        <v>4068063.28</v>
      </c>
      <c r="D112" s="42">
        <v>2.7785106165772285E-2</v>
      </c>
      <c r="E112" s="44"/>
    </row>
    <row r="113" spans="1:5" ht="13.5" customHeight="1" x14ac:dyDescent="0.3">
      <c r="A113" s="54">
        <v>5130</v>
      </c>
      <c r="B113" s="40" t="s">
        <v>213</v>
      </c>
      <c r="C113" s="41">
        <v>13434806.02</v>
      </c>
      <c r="D113" s="42">
        <v>9.1760497782191974E-2</v>
      </c>
      <c r="E113" s="44"/>
    </row>
    <row r="114" spans="1:5" ht="13.5" customHeight="1" x14ac:dyDescent="0.3">
      <c r="A114" s="55">
        <v>5131</v>
      </c>
      <c r="B114" s="44" t="s">
        <v>214</v>
      </c>
      <c r="C114" s="45">
        <v>2181404.8199999998</v>
      </c>
      <c r="D114" s="42">
        <v>1.4899120378045687E-2</v>
      </c>
      <c r="E114" s="44"/>
    </row>
    <row r="115" spans="1:5" ht="13.5" customHeight="1" x14ac:dyDescent="0.3">
      <c r="A115" s="55">
        <v>5132</v>
      </c>
      <c r="B115" s="44" t="s">
        <v>215</v>
      </c>
      <c r="C115" s="45">
        <v>0</v>
      </c>
      <c r="D115" s="42">
        <v>0</v>
      </c>
      <c r="E115" s="44"/>
    </row>
    <row r="116" spans="1:5" ht="13.5" customHeight="1" x14ac:dyDescent="0.3">
      <c r="A116" s="55">
        <v>5133</v>
      </c>
      <c r="B116" s="44" t="s">
        <v>216</v>
      </c>
      <c r="C116" s="45">
        <v>542506.93000000005</v>
      </c>
      <c r="D116" s="42">
        <v>3.7053535326808376E-3</v>
      </c>
      <c r="E116" s="44"/>
    </row>
    <row r="117" spans="1:5" ht="13.5" customHeight="1" x14ac:dyDescent="0.3">
      <c r="A117" s="55">
        <v>5134</v>
      </c>
      <c r="B117" s="44" t="s">
        <v>218</v>
      </c>
      <c r="C117" s="45">
        <v>1738068.57</v>
      </c>
      <c r="D117" s="42">
        <v>1.1871108293291353E-2</v>
      </c>
      <c r="E117" s="44"/>
    </row>
    <row r="118" spans="1:5" ht="13.5" customHeight="1" x14ac:dyDescent="0.3">
      <c r="A118" s="55">
        <v>5135</v>
      </c>
      <c r="B118" s="44" t="s">
        <v>219</v>
      </c>
      <c r="C118" s="45">
        <v>1787615.07</v>
      </c>
      <c r="D118" s="42">
        <v>1.2209513737820829E-2</v>
      </c>
      <c r="E118" s="44"/>
    </row>
    <row r="119" spans="1:5" ht="13.5" customHeight="1" x14ac:dyDescent="0.3">
      <c r="A119" s="55">
        <v>5136</v>
      </c>
      <c r="B119" s="44" t="s">
        <v>221</v>
      </c>
      <c r="C119" s="45">
        <v>127316</v>
      </c>
      <c r="D119" s="42">
        <v>8.6957560222648855E-4</v>
      </c>
      <c r="E119" s="44"/>
    </row>
    <row r="120" spans="1:5" ht="13.5" customHeight="1" x14ac:dyDescent="0.3">
      <c r="A120" s="55">
        <v>5137</v>
      </c>
      <c r="B120" s="44" t="s">
        <v>222</v>
      </c>
      <c r="C120" s="45">
        <v>24987.599999999999</v>
      </c>
      <c r="D120" s="42">
        <v>1.706667450924833E-4</v>
      </c>
      <c r="E120" s="44"/>
    </row>
    <row r="121" spans="1:5" ht="13.5" customHeight="1" x14ac:dyDescent="0.3">
      <c r="A121" s="55">
        <v>5138</v>
      </c>
      <c r="B121" s="44" t="s">
        <v>223</v>
      </c>
      <c r="C121" s="45">
        <v>1315770.54</v>
      </c>
      <c r="D121" s="42">
        <v>8.9867884610918668E-3</v>
      </c>
      <c r="E121" s="44"/>
    </row>
    <row r="122" spans="1:5" ht="13.5" customHeight="1" x14ac:dyDescent="0.3">
      <c r="A122" s="55">
        <v>5139</v>
      </c>
      <c r="B122" s="44" t="s">
        <v>224</v>
      </c>
      <c r="C122" s="45">
        <v>5717136.4900000002</v>
      </c>
      <c r="D122" s="42">
        <v>3.9048371031942433E-2</v>
      </c>
      <c r="E122" s="44"/>
    </row>
    <row r="123" spans="1:5" ht="9.75" customHeight="1" x14ac:dyDescent="0.3">
      <c r="A123" s="54">
        <v>5200</v>
      </c>
      <c r="B123" s="40" t="s">
        <v>225</v>
      </c>
      <c r="C123" s="41">
        <v>0</v>
      </c>
      <c r="D123" s="42"/>
      <c r="E123" s="44"/>
    </row>
    <row r="124" spans="1:5" ht="9.75" customHeight="1" x14ac:dyDescent="0.3">
      <c r="A124" s="54">
        <v>5210</v>
      </c>
      <c r="B124" s="40" t="s">
        <v>226</v>
      </c>
      <c r="C124" s="41">
        <v>0</v>
      </c>
      <c r="D124" s="42" t="str">
        <f t="shared" ref="D124:D126" si="14">IFERROR(C124/$C$124,"")</f>
        <v/>
      </c>
      <c r="E124" s="44"/>
    </row>
    <row r="125" spans="1:5" ht="9.75" customHeight="1" x14ac:dyDescent="0.3">
      <c r="A125" s="55">
        <v>5211</v>
      </c>
      <c r="B125" s="44" t="s">
        <v>228</v>
      </c>
      <c r="C125" s="45">
        <v>0</v>
      </c>
      <c r="D125" s="42" t="str">
        <f t="shared" si="14"/>
        <v/>
      </c>
      <c r="E125" s="44"/>
    </row>
    <row r="126" spans="1:5" ht="9.75" customHeight="1" x14ac:dyDescent="0.3">
      <c r="A126" s="55">
        <v>5212</v>
      </c>
      <c r="B126" s="44" t="s">
        <v>229</v>
      </c>
      <c r="C126" s="45">
        <v>0</v>
      </c>
      <c r="D126" s="42" t="str">
        <f t="shared" si="14"/>
        <v/>
      </c>
      <c r="E126" s="44"/>
    </row>
    <row r="127" spans="1:5" ht="9.75" customHeight="1" x14ac:dyDescent="0.3">
      <c r="A127" s="54">
        <v>5220</v>
      </c>
      <c r="B127" s="40" t="s">
        <v>230</v>
      </c>
      <c r="C127" s="41">
        <v>0</v>
      </c>
      <c r="D127" s="42" t="str">
        <f t="shared" ref="D127:D129" si="15">IFERROR(C127/$C$127,"")</f>
        <v/>
      </c>
      <c r="E127" s="44"/>
    </row>
    <row r="128" spans="1:5" ht="9.75" customHeight="1" x14ac:dyDescent="0.3">
      <c r="A128" s="55">
        <v>5221</v>
      </c>
      <c r="B128" s="44" t="s">
        <v>231</v>
      </c>
      <c r="C128" s="45">
        <v>0</v>
      </c>
      <c r="D128" s="42" t="str">
        <f t="shared" si="15"/>
        <v/>
      </c>
      <c r="E128" s="44"/>
    </row>
    <row r="129" spans="1:5" ht="9.75" customHeight="1" x14ac:dyDescent="0.3">
      <c r="A129" s="55">
        <v>5222</v>
      </c>
      <c r="B129" s="44" t="s">
        <v>232</v>
      </c>
      <c r="C129" s="45">
        <v>0</v>
      </c>
      <c r="D129" s="42" t="str">
        <f t="shared" si="15"/>
        <v/>
      </c>
      <c r="E129" s="44"/>
    </row>
    <row r="130" spans="1:5" ht="9.75" customHeight="1" x14ac:dyDescent="0.3">
      <c r="A130" s="54">
        <v>5230</v>
      </c>
      <c r="B130" s="40" t="s">
        <v>170</v>
      </c>
      <c r="C130" s="41">
        <v>0</v>
      </c>
      <c r="D130" s="42" t="str">
        <f t="shared" ref="D130:D132" si="16">IFERROR(C130/$C$130,"")</f>
        <v/>
      </c>
      <c r="E130" s="44"/>
    </row>
    <row r="131" spans="1:5" ht="9.75" customHeight="1" x14ac:dyDescent="0.3">
      <c r="A131" s="55">
        <v>5231</v>
      </c>
      <c r="B131" s="44" t="s">
        <v>233</v>
      </c>
      <c r="C131" s="45">
        <v>0</v>
      </c>
      <c r="D131" s="42" t="str">
        <f t="shared" si="16"/>
        <v/>
      </c>
      <c r="E131" s="44"/>
    </row>
    <row r="132" spans="1:5" ht="9.75" customHeight="1" x14ac:dyDescent="0.3">
      <c r="A132" s="55">
        <v>5232</v>
      </c>
      <c r="B132" s="44" t="s">
        <v>234</v>
      </c>
      <c r="C132" s="45">
        <v>0</v>
      </c>
      <c r="D132" s="42" t="str">
        <f t="shared" si="16"/>
        <v/>
      </c>
      <c r="E132" s="44"/>
    </row>
    <row r="133" spans="1:5" ht="9.75" customHeight="1" x14ac:dyDescent="0.3">
      <c r="A133" s="54">
        <v>5240</v>
      </c>
      <c r="B133" s="40" t="s">
        <v>235</v>
      </c>
      <c r="C133" s="41">
        <v>0</v>
      </c>
      <c r="D133" s="42" t="str">
        <f t="shared" ref="D133:D137" si="17">IFERROR(C133/$C$133,"")</f>
        <v/>
      </c>
      <c r="E133" s="44"/>
    </row>
    <row r="134" spans="1:5" ht="9.75" customHeight="1" x14ac:dyDescent="0.3">
      <c r="A134" s="55">
        <v>5241</v>
      </c>
      <c r="B134" s="44" t="s">
        <v>236</v>
      </c>
      <c r="C134" s="45">
        <v>0</v>
      </c>
      <c r="D134" s="42" t="str">
        <f t="shared" si="17"/>
        <v/>
      </c>
      <c r="E134" s="44"/>
    </row>
    <row r="135" spans="1:5" ht="9.75" customHeight="1" x14ac:dyDescent="0.3">
      <c r="A135" s="55">
        <v>5242</v>
      </c>
      <c r="B135" s="44" t="s">
        <v>238</v>
      </c>
      <c r="C135" s="45">
        <v>0</v>
      </c>
      <c r="D135" s="42" t="str">
        <f t="shared" si="17"/>
        <v/>
      </c>
      <c r="E135" s="44"/>
    </row>
    <row r="136" spans="1:5" ht="9.75" customHeight="1" x14ac:dyDescent="0.3">
      <c r="A136" s="55">
        <v>5243</v>
      </c>
      <c r="B136" s="44" t="s">
        <v>239</v>
      </c>
      <c r="C136" s="45">
        <v>0</v>
      </c>
      <c r="D136" s="42" t="str">
        <f t="shared" si="17"/>
        <v/>
      </c>
      <c r="E136" s="44"/>
    </row>
    <row r="137" spans="1:5" ht="9.75" customHeight="1" x14ac:dyDescent="0.3">
      <c r="A137" s="55">
        <v>5244</v>
      </c>
      <c r="B137" s="44" t="s">
        <v>240</v>
      </c>
      <c r="C137" s="45">
        <v>0</v>
      </c>
      <c r="D137" s="42" t="str">
        <f t="shared" si="17"/>
        <v/>
      </c>
      <c r="E137" s="44"/>
    </row>
    <row r="138" spans="1:5" ht="9.75" customHeight="1" x14ac:dyDescent="0.3">
      <c r="A138" s="54">
        <v>5250</v>
      </c>
      <c r="B138" s="40" t="s">
        <v>171</v>
      </c>
      <c r="C138" s="41">
        <v>0</v>
      </c>
      <c r="D138" s="42" t="str">
        <f t="shared" ref="D138:D141" si="18">IFERROR(C138/$C$138,"")</f>
        <v/>
      </c>
      <c r="E138" s="44"/>
    </row>
    <row r="139" spans="1:5" ht="9.75" customHeight="1" x14ac:dyDescent="0.3">
      <c r="A139" s="55">
        <v>5251</v>
      </c>
      <c r="B139" s="44" t="s">
        <v>241</v>
      </c>
      <c r="C139" s="45">
        <v>0</v>
      </c>
      <c r="D139" s="42" t="str">
        <f t="shared" si="18"/>
        <v/>
      </c>
      <c r="E139" s="44"/>
    </row>
    <row r="140" spans="1:5" ht="9.75" customHeight="1" x14ac:dyDescent="0.3">
      <c r="A140" s="55">
        <v>5252</v>
      </c>
      <c r="B140" s="44" t="s">
        <v>242</v>
      </c>
      <c r="C140" s="45">
        <v>0</v>
      </c>
      <c r="D140" s="42" t="str">
        <f t="shared" si="18"/>
        <v/>
      </c>
      <c r="E140" s="44"/>
    </row>
    <row r="141" spans="1:5" ht="9.75" customHeight="1" x14ac:dyDescent="0.3">
      <c r="A141" s="55">
        <v>5259</v>
      </c>
      <c r="B141" s="44" t="s">
        <v>243</v>
      </c>
      <c r="C141" s="45">
        <v>0</v>
      </c>
      <c r="D141" s="42" t="str">
        <f t="shared" si="18"/>
        <v/>
      </c>
      <c r="E141" s="44"/>
    </row>
    <row r="142" spans="1:5" ht="9.75" customHeight="1" x14ac:dyDescent="0.3">
      <c r="A142" s="54">
        <v>5260</v>
      </c>
      <c r="B142" s="40" t="s">
        <v>244</v>
      </c>
      <c r="C142" s="41">
        <v>0</v>
      </c>
      <c r="D142" s="42" t="str">
        <f t="shared" ref="D142:D144" si="19">IFERROR(C142/$C$142,"")</f>
        <v/>
      </c>
      <c r="E142" s="44"/>
    </row>
    <row r="143" spans="1:5" ht="9.75" customHeight="1" x14ac:dyDescent="0.3">
      <c r="A143" s="55">
        <v>5261</v>
      </c>
      <c r="B143" s="44" t="s">
        <v>245</v>
      </c>
      <c r="C143" s="45">
        <v>0</v>
      </c>
      <c r="D143" s="42" t="str">
        <f t="shared" si="19"/>
        <v/>
      </c>
      <c r="E143" s="44"/>
    </row>
    <row r="144" spans="1:5" ht="9.75" customHeight="1" x14ac:dyDescent="0.3">
      <c r="A144" s="55">
        <v>5262</v>
      </c>
      <c r="B144" s="44" t="s">
        <v>246</v>
      </c>
      <c r="C144" s="45">
        <v>0</v>
      </c>
      <c r="D144" s="42" t="str">
        <f t="shared" si="19"/>
        <v/>
      </c>
      <c r="E144" s="44"/>
    </row>
    <row r="145" spans="1:5" ht="9.75" customHeight="1" x14ac:dyDescent="0.3">
      <c r="A145" s="54">
        <v>5270</v>
      </c>
      <c r="B145" s="40" t="s">
        <v>247</v>
      </c>
      <c r="C145" s="41">
        <v>0</v>
      </c>
      <c r="D145" s="42" t="str">
        <f t="shared" ref="D145:D146" si="20">IFERROR(C145/$C$145,"")</f>
        <v/>
      </c>
      <c r="E145" s="44"/>
    </row>
    <row r="146" spans="1:5" ht="9.75" customHeight="1" x14ac:dyDescent="0.3">
      <c r="A146" s="55">
        <v>5271</v>
      </c>
      <c r="B146" s="44" t="s">
        <v>248</v>
      </c>
      <c r="C146" s="45">
        <v>0</v>
      </c>
      <c r="D146" s="42" t="str">
        <f t="shared" si="20"/>
        <v/>
      </c>
      <c r="E146" s="44"/>
    </row>
    <row r="147" spans="1:5" ht="9.75" customHeight="1" x14ac:dyDescent="0.3">
      <c r="A147" s="54">
        <v>5280</v>
      </c>
      <c r="B147" s="40" t="s">
        <v>249</v>
      </c>
      <c r="C147" s="41">
        <v>0</v>
      </c>
      <c r="D147" s="42" t="str">
        <f t="shared" ref="D147:D152" si="21">IFERROR(C147/$C$147,"")</f>
        <v/>
      </c>
      <c r="E147" s="44"/>
    </row>
    <row r="148" spans="1:5" ht="9.75" customHeight="1" x14ac:dyDescent="0.3">
      <c r="A148" s="55">
        <v>5281</v>
      </c>
      <c r="B148" s="44" t="s">
        <v>250</v>
      </c>
      <c r="C148" s="45">
        <v>0</v>
      </c>
      <c r="D148" s="42" t="str">
        <f t="shared" si="21"/>
        <v/>
      </c>
      <c r="E148" s="44"/>
    </row>
    <row r="149" spans="1:5" ht="9.75" customHeight="1" x14ac:dyDescent="0.3">
      <c r="A149" s="55">
        <v>5282</v>
      </c>
      <c r="B149" s="44" t="s">
        <v>251</v>
      </c>
      <c r="C149" s="45">
        <v>0</v>
      </c>
      <c r="D149" s="42" t="str">
        <f t="shared" si="21"/>
        <v/>
      </c>
      <c r="E149" s="44"/>
    </row>
    <row r="150" spans="1:5" ht="9.75" customHeight="1" x14ac:dyDescent="0.3">
      <c r="A150" s="55">
        <v>5283</v>
      </c>
      <c r="B150" s="44" t="s">
        <v>252</v>
      </c>
      <c r="C150" s="45">
        <v>0</v>
      </c>
      <c r="D150" s="42" t="str">
        <f t="shared" si="21"/>
        <v/>
      </c>
      <c r="E150" s="44"/>
    </row>
    <row r="151" spans="1:5" ht="9.75" customHeight="1" x14ac:dyDescent="0.3">
      <c r="A151" s="55">
        <v>5284</v>
      </c>
      <c r="B151" s="44" t="s">
        <v>253</v>
      </c>
      <c r="C151" s="45">
        <v>0</v>
      </c>
      <c r="D151" s="42" t="str">
        <f t="shared" si="21"/>
        <v/>
      </c>
      <c r="E151" s="44"/>
    </row>
    <row r="152" spans="1:5" ht="9.75" customHeight="1" x14ac:dyDescent="0.3">
      <c r="A152" s="55">
        <v>5285</v>
      </c>
      <c r="B152" s="44" t="s">
        <v>254</v>
      </c>
      <c r="C152" s="45">
        <v>0</v>
      </c>
      <c r="D152" s="42" t="str">
        <f t="shared" si="21"/>
        <v/>
      </c>
      <c r="E152" s="44"/>
    </row>
    <row r="153" spans="1:5" ht="9.75" customHeight="1" x14ac:dyDescent="0.3">
      <c r="A153" s="54">
        <v>5290</v>
      </c>
      <c r="B153" s="40" t="s">
        <v>255</v>
      </c>
      <c r="C153" s="41">
        <v>0</v>
      </c>
      <c r="D153" s="42" t="str">
        <f t="shared" ref="D153:D155" si="22">IFERROR(C153/$C$153,"")</f>
        <v/>
      </c>
      <c r="E153" s="44"/>
    </row>
    <row r="154" spans="1:5" ht="9.75" customHeight="1" x14ac:dyDescent="0.3">
      <c r="A154" s="55">
        <v>5291</v>
      </c>
      <c r="B154" s="44" t="s">
        <v>256</v>
      </c>
      <c r="C154" s="45">
        <v>0</v>
      </c>
      <c r="D154" s="42" t="str">
        <f t="shared" si="22"/>
        <v/>
      </c>
      <c r="E154" s="44"/>
    </row>
    <row r="155" spans="1:5" ht="9.75" customHeight="1" x14ac:dyDescent="0.3">
      <c r="A155" s="55">
        <v>5292</v>
      </c>
      <c r="B155" s="44" t="s">
        <v>257</v>
      </c>
      <c r="C155" s="45">
        <v>0</v>
      </c>
      <c r="D155" s="42" t="str">
        <f t="shared" si="22"/>
        <v/>
      </c>
      <c r="E155" s="44"/>
    </row>
    <row r="156" spans="1:5" ht="9.75" customHeight="1" x14ac:dyDescent="0.3">
      <c r="A156" s="54">
        <v>5300</v>
      </c>
      <c r="B156" s="40" t="s">
        <v>258</v>
      </c>
      <c r="C156" s="41">
        <v>0</v>
      </c>
      <c r="D156" s="42"/>
      <c r="E156" s="44"/>
    </row>
    <row r="157" spans="1:5" ht="9.75" customHeight="1" x14ac:dyDescent="0.3">
      <c r="A157" s="54">
        <v>5310</v>
      </c>
      <c r="B157" s="40" t="s">
        <v>162</v>
      </c>
      <c r="C157" s="41">
        <v>0</v>
      </c>
      <c r="D157" s="42" t="str">
        <f t="shared" ref="D157:D159" si="23">IFERROR(C157/$C$157,"")</f>
        <v/>
      </c>
      <c r="E157" s="44"/>
    </row>
    <row r="158" spans="1:5" ht="9.75" customHeight="1" x14ac:dyDescent="0.3">
      <c r="A158" s="55">
        <v>5311</v>
      </c>
      <c r="B158" s="44" t="s">
        <v>259</v>
      </c>
      <c r="C158" s="45">
        <v>0</v>
      </c>
      <c r="D158" s="42" t="str">
        <f t="shared" si="23"/>
        <v/>
      </c>
      <c r="E158" s="44"/>
    </row>
    <row r="159" spans="1:5" ht="9.75" customHeight="1" x14ac:dyDescent="0.3">
      <c r="A159" s="55">
        <v>5312</v>
      </c>
      <c r="B159" s="44" t="s">
        <v>260</v>
      </c>
      <c r="C159" s="45">
        <v>0</v>
      </c>
      <c r="D159" s="42" t="str">
        <f t="shared" si="23"/>
        <v/>
      </c>
      <c r="E159" s="44"/>
    </row>
    <row r="160" spans="1:5" ht="9.75" customHeight="1" x14ac:dyDescent="0.3">
      <c r="A160" s="54">
        <v>5320</v>
      </c>
      <c r="B160" s="40" t="s">
        <v>163</v>
      </c>
      <c r="C160" s="41">
        <v>0</v>
      </c>
      <c r="D160" s="42" t="str">
        <f t="shared" ref="D160:D162" si="24">IFERROR(C160/$C$160,"")</f>
        <v/>
      </c>
      <c r="E160" s="44"/>
    </row>
    <row r="161" spans="1:5" ht="9.75" customHeight="1" x14ac:dyDescent="0.3">
      <c r="A161" s="55">
        <v>5321</v>
      </c>
      <c r="B161" s="44" t="s">
        <v>261</v>
      </c>
      <c r="C161" s="45">
        <v>0</v>
      </c>
      <c r="D161" s="42" t="str">
        <f t="shared" si="24"/>
        <v/>
      </c>
      <c r="E161" s="44"/>
    </row>
    <row r="162" spans="1:5" ht="9.75" customHeight="1" x14ac:dyDescent="0.3">
      <c r="A162" s="55">
        <v>5322</v>
      </c>
      <c r="B162" s="44" t="s">
        <v>262</v>
      </c>
      <c r="C162" s="45">
        <v>0</v>
      </c>
      <c r="D162" s="42" t="str">
        <f t="shared" si="24"/>
        <v/>
      </c>
      <c r="E162" s="44"/>
    </row>
    <row r="163" spans="1:5" ht="9.75" customHeight="1" x14ac:dyDescent="0.3">
      <c r="A163" s="54">
        <v>5330</v>
      </c>
      <c r="B163" s="40" t="s">
        <v>164</v>
      </c>
      <c r="C163" s="41">
        <v>0</v>
      </c>
      <c r="D163" s="42" t="str">
        <f t="shared" ref="D163:D165" si="25">IFERROR(C163/$C$163,"")</f>
        <v/>
      </c>
      <c r="E163" s="44"/>
    </row>
    <row r="164" spans="1:5" ht="9.75" customHeight="1" x14ac:dyDescent="0.3">
      <c r="A164" s="55">
        <v>5331</v>
      </c>
      <c r="B164" s="44" t="s">
        <v>263</v>
      </c>
      <c r="C164" s="45">
        <v>0</v>
      </c>
      <c r="D164" s="42" t="str">
        <f t="shared" si="25"/>
        <v/>
      </c>
      <c r="E164" s="44"/>
    </row>
    <row r="165" spans="1:5" ht="9.75" customHeight="1" x14ac:dyDescent="0.3">
      <c r="A165" s="55">
        <v>5332</v>
      </c>
      <c r="B165" s="44" t="s">
        <v>264</v>
      </c>
      <c r="C165" s="45">
        <v>0</v>
      </c>
      <c r="D165" s="42" t="str">
        <f t="shared" si="25"/>
        <v/>
      </c>
      <c r="E165" s="44"/>
    </row>
    <row r="166" spans="1:5" ht="9.75" customHeight="1" x14ac:dyDescent="0.3">
      <c r="A166" s="54">
        <v>5400</v>
      </c>
      <c r="B166" s="40" t="s">
        <v>265</v>
      </c>
      <c r="C166" s="41">
        <v>0</v>
      </c>
      <c r="D166" s="42"/>
      <c r="E166" s="44"/>
    </row>
    <row r="167" spans="1:5" ht="9.75" customHeight="1" x14ac:dyDescent="0.3">
      <c r="A167" s="54">
        <v>5410</v>
      </c>
      <c r="B167" s="40" t="s">
        <v>266</v>
      </c>
      <c r="C167" s="41">
        <v>0</v>
      </c>
      <c r="D167" s="42" t="str">
        <f t="shared" ref="D167:D169" si="26">IFERROR(C167/$C$167,"")</f>
        <v/>
      </c>
      <c r="E167" s="44"/>
    </row>
    <row r="168" spans="1:5" ht="9.75" customHeight="1" x14ac:dyDescent="0.3">
      <c r="A168" s="55">
        <v>5411</v>
      </c>
      <c r="B168" s="44" t="s">
        <v>267</v>
      </c>
      <c r="C168" s="45">
        <v>0</v>
      </c>
      <c r="D168" s="42" t="str">
        <f t="shared" si="26"/>
        <v/>
      </c>
      <c r="E168" s="44"/>
    </row>
    <row r="169" spans="1:5" ht="9.75" customHeight="1" x14ac:dyDescent="0.3">
      <c r="A169" s="55">
        <v>5412</v>
      </c>
      <c r="B169" s="44" t="s">
        <v>268</v>
      </c>
      <c r="C169" s="45">
        <v>0</v>
      </c>
      <c r="D169" s="42" t="str">
        <f t="shared" si="26"/>
        <v/>
      </c>
      <c r="E169" s="44"/>
    </row>
    <row r="170" spans="1:5" ht="9.75" customHeight="1" x14ac:dyDescent="0.3">
      <c r="A170" s="54">
        <v>5420</v>
      </c>
      <c r="B170" s="40" t="s">
        <v>269</v>
      </c>
      <c r="C170" s="41">
        <v>0</v>
      </c>
      <c r="D170" s="42" t="str">
        <f t="shared" ref="D170:D172" si="27">IFERROR(C170/$C$170,"")</f>
        <v/>
      </c>
      <c r="E170" s="44"/>
    </row>
    <row r="171" spans="1:5" ht="9.75" customHeight="1" x14ac:dyDescent="0.3">
      <c r="A171" s="55">
        <v>5421</v>
      </c>
      <c r="B171" s="44" t="s">
        <v>270</v>
      </c>
      <c r="C171" s="45">
        <v>0</v>
      </c>
      <c r="D171" s="42" t="str">
        <f t="shared" si="27"/>
        <v/>
      </c>
      <c r="E171" s="44"/>
    </row>
    <row r="172" spans="1:5" ht="9.75" customHeight="1" x14ac:dyDescent="0.3">
      <c r="A172" s="55">
        <v>5422</v>
      </c>
      <c r="B172" s="44" t="s">
        <v>271</v>
      </c>
      <c r="C172" s="45">
        <v>0</v>
      </c>
      <c r="D172" s="42" t="str">
        <f t="shared" si="27"/>
        <v/>
      </c>
      <c r="E172" s="44"/>
    </row>
    <row r="173" spans="1:5" ht="9.75" customHeight="1" x14ac:dyDescent="0.3">
      <c r="A173" s="54">
        <v>5430</v>
      </c>
      <c r="B173" s="40" t="s">
        <v>272</v>
      </c>
      <c r="C173" s="41">
        <v>0</v>
      </c>
      <c r="D173" s="42" t="str">
        <f t="shared" ref="D173:D175" si="28">IFERROR(C173/$C$173,"")</f>
        <v/>
      </c>
      <c r="E173" s="44"/>
    </row>
    <row r="174" spans="1:5" ht="9.75" customHeight="1" x14ac:dyDescent="0.3">
      <c r="A174" s="55">
        <v>5431</v>
      </c>
      <c r="B174" s="44" t="s">
        <v>273</v>
      </c>
      <c r="C174" s="45">
        <v>0</v>
      </c>
      <c r="D174" s="42" t="str">
        <f t="shared" si="28"/>
        <v/>
      </c>
      <c r="E174" s="44"/>
    </row>
    <row r="175" spans="1:5" ht="9.75" customHeight="1" x14ac:dyDescent="0.3">
      <c r="A175" s="55">
        <v>5432</v>
      </c>
      <c r="B175" s="44" t="s">
        <v>274</v>
      </c>
      <c r="C175" s="45">
        <v>0</v>
      </c>
      <c r="D175" s="42" t="str">
        <f t="shared" si="28"/>
        <v/>
      </c>
      <c r="E175" s="44"/>
    </row>
    <row r="176" spans="1:5" ht="9.75" customHeight="1" x14ac:dyDescent="0.3">
      <c r="A176" s="54">
        <v>5440</v>
      </c>
      <c r="B176" s="40" t="s">
        <v>275</v>
      </c>
      <c r="C176" s="41">
        <v>0</v>
      </c>
      <c r="D176" s="42" t="str">
        <f t="shared" ref="D176:D177" si="29">IFERROR(C176/$C$176,"")</f>
        <v/>
      </c>
      <c r="E176" s="44"/>
    </row>
    <row r="177" spans="1:5" ht="9.75" customHeight="1" x14ac:dyDescent="0.3">
      <c r="A177" s="55">
        <v>5441</v>
      </c>
      <c r="B177" s="44" t="s">
        <v>275</v>
      </c>
      <c r="C177" s="45">
        <v>0</v>
      </c>
      <c r="D177" s="42" t="str">
        <f t="shared" si="29"/>
        <v/>
      </c>
      <c r="E177" s="44"/>
    </row>
    <row r="178" spans="1:5" ht="9.75" customHeight="1" x14ac:dyDescent="0.3">
      <c r="A178" s="54">
        <v>5450</v>
      </c>
      <c r="B178" s="40" t="s">
        <v>276</v>
      </c>
      <c r="C178" s="41">
        <v>0</v>
      </c>
      <c r="D178" s="42" t="str">
        <f t="shared" ref="D178:D180" si="30">IFERROR(C178/$C$178,"")</f>
        <v/>
      </c>
      <c r="E178" s="44"/>
    </row>
    <row r="179" spans="1:5" ht="9.75" customHeight="1" x14ac:dyDescent="0.3">
      <c r="A179" s="55">
        <v>5451</v>
      </c>
      <c r="B179" s="44" t="s">
        <v>277</v>
      </c>
      <c r="C179" s="45">
        <v>0</v>
      </c>
      <c r="D179" s="42" t="str">
        <f t="shared" si="30"/>
        <v/>
      </c>
      <c r="E179" s="44"/>
    </row>
    <row r="180" spans="1:5" ht="9.75" customHeight="1" x14ac:dyDescent="0.3">
      <c r="A180" s="55">
        <v>5452</v>
      </c>
      <c r="B180" s="44" t="s">
        <v>278</v>
      </c>
      <c r="C180" s="45">
        <v>0</v>
      </c>
      <c r="D180" s="42" t="str">
        <f t="shared" si="30"/>
        <v/>
      </c>
      <c r="E180" s="44"/>
    </row>
    <row r="181" spans="1:5" ht="9.75" customHeight="1" x14ac:dyDescent="0.3">
      <c r="A181" s="54">
        <v>5500</v>
      </c>
      <c r="B181" s="40" t="s">
        <v>279</v>
      </c>
      <c r="C181" s="41">
        <v>3842789.04</v>
      </c>
      <c r="D181" s="42">
        <v>2.6246470150549421E-2</v>
      </c>
      <c r="E181" s="44"/>
    </row>
    <row r="182" spans="1:5" ht="9.75" customHeight="1" x14ac:dyDescent="0.3">
      <c r="A182" s="54">
        <v>5510</v>
      </c>
      <c r="B182" s="40" t="s">
        <v>280</v>
      </c>
      <c r="C182" s="41">
        <v>3842789.04</v>
      </c>
      <c r="D182" s="42">
        <v>2.6246470150549421E-2</v>
      </c>
      <c r="E182" s="44"/>
    </row>
    <row r="183" spans="1:5" ht="9.75" customHeight="1" x14ac:dyDescent="0.3">
      <c r="A183" s="55">
        <v>5511</v>
      </c>
      <c r="B183" s="44" t="s">
        <v>281</v>
      </c>
      <c r="C183" s="45">
        <v>0</v>
      </c>
      <c r="D183" s="42">
        <f t="shared" ref="D183:D190" si="31">IFERROR(C183/$C$182,"")</f>
        <v>0</v>
      </c>
      <c r="E183" s="44"/>
    </row>
    <row r="184" spans="1:5" ht="9.75" customHeight="1" x14ac:dyDescent="0.3">
      <c r="A184" s="55">
        <v>5512</v>
      </c>
      <c r="B184" s="44" t="s">
        <v>282</v>
      </c>
      <c r="C184" s="45">
        <v>0</v>
      </c>
      <c r="D184" s="42">
        <f t="shared" si="31"/>
        <v>0</v>
      </c>
      <c r="E184" s="44"/>
    </row>
    <row r="185" spans="1:5" ht="9.75" customHeight="1" x14ac:dyDescent="0.3">
      <c r="A185" s="55">
        <v>5513</v>
      </c>
      <c r="B185" s="44" t="s">
        <v>283</v>
      </c>
      <c r="C185" s="45">
        <v>0</v>
      </c>
      <c r="D185" s="42">
        <f t="shared" si="31"/>
        <v>0</v>
      </c>
      <c r="E185" s="44"/>
    </row>
    <row r="186" spans="1:5" ht="9" customHeight="1" x14ac:dyDescent="0.3">
      <c r="A186" s="55">
        <v>5514</v>
      </c>
      <c r="B186" s="44" t="s">
        <v>284</v>
      </c>
      <c r="C186" s="45">
        <v>0</v>
      </c>
      <c r="D186" s="42">
        <f t="shared" si="31"/>
        <v>0</v>
      </c>
      <c r="E186" s="44"/>
    </row>
    <row r="187" spans="1:5" ht="12" customHeight="1" x14ac:dyDescent="0.3">
      <c r="A187" s="55">
        <v>5515</v>
      </c>
      <c r="B187" s="44" t="s">
        <v>285</v>
      </c>
      <c r="C187" s="45">
        <v>3842789.04</v>
      </c>
      <c r="D187" s="42">
        <v>2.6246470150549421E-2</v>
      </c>
      <c r="E187" s="44" t="s">
        <v>1773</v>
      </c>
    </row>
    <row r="188" spans="1:5" ht="9.75" customHeight="1" x14ac:dyDescent="0.3">
      <c r="A188" s="55">
        <v>5516</v>
      </c>
      <c r="B188" s="44" t="s">
        <v>286</v>
      </c>
      <c r="C188" s="45">
        <v>0</v>
      </c>
      <c r="D188" s="42">
        <f t="shared" si="31"/>
        <v>0</v>
      </c>
      <c r="E188" s="44"/>
    </row>
    <row r="189" spans="1:5" ht="9.75" customHeight="1" x14ac:dyDescent="0.3">
      <c r="A189" s="55">
        <v>5517</v>
      </c>
      <c r="B189" s="44" t="s">
        <v>287</v>
      </c>
      <c r="C189" s="45">
        <v>0</v>
      </c>
      <c r="D189" s="42">
        <f t="shared" si="31"/>
        <v>0</v>
      </c>
      <c r="E189" s="44"/>
    </row>
    <row r="190" spans="1:5" ht="9.75" customHeight="1" x14ac:dyDescent="0.3">
      <c r="A190" s="55">
        <v>5518</v>
      </c>
      <c r="B190" s="44" t="s">
        <v>288</v>
      </c>
      <c r="C190" s="45">
        <v>0</v>
      </c>
      <c r="D190" s="42">
        <f t="shared" si="31"/>
        <v>0</v>
      </c>
      <c r="E190" s="44"/>
    </row>
    <row r="191" spans="1:5" ht="9.75" customHeight="1" x14ac:dyDescent="0.3">
      <c r="A191" s="54">
        <v>5520</v>
      </c>
      <c r="B191" s="40" t="s">
        <v>289</v>
      </c>
      <c r="C191" s="41">
        <v>0</v>
      </c>
      <c r="D191" s="42" t="str">
        <f t="shared" ref="D191:D193" si="32">IFERROR(C191/$C$191,"")</f>
        <v/>
      </c>
      <c r="E191" s="44"/>
    </row>
    <row r="192" spans="1:5" ht="9.75" customHeight="1" x14ac:dyDescent="0.3">
      <c r="A192" s="55">
        <v>5521</v>
      </c>
      <c r="B192" s="44" t="s">
        <v>290</v>
      </c>
      <c r="C192" s="45">
        <v>0</v>
      </c>
      <c r="D192" s="42" t="str">
        <f t="shared" si="32"/>
        <v/>
      </c>
      <c r="E192" s="44"/>
    </row>
    <row r="193" spans="1:5" ht="9.75" customHeight="1" x14ac:dyDescent="0.3">
      <c r="A193" s="55">
        <v>5522</v>
      </c>
      <c r="B193" s="44" t="s">
        <v>291</v>
      </c>
      <c r="C193" s="45">
        <v>0</v>
      </c>
      <c r="D193" s="42" t="str">
        <f t="shared" si="32"/>
        <v/>
      </c>
      <c r="E193" s="44"/>
    </row>
    <row r="194" spans="1:5" ht="9.75" customHeight="1" x14ac:dyDescent="0.3">
      <c r="A194" s="54">
        <v>5530</v>
      </c>
      <c r="B194" s="40" t="s">
        <v>292</v>
      </c>
      <c r="C194" s="41">
        <v>0</v>
      </c>
      <c r="D194" s="42" t="str">
        <f t="shared" ref="D194:D199" si="33">IFERROR(C194/$C$194,"")</f>
        <v/>
      </c>
      <c r="E194" s="44"/>
    </row>
    <row r="195" spans="1:5" ht="9.75" customHeight="1" x14ac:dyDescent="0.3">
      <c r="A195" s="55">
        <v>5531</v>
      </c>
      <c r="B195" s="44" t="s">
        <v>293</v>
      </c>
      <c r="C195" s="45">
        <v>0</v>
      </c>
      <c r="D195" s="42" t="str">
        <f t="shared" si="33"/>
        <v/>
      </c>
      <c r="E195" s="44"/>
    </row>
    <row r="196" spans="1:5" ht="9.75" customHeight="1" x14ac:dyDescent="0.3">
      <c r="A196" s="55">
        <v>5532</v>
      </c>
      <c r="B196" s="44" t="s">
        <v>294</v>
      </c>
      <c r="C196" s="45">
        <v>0</v>
      </c>
      <c r="D196" s="42" t="str">
        <f t="shared" si="33"/>
        <v/>
      </c>
      <c r="E196" s="44"/>
    </row>
    <row r="197" spans="1:5" ht="9.75" customHeight="1" x14ac:dyDescent="0.3">
      <c r="A197" s="55">
        <v>5533</v>
      </c>
      <c r="B197" s="44" t="s">
        <v>295</v>
      </c>
      <c r="C197" s="45">
        <v>0</v>
      </c>
      <c r="D197" s="42" t="str">
        <f t="shared" si="33"/>
        <v/>
      </c>
      <c r="E197" s="44"/>
    </row>
    <row r="198" spans="1:5" ht="9.75" customHeight="1" x14ac:dyDescent="0.3">
      <c r="A198" s="55">
        <v>5534</v>
      </c>
      <c r="B198" s="44" t="s">
        <v>296</v>
      </c>
      <c r="C198" s="45">
        <v>0</v>
      </c>
      <c r="D198" s="42" t="str">
        <f t="shared" si="33"/>
        <v/>
      </c>
      <c r="E198" s="44"/>
    </row>
    <row r="199" spans="1:5" ht="9.75" customHeight="1" x14ac:dyDescent="0.3">
      <c r="A199" s="55">
        <v>5535</v>
      </c>
      <c r="B199" s="44" t="s">
        <v>297</v>
      </c>
      <c r="C199" s="45">
        <v>0</v>
      </c>
      <c r="D199" s="42" t="str">
        <f t="shared" si="33"/>
        <v/>
      </c>
      <c r="E199" s="44"/>
    </row>
    <row r="200" spans="1:5" ht="9.75" customHeight="1" x14ac:dyDescent="0.3">
      <c r="A200" s="54">
        <v>5590</v>
      </c>
      <c r="B200" s="40" t="s">
        <v>298</v>
      </c>
      <c r="C200" s="41">
        <v>0</v>
      </c>
      <c r="D200" s="42" t="str">
        <f t="shared" ref="D200:D209" si="34">IFERROR(C200/$C$200,"")</f>
        <v/>
      </c>
      <c r="E200" s="44"/>
    </row>
    <row r="201" spans="1:5" ht="9.75" customHeight="1" x14ac:dyDescent="0.3">
      <c r="A201" s="55">
        <v>5591</v>
      </c>
      <c r="B201" s="44" t="s">
        <v>299</v>
      </c>
      <c r="C201" s="45">
        <v>0</v>
      </c>
      <c r="D201" s="42" t="str">
        <f t="shared" si="34"/>
        <v/>
      </c>
      <c r="E201" s="44"/>
    </row>
    <row r="202" spans="1:5" ht="9.75" customHeight="1" x14ac:dyDescent="0.3">
      <c r="A202" s="55">
        <v>5592</v>
      </c>
      <c r="B202" s="44" t="s">
        <v>300</v>
      </c>
      <c r="C202" s="45">
        <v>0</v>
      </c>
      <c r="D202" s="42" t="str">
        <f t="shared" si="34"/>
        <v/>
      </c>
      <c r="E202" s="44"/>
    </row>
    <row r="203" spans="1:5" ht="9.75" customHeight="1" x14ac:dyDescent="0.3">
      <c r="A203" s="55">
        <v>5593</v>
      </c>
      <c r="B203" s="44" t="s">
        <v>301</v>
      </c>
      <c r="C203" s="45">
        <v>0</v>
      </c>
      <c r="D203" s="42" t="str">
        <f t="shared" si="34"/>
        <v/>
      </c>
      <c r="E203" s="44"/>
    </row>
    <row r="204" spans="1:5" ht="9.75" customHeight="1" x14ac:dyDescent="0.3">
      <c r="A204" s="55">
        <v>5594</v>
      </c>
      <c r="B204" s="44" t="s">
        <v>302</v>
      </c>
      <c r="C204" s="45">
        <v>0</v>
      </c>
      <c r="D204" s="42" t="str">
        <f t="shared" si="34"/>
        <v/>
      </c>
      <c r="E204" s="44"/>
    </row>
    <row r="205" spans="1:5" ht="9.75" customHeight="1" x14ac:dyDescent="0.3">
      <c r="A205" s="55">
        <v>5595</v>
      </c>
      <c r="B205" s="44" t="s">
        <v>303</v>
      </c>
      <c r="C205" s="45">
        <v>0</v>
      </c>
      <c r="D205" s="42" t="str">
        <f t="shared" si="34"/>
        <v/>
      </c>
      <c r="E205" s="44"/>
    </row>
    <row r="206" spans="1:5" ht="9.75" customHeight="1" x14ac:dyDescent="0.3">
      <c r="A206" s="55">
        <v>5596</v>
      </c>
      <c r="B206" s="44" t="s">
        <v>188</v>
      </c>
      <c r="C206" s="45">
        <v>0</v>
      </c>
      <c r="D206" s="42" t="str">
        <f t="shared" si="34"/>
        <v/>
      </c>
      <c r="E206" s="44"/>
    </row>
    <row r="207" spans="1:5" ht="9.75" customHeight="1" x14ac:dyDescent="0.3">
      <c r="A207" s="55">
        <v>5597</v>
      </c>
      <c r="B207" s="44" t="s">
        <v>304</v>
      </c>
      <c r="C207" s="45">
        <v>0</v>
      </c>
      <c r="D207" s="42" t="str">
        <f t="shared" si="34"/>
        <v/>
      </c>
      <c r="E207" s="44"/>
    </row>
    <row r="208" spans="1:5" ht="9.75" customHeight="1" x14ac:dyDescent="0.3">
      <c r="A208" s="55">
        <v>5598</v>
      </c>
      <c r="B208" s="44" t="s">
        <v>305</v>
      </c>
      <c r="C208" s="45">
        <v>0</v>
      </c>
      <c r="D208" s="42" t="str">
        <f t="shared" si="34"/>
        <v/>
      </c>
      <c r="E208" s="44"/>
    </row>
    <row r="209" spans="1:5" ht="9.75" customHeight="1" x14ac:dyDescent="0.3">
      <c r="A209" s="55">
        <v>5599</v>
      </c>
      <c r="B209" s="44" t="s">
        <v>306</v>
      </c>
      <c r="C209" s="45">
        <v>0</v>
      </c>
      <c r="D209" s="42" t="str">
        <f t="shared" si="34"/>
        <v/>
      </c>
      <c r="E209" s="44"/>
    </row>
    <row r="210" spans="1:5" ht="9.75" customHeight="1" x14ac:dyDescent="0.3">
      <c r="A210" s="54">
        <v>5600</v>
      </c>
      <c r="B210" s="40" t="s">
        <v>307</v>
      </c>
      <c r="C210" s="41">
        <v>0</v>
      </c>
      <c r="D210" s="42"/>
      <c r="E210" s="44"/>
    </row>
    <row r="211" spans="1:5" ht="9.75" customHeight="1" x14ac:dyDescent="0.3">
      <c r="A211" s="54">
        <v>5610</v>
      </c>
      <c r="B211" s="40" t="s">
        <v>308</v>
      </c>
      <c r="C211" s="41">
        <v>0</v>
      </c>
      <c r="D211" s="42" t="str">
        <f t="shared" ref="D211:D212" si="35">IFERROR(C211/$C$211,"")</f>
        <v/>
      </c>
      <c r="E211" s="44"/>
    </row>
    <row r="212" spans="1:5" ht="9.75" customHeight="1" x14ac:dyDescent="0.3">
      <c r="A212" s="55">
        <v>5611</v>
      </c>
      <c r="B212" s="44" t="s">
        <v>309</v>
      </c>
      <c r="C212" s="45">
        <v>0</v>
      </c>
      <c r="D212" s="42" t="str">
        <f t="shared" si="35"/>
        <v/>
      </c>
      <c r="E212" s="44"/>
    </row>
    <row r="213" spans="1:5" ht="9.75" customHeight="1" x14ac:dyDescent="0.3">
      <c r="A213" s="34"/>
      <c r="B213" s="34"/>
      <c r="C213" s="34"/>
      <c r="D213" s="35"/>
      <c r="E213" s="34"/>
    </row>
    <row r="214" spans="1:5" ht="9.75" customHeight="1" x14ac:dyDescent="0.3">
      <c r="A214" s="34"/>
      <c r="B214" s="34" t="s">
        <v>310</v>
      </c>
      <c r="C214" s="34"/>
      <c r="D214" s="35"/>
      <c r="E214" s="34"/>
    </row>
  </sheetData>
  <autoFilter ref="A93:C212" xr:uid="{00000000-0009-0000-0000-00005D000000}"/>
  <mergeCells count="4">
    <mergeCell ref="A1:C1"/>
    <mergeCell ref="A2:C2"/>
    <mergeCell ref="A3:C3"/>
    <mergeCell ref="A4:C4"/>
  </mergeCells>
  <pageMargins left="0.7" right="0.7" top="0.75" bottom="0.75" header="0" footer="0"/>
  <pageSetup scale="65" orientation="portrait"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pageSetUpPr fitToPage="1"/>
  </sheetPr>
  <dimension ref="A1:J310"/>
  <sheetViews>
    <sheetView view="pageBreakPreview" topLeftCell="A274" zoomScale="60" zoomScaleNormal="85" workbookViewId="0">
      <selection activeCell="B309" sqref="B309"/>
    </sheetView>
  </sheetViews>
  <sheetFormatPr baseColWidth="10" defaultColWidth="14.44140625" defaultRowHeight="15" customHeight="1" x14ac:dyDescent="0.3"/>
  <cols>
    <col min="1" max="1" width="19.109375" style="29" customWidth="1"/>
    <col min="2" max="2" width="64.5546875" style="29" customWidth="1"/>
    <col min="3" max="3" width="16.44140625" style="29" customWidth="1"/>
    <col min="4" max="4" width="19.109375" style="29" customWidth="1"/>
    <col min="5" max="5" width="24.5546875" style="29" customWidth="1"/>
    <col min="6" max="6" width="22.88671875" style="29" customWidth="1"/>
    <col min="7" max="8" width="16.88671875" style="29" customWidth="1"/>
    <col min="9" max="9" width="13.88671875" style="29" customWidth="1"/>
    <col min="10" max="10" width="23.88671875" style="29" customWidth="1"/>
    <col min="11" max="26" width="9.109375" style="29" customWidth="1"/>
    <col min="27" max="16384" width="14.44140625" style="29"/>
  </cols>
  <sheetData>
    <row r="1" spans="1:8" ht="11.25" customHeight="1" x14ac:dyDescent="0.3">
      <c r="A1" s="514" t="s">
        <v>2119</v>
      </c>
      <c r="B1" s="501"/>
      <c r="C1" s="501"/>
      <c r="D1" s="501"/>
      <c r="E1" s="501"/>
      <c r="F1" s="501"/>
      <c r="G1" s="70" t="s">
        <v>99</v>
      </c>
      <c r="H1" s="71">
        <v>2025</v>
      </c>
    </row>
    <row r="2" spans="1:8" ht="11.25" customHeight="1" x14ac:dyDescent="0.3">
      <c r="A2" s="514" t="s">
        <v>311</v>
      </c>
      <c r="B2" s="501"/>
      <c r="C2" s="501"/>
      <c r="D2" s="501"/>
      <c r="E2" s="501"/>
      <c r="F2" s="501"/>
      <c r="G2" s="70" t="s">
        <v>101</v>
      </c>
      <c r="H2" s="71" t="s">
        <v>648</v>
      </c>
    </row>
    <row r="3" spans="1:8" ht="11.25" customHeight="1" x14ac:dyDescent="0.3">
      <c r="A3" s="514" t="s">
        <v>657</v>
      </c>
      <c r="B3" s="501"/>
      <c r="C3" s="501"/>
      <c r="D3" s="501"/>
      <c r="E3" s="501"/>
      <c r="F3" s="501"/>
      <c r="G3" s="70" t="s">
        <v>102</v>
      </c>
      <c r="H3" s="71" t="s">
        <v>651</v>
      </c>
    </row>
    <row r="4" spans="1:8" ht="11.25" customHeight="1" x14ac:dyDescent="0.3">
      <c r="A4" s="488" t="s">
        <v>103</v>
      </c>
      <c r="B4" s="501"/>
      <c r="C4" s="501"/>
      <c r="D4" s="501"/>
      <c r="E4" s="501"/>
      <c r="F4" s="501"/>
      <c r="G4" s="70"/>
      <c r="H4" s="71"/>
    </row>
    <row r="5" spans="1:8" ht="9.75" customHeight="1" x14ac:dyDescent="0.3">
      <c r="A5" s="31" t="s">
        <v>104</v>
      </c>
      <c r="B5" s="32"/>
      <c r="C5" s="32"/>
      <c r="D5" s="32"/>
      <c r="E5" s="32"/>
      <c r="F5" s="32"/>
      <c r="G5" s="32"/>
      <c r="H5" s="32"/>
    </row>
    <row r="6" spans="1:8" ht="9.75" customHeight="1" x14ac:dyDescent="0.3">
      <c r="A6" s="34"/>
      <c r="B6" s="34"/>
      <c r="C6" s="34"/>
      <c r="D6" s="34"/>
      <c r="E6" s="34"/>
      <c r="F6" s="34"/>
      <c r="G6" s="34"/>
      <c r="H6" s="34"/>
    </row>
    <row r="7" spans="1:8" ht="9.75" customHeight="1" x14ac:dyDescent="0.3">
      <c r="A7" s="32" t="s">
        <v>312</v>
      </c>
      <c r="B7" s="32"/>
      <c r="C7" s="32"/>
      <c r="D7" s="32"/>
      <c r="E7" s="32"/>
      <c r="F7" s="32"/>
      <c r="G7" s="32"/>
      <c r="H7" s="32"/>
    </row>
    <row r="8" spans="1:8" ht="9.75" customHeight="1" x14ac:dyDescent="0.3">
      <c r="A8" s="36" t="s">
        <v>106</v>
      </c>
      <c r="B8" s="36" t="s">
        <v>107</v>
      </c>
      <c r="C8" s="36" t="s">
        <v>108</v>
      </c>
      <c r="D8" s="36" t="s">
        <v>313</v>
      </c>
      <c r="E8" s="36"/>
      <c r="F8" s="36"/>
      <c r="G8" s="36"/>
      <c r="H8" s="36"/>
    </row>
    <row r="9" spans="1:8" ht="9.75" customHeight="1" x14ac:dyDescent="0.3">
      <c r="A9" s="57">
        <v>1114</v>
      </c>
      <c r="B9" s="34" t="s">
        <v>314</v>
      </c>
      <c r="C9" s="58">
        <v>0</v>
      </c>
      <c r="D9" s="34"/>
      <c r="E9" s="34"/>
      <c r="F9" s="34"/>
      <c r="G9" s="34"/>
      <c r="H9" s="34"/>
    </row>
    <row r="10" spans="1:8" ht="9.75" customHeight="1" x14ac:dyDescent="0.3">
      <c r="A10" s="57">
        <v>1115</v>
      </c>
      <c r="B10" s="34" t="s">
        <v>315</v>
      </c>
      <c r="C10" s="58">
        <v>0</v>
      </c>
      <c r="D10" s="34"/>
      <c r="E10" s="34"/>
      <c r="F10" s="34"/>
      <c r="G10" s="34"/>
      <c r="H10" s="34"/>
    </row>
    <row r="11" spans="1:8" ht="9.75" customHeight="1" x14ac:dyDescent="0.3">
      <c r="A11" s="57">
        <v>1121</v>
      </c>
      <c r="B11" s="34" t="s">
        <v>316</v>
      </c>
      <c r="C11" s="58">
        <v>0</v>
      </c>
      <c r="D11" s="34"/>
      <c r="E11" s="34"/>
      <c r="F11" s="34"/>
      <c r="G11" s="34"/>
      <c r="H11" s="34"/>
    </row>
    <row r="12" spans="1:8" ht="9.75" customHeight="1" x14ac:dyDescent="0.3">
      <c r="A12" s="34"/>
      <c r="B12" s="34"/>
      <c r="C12" s="34"/>
      <c r="D12" s="34"/>
      <c r="E12" s="34"/>
      <c r="F12" s="34"/>
      <c r="G12" s="34"/>
      <c r="H12" s="34"/>
    </row>
    <row r="13" spans="1:8" ht="9.75" customHeight="1" x14ac:dyDescent="0.3">
      <c r="A13" s="32" t="s">
        <v>317</v>
      </c>
      <c r="B13" s="32"/>
      <c r="C13" s="32"/>
      <c r="D13" s="32"/>
      <c r="E13" s="32"/>
      <c r="F13" s="32"/>
      <c r="G13" s="32"/>
      <c r="H13" s="32"/>
    </row>
    <row r="14" spans="1:8" ht="9.75" customHeight="1" x14ac:dyDescent="0.3">
      <c r="A14" s="36" t="s">
        <v>106</v>
      </c>
      <c r="B14" s="36" t="s">
        <v>107</v>
      </c>
      <c r="C14" s="36" t="s">
        <v>108</v>
      </c>
      <c r="D14" s="36">
        <f>H1-1</f>
        <v>2024</v>
      </c>
      <c r="E14" s="36">
        <f t="shared" ref="E14:G14" si="0">D14-1</f>
        <v>2023</v>
      </c>
      <c r="F14" s="36">
        <f t="shared" si="0"/>
        <v>2022</v>
      </c>
      <c r="G14" s="36">
        <f t="shared" si="0"/>
        <v>2021</v>
      </c>
      <c r="H14" s="36" t="s">
        <v>318</v>
      </c>
    </row>
    <row r="15" spans="1:8" ht="9.75" customHeight="1" x14ac:dyDescent="0.3">
      <c r="A15" s="57">
        <v>1122</v>
      </c>
      <c r="B15" s="34" t="s">
        <v>319</v>
      </c>
      <c r="C15" s="58">
        <v>0</v>
      </c>
      <c r="D15" s="58">
        <v>0</v>
      </c>
      <c r="E15" s="58">
        <v>0</v>
      </c>
      <c r="F15" s="58">
        <v>0</v>
      </c>
      <c r="G15" s="58">
        <v>0</v>
      </c>
      <c r="H15" s="34"/>
    </row>
    <row r="16" spans="1:8" ht="9.75" customHeight="1" x14ac:dyDescent="0.3">
      <c r="A16" s="57">
        <v>1124</v>
      </c>
      <c r="B16" s="34" t="s">
        <v>320</v>
      </c>
      <c r="C16" s="58">
        <v>0</v>
      </c>
      <c r="D16" s="58">
        <v>0</v>
      </c>
      <c r="E16" s="58">
        <v>0</v>
      </c>
      <c r="F16" s="58">
        <v>0</v>
      </c>
      <c r="G16" s="58">
        <v>0</v>
      </c>
      <c r="H16" s="34"/>
    </row>
    <row r="18" spans="1:8" ht="9.75" customHeight="1" x14ac:dyDescent="0.3">
      <c r="A18" s="32" t="s">
        <v>321</v>
      </c>
      <c r="B18" s="32"/>
      <c r="C18" s="32"/>
      <c r="D18" s="32"/>
      <c r="E18" s="32"/>
      <c r="F18" s="32"/>
      <c r="G18" s="32"/>
      <c r="H18" s="32"/>
    </row>
    <row r="19" spans="1:8" ht="9.75" customHeight="1" x14ac:dyDescent="0.3">
      <c r="A19" s="36" t="s">
        <v>106</v>
      </c>
      <c r="B19" s="36" t="s">
        <v>107</v>
      </c>
      <c r="C19" s="36" t="s">
        <v>108</v>
      </c>
      <c r="D19" s="36" t="s">
        <v>322</v>
      </c>
      <c r="E19" s="36" t="s">
        <v>323</v>
      </c>
      <c r="F19" s="36" t="s">
        <v>324</v>
      </c>
      <c r="G19" s="36" t="s">
        <v>325</v>
      </c>
      <c r="H19" s="36" t="s">
        <v>326</v>
      </c>
    </row>
    <row r="20" spans="1:8" ht="14.25" customHeight="1" x14ac:dyDescent="0.3">
      <c r="A20" s="57">
        <v>1123</v>
      </c>
      <c r="B20" s="34" t="s">
        <v>327</v>
      </c>
      <c r="C20" s="58">
        <v>397029.7900000001</v>
      </c>
      <c r="D20" s="58">
        <v>397029.7900000001</v>
      </c>
      <c r="E20" s="58">
        <v>0</v>
      </c>
      <c r="F20" s="58">
        <v>0</v>
      </c>
      <c r="G20" s="58">
        <v>0</v>
      </c>
      <c r="H20" s="34"/>
    </row>
    <row r="21" spans="1:8" ht="14.25" customHeight="1" x14ac:dyDescent="0.3">
      <c r="A21" s="57" t="s">
        <v>1774</v>
      </c>
      <c r="B21" s="34" t="s">
        <v>1775</v>
      </c>
      <c r="C21" s="58">
        <v>397029.7900000001</v>
      </c>
      <c r="D21" s="58">
        <v>397029.7900000001</v>
      </c>
      <c r="E21" s="58"/>
      <c r="F21" s="58"/>
      <c r="G21" s="58"/>
      <c r="H21" s="34"/>
    </row>
    <row r="22" spans="1:8" ht="14.25" customHeight="1" x14ac:dyDescent="0.3">
      <c r="A22" s="57" t="s">
        <v>1776</v>
      </c>
      <c r="B22" s="34" t="s">
        <v>1777</v>
      </c>
      <c r="C22" s="58">
        <v>15325.72</v>
      </c>
      <c r="D22" s="58">
        <v>15325.72</v>
      </c>
      <c r="E22" s="58"/>
      <c r="F22" s="58"/>
      <c r="G22" s="58"/>
      <c r="H22" s="34"/>
    </row>
    <row r="23" spans="1:8" ht="14.25" customHeight="1" x14ac:dyDescent="0.3">
      <c r="A23" s="57" t="s">
        <v>1778</v>
      </c>
      <c r="B23" s="34" t="s">
        <v>1779</v>
      </c>
      <c r="C23" s="58">
        <v>82433.08</v>
      </c>
      <c r="D23" s="58">
        <v>82433.08</v>
      </c>
      <c r="E23" s="58"/>
      <c r="F23" s="58"/>
      <c r="G23" s="58"/>
      <c r="H23" s="34"/>
    </row>
    <row r="24" spans="1:8" ht="14.25" customHeight="1" x14ac:dyDescent="0.3">
      <c r="A24" s="57" t="s">
        <v>1780</v>
      </c>
      <c r="B24" s="34" t="s">
        <v>949</v>
      </c>
      <c r="C24" s="58">
        <v>51033.01</v>
      </c>
      <c r="D24" s="58">
        <v>51033.01</v>
      </c>
      <c r="E24" s="58"/>
      <c r="F24" s="58"/>
      <c r="G24" s="58"/>
      <c r="H24" s="34"/>
    </row>
    <row r="25" spans="1:8" ht="14.25" customHeight="1" x14ac:dyDescent="0.3">
      <c r="A25" s="57" t="s">
        <v>1781</v>
      </c>
      <c r="B25" s="34" t="s">
        <v>1782</v>
      </c>
      <c r="C25" s="58">
        <v>-908.92</v>
      </c>
      <c r="D25" s="58">
        <v>-908.92</v>
      </c>
      <c r="E25" s="58"/>
      <c r="F25" s="58"/>
      <c r="G25" s="58"/>
      <c r="H25" s="34"/>
    </row>
    <row r="26" spans="1:8" ht="14.25" customHeight="1" x14ac:dyDescent="0.3">
      <c r="A26" s="57" t="s">
        <v>1783</v>
      </c>
      <c r="B26" s="34" t="s">
        <v>1784</v>
      </c>
      <c r="C26" s="58">
        <v>83000</v>
      </c>
      <c r="D26" s="58">
        <v>83000</v>
      </c>
      <c r="E26" s="58"/>
      <c r="F26" s="58"/>
      <c r="G26" s="58"/>
      <c r="H26" s="34"/>
    </row>
    <row r="27" spans="1:8" ht="14.25" customHeight="1" x14ac:dyDescent="0.3">
      <c r="A27" s="57" t="s">
        <v>1785</v>
      </c>
      <c r="B27" s="34" t="s">
        <v>1786</v>
      </c>
      <c r="C27" s="58">
        <v>1348.57</v>
      </c>
      <c r="D27" s="58">
        <v>1348.57</v>
      </c>
      <c r="E27" s="58"/>
      <c r="F27" s="58"/>
      <c r="G27" s="58"/>
      <c r="H27" s="34"/>
    </row>
    <row r="28" spans="1:8" ht="14.25" customHeight="1" x14ac:dyDescent="0.3">
      <c r="A28" s="57" t="s">
        <v>1787</v>
      </c>
      <c r="B28" s="34" t="s">
        <v>1788</v>
      </c>
      <c r="C28" s="58">
        <v>30419.84</v>
      </c>
      <c r="D28" s="58">
        <v>30419.84</v>
      </c>
      <c r="E28" s="58"/>
      <c r="F28" s="58"/>
      <c r="G28" s="58"/>
      <c r="H28" s="34"/>
    </row>
    <row r="29" spans="1:8" ht="14.25" customHeight="1" x14ac:dyDescent="0.3">
      <c r="A29" s="57" t="s">
        <v>1789</v>
      </c>
      <c r="B29" s="34" t="s">
        <v>1790</v>
      </c>
      <c r="C29" s="58">
        <v>5470.28</v>
      </c>
      <c r="D29" s="58">
        <v>5470.28</v>
      </c>
      <c r="E29" s="58"/>
      <c r="F29" s="58"/>
      <c r="G29" s="58"/>
      <c r="H29" s="34"/>
    </row>
    <row r="30" spans="1:8" ht="14.25" customHeight="1" x14ac:dyDescent="0.3">
      <c r="A30" s="57" t="s">
        <v>1791</v>
      </c>
      <c r="B30" s="34" t="s">
        <v>1792</v>
      </c>
      <c r="C30" s="58">
        <v>27589.439999999999</v>
      </c>
      <c r="D30" s="58">
        <v>27589.439999999999</v>
      </c>
      <c r="E30" s="58"/>
      <c r="F30" s="58"/>
      <c r="G30" s="58"/>
      <c r="H30" s="34"/>
    </row>
    <row r="31" spans="1:8" ht="14.25" customHeight="1" x14ac:dyDescent="0.3">
      <c r="A31" s="57" t="s">
        <v>1793</v>
      </c>
      <c r="B31" s="34" t="s">
        <v>1794</v>
      </c>
      <c r="C31" s="58">
        <v>7985.44</v>
      </c>
      <c r="D31" s="58">
        <v>7985.44</v>
      </c>
      <c r="E31" s="58"/>
      <c r="F31" s="58"/>
      <c r="G31" s="58"/>
      <c r="H31" s="34"/>
    </row>
    <row r="32" spans="1:8" ht="14.25" customHeight="1" x14ac:dyDescent="0.3">
      <c r="A32" s="57" t="s">
        <v>1795</v>
      </c>
      <c r="B32" s="34" t="s">
        <v>1796</v>
      </c>
      <c r="C32" s="58">
        <v>47876.13</v>
      </c>
      <c r="D32" s="58">
        <v>47876.13</v>
      </c>
      <c r="E32" s="58"/>
      <c r="F32" s="58"/>
      <c r="G32" s="58"/>
      <c r="H32" s="34"/>
    </row>
    <row r="33" spans="1:8" ht="14.25" customHeight="1" x14ac:dyDescent="0.3">
      <c r="A33" s="57" t="s">
        <v>1797</v>
      </c>
      <c r="B33" s="34" t="s">
        <v>1798</v>
      </c>
      <c r="C33" s="58">
        <v>-757</v>
      </c>
      <c r="D33" s="58">
        <v>-757</v>
      </c>
      <c r="E33" s="58"/>
      <c r="F33" s="58"/>
      <c r="G33" s="58"/>
      <c r="H33" s="34"/>
    </row>
    <row r="34" spans="1:8" ht="14.25" customHeight="1" x14ac:dyDescent="0.3">
      <c r="A34" s="57" t="s">
        <v>1799</v>
      </c>
      <c r="B34" s="34" t="s">
        <v>1800</v>
      </c>
      <c r="C34" s="58">
        <v>1999.74</v>
      </c>
      <c r="D34" s="58">
        <v>1999.74</v>
      </c>
      <c r="E34" s="58"/>
      <c r="F34" s="58"/>
      <c r="G34" s="58"/>
      <c r="H34" s="34"/>
    </row>
    <row r="35" spans="1:8" ht="14.25" customHeight="1" x14ac:dyDescent="0.3">
      <c r="A35" s="57" t="s">
        <v>1801</v>
      </c>
      <c r="B35" s="34" t="s">
        <v>1802</v>
      </c>
      <c r="C35" s="58">
        <v>17518.849999999999</v>
      </c>
      <c r="D35" s="58">
        <v>17518.849999999999</v>
      </c>
      <c r="E35" s="58"/>
      <c r="F35" s="58"/>
      <c r="G35" s="58"/>
      <c r="H35" s="34"/>
    </row>
    <row r="36" spans="1:8" ht="14.25" customHeight="1" x14ac:dyDescent="0.3">
      <c r="A36" s="57" t="s">
        <v>1803</v>
      </c>
      <c r="B36" s="34" t="s">
        <v>1804</v>
      </c>
      <c r="C36" s="58">
        <v>7604.96</v>
      </c>
      <c r="D36" s="58">
        <v>7604.96</v>
      </c>
      <c r="E36" s="58"/>
      <c r="F36" s="58"/>
      <c r="G36" s="58"/>
      <c r="H36" s="34"/>
    </row>
    <row r="37" spans="1:8" ht="14.25" customHeight="1" x14ac:dyDescent="0.3">
      <c r="A37" s="57" t="s">
        <v>1805</v>
      </c>
      <c r="B37" s="34" t="s">
        <v>1806</v>
      </c>
      <c r="C37" s="58">
        <v>7604.96</v>
      </c>
      <c r="D37" s="58">
        <v>7604.96</v>
      </c>
      <c r="E37" s="58"/>
      <c r="F37" s="58"/>
      <c r="G37" s="58"/>
      <c r="H37" s="34"/>
    </row>
    <row r="38" spans="1:8" ht="14.25" customHeight="1" x14ac:dyDescent="0.3">
      <c r="A38" s="57" t="s">
        <v>1807</v>
      </c>
      <c r="B38" s="34" t="s">
        <v>1808</v>
      </c>
      <c r="C38" s="58">
        <v>8157.17</v>
      </c>
      <c r="D38" s="58">
        <v>8157.17</v>
      </c>
      <c r="E38" s="58"/>
      <c r="F38" s="58"/>
      <c r="G38" s="58"/>
      <c r="H38" s="34"/>
    </row>
    <row r="39" spans="1:8" ht="14.25" customHeight="1" x14ac:dyDescent="0.3">
      <c r="A39" s="57" t="s">
        <v>1809</v>
      </c>
      <c r="B39" s="34" t="s">
        <v>1810</v>
      </c>
      <c r="C39" s="58">
        <v>-190.79</v>
      </c>
      <c r="D39" s="58">
        <v>-190.79</v>
      </c>
      <c r="E39" s="58"/>
      <c r="F39" s="58"/>
      <c r="G39" s="58"/>
      <c r="H39" s="34"/>
    </row>
    <row r="40" spans="1:8" ht="14.25" customHeight="1" x14ac:dyDescent="0.3">
      <c r="A40" s="57" t="s">
        <v>1811</v>
      </c>
      <c r="B40" s="34" t="s">
        <v>1812</v>
      </c>
      <c r="C40" s="58">
        <v>-6804</v>
      </c>
      <c r="D40" s="58">
        <v>-6804</v>
      </c>
      <c r="E40" s="58"/>
      <c r="F40" s="58"/>
      <c r="G40" s="58"/>
      <c r="H40" s="34"/>
    </row>
    <row r="41" spans="1:8" ht="14.25" customHeight="1" x14ac:dyDescent="0.3">
      <c r="A41" s="57" t="s">
        <v>1813</v>
      </c>
      <c r="B41" s="34" t="s">
        <v>1814</v>
      </c>
      <c r="C41" s="58">
        <v>2222.4499999999998</v>
      </c>
      <c r="D41" s="58">
        <v>2222.4499999999998</v>
      </c>
      <c r="E41" s="58"/>
      <c r="F41" s="58"/>
      <c r="G41" s="58"/>
      <c r="H41" s="34"/>
    </row>
    <row r="42" spans="1:8" ht="14.25" customHeight="1" x14ac:dyDescent="0.3">
      <c r="A42" s="57" t="s">
        <v>1815</v>
      </c>
      <c r="B42" s="34" t="s">
        <v>1816</v>
      </c>
      <c r="C42" s="58">
        <v>-17.47</v>
      </c>
      <c r="D42" s="58">
        <v>-17.47</v>
      </c>
      <c r="E42" s="58"/>
      <c r="F42" s="58"/>
      <c r="G42" s="58"/>
      <c r="H42" s="34"/>
    </row>
    <row r="43" spans="1:8" ht="14.25" customHeight="1" x14ac:dyDescent="0.3">
      <c r="A43" s="57" t="s">
        <v>1817</v>
      </c>
      <c r="B43" s="34" t="s">
        <v>1818</v>
      </c>
      <c r="C43" s="58">
        <v>-801.86</v>
      </c>
      <c r="D43" s="58">
        <v>-801.86</v>
      </c>
      <c r="E43" s="58"/>
      <c r="F43" s="58"/>
      <c r="G43" s="58"/>
      <c r="H43" s="34"/>
    </row>
    <row r="44" spans="1:8" ht="14.25" customHeight="1" x14ac:dyDescent="0.3">
      <c r="A44" s="57" t="s">
        <v>1819</v>
      </c>
      <c r="B44" s="34" t="s">
        <v>1820</v>
      </c>
      <c r="C44" s="58">
        <v>16608.88</v>
      </c>
      <c r="D44" s="58">
        <v>16608.88</v>
      </c>
      <c r="E44" s="58"/>
      <c r="F44" s="58"/>
      <c r="G44" s="58"/>
      <c r="H44" s="34"/>
    </row>
    <row r="45" spans="1:8" ht="14.25" customHeight="1" x14ac:dyDescent="0.3">
      <c r="A45" s="57" t="s">
        <v>1821</v>
      </c>
      <c r="B45" s="34" t="s">
        <v>1822</v>
      </c>
      <c r="C45" s="58">
        <v>14687.08</v>
      </c>
      <c r="D45" s="58">
        <v>14687.08</v>
      </c>
      <c r="E45" s="58"/>
      <c r="F45" s="58"/>
      <c r="G45" s="58"/>
      <c r="H45" s="34"/>
    </row>
    <row r="46" spans="1:8" ht="14.25" customHeight="1" x14ac:dyDescent="0.3">
      <c r="A46" s="57" t="s">
        <v>1823</v>
      </c>
      <c r="B46" s="34" t="s">
        <v>1824</v>
      </c>
      <c r="C46" s="58">
        <v>-22600.62</v>
      </c>
      <c r="D46" s="58">
        <v>-22600.62</v>
      </c>
      <c r="E46" s="58"/>
      <c r="F46" s="58"/>
      <c r="G46" s="58"/>
      <c r="H46" s="34"/>
    </row>
    <row r="47" spans="1:8" ht="14.25" customHeight="1" x14ac:dyDescent="0.3">
      <c r="A47" s="57" t="s">
        <v>1825</v>
      </c>
      <c r="B47" s="34" t="s">
        <v>1826</v>
      </c>
      <c r="C47" s="58">
        <v>953.99</v>
      </c>
      <c r="D47" s="58">
        <v>953.99</v>
      </c>
      <c r="E47" s="58"/>
      <c r="F47" s="58"/>
      <c r="G47" s="58"/>
      <c r="H47" s="34"/>
    </row>
    <row r="48" spans="1:8" ht="14.25" customHeight="1" x14ac:dyDescent="0.3">
      <c r="A48" s="57" t="s">
        <v>1827</v>
      </c>
      <c r="B48" s="34" t="s">
        <v>1828</v>
      </c>
      <c r="C48" s="58">
        <v>-729.14</v>
      </c>
      <c r="D48" s="58">
        <v>-729.14</v>
      </c>
      <c r="E48" s="58"/>
      <c r="F48" s="58"/>
      <c r="G48" s="58"/>
      <c r="H48" s="34"/>
    </row>
    <row r="49" spans="1:8" ht="9.75" customHeight="1" x14ac:dyDescent="0.3">
      <c r="A49" s="57">
        <v>1125</v>
      </c>
      <c r="B49" s="34" t="s">
        <v>329</v>
      </c>
      <c r="C49" s="58">
        <v>0</v>
      </c>
      <c r="D49" s="58">
        <v>0</v>
      </c>
      <c r="E49" s="58">
        <v>0</v>
      </c>
      <c r="F49" s="58">
        <v>0</v>
      </c>
      <c r="G49" s="58">
        <v>0</v>
      </c>
      <c r="H49" s="34"/>
    </row>
    <row r="50" spans="1:8" ht="9.75" customHeight="1" x14ac:dyDescent="0.3">
      <c r="A50" s="55">
        <v>1126</v>
      </c>
      <c r="B50" s="44" t="s">
        <v>330</v>
      </c>
      <c r="C50" s="58">
        <v>0</v>
      </c>
      <c r="D50" s="58">
        <v>0</v>
      </c>
      <c r="E50" s="58">
        <v>0</v>
      </c>
      <c r="F50" s="58">
        <v>0</v>
      </c>
      <c r="G50" s="58">
        <v>0</v>
      </c>
      <c r="H50" s="34"/>
    </row>
    <row r="51" spans="1:8" ht="9.75" customHeight="1" x14ac:dyDescent="0.3">
      <c r="A51" s="55">
        <v>1129</v>
      </c>
      <c r="B51" s="44" t="s">
        <v>331</v>
      </c>
      <c r="C51" s="58">
        <v>0</v>
      </c>
      <c r="D51" s="58">
        <v>0</v>
      </c>
      <c r="E51" s="58">
        <v>0</v>
      </c>
      <c r="F51" s="58">
        <v>0</v>
      </c>
      <c r="G51" s="58">
        <v>0</v>
      </c>
      <c r="H51" s="34"/>
    </row>
    <row r="52" spans="1:8" ht="15.75" customHeight="1" x14ac:dyDescent="0.3">
      <c r="A52" s="57">
        <v>1131</v>
      </c>
      <c r="B52" s="34" t="s">
        <v>332</v>
      </c>
      <c r="C52" s="58">
        <v>4268355.17</v>
      </c>
      <c r="D52" s="58">
        <v>4268355.17</v>
      </c>
      <c r="E52" s="58">
        <v>0</v>
      </c>
      <c r="F52" s="58">
        <v>0</v>
      </c>
      <c r="G52" s="58">
        <v>0</v>
      </c>
      <c r="H52" s="34"/>
    </row>
    <row r="53" spans="1:8" ht="14.25" customHeight="1" x14ac:dyDescent="0.3">
      <c r="A53" s="57" t="s">
        <v>1829</v>
      </c>
      <c r="B53" s="34" t="s">
        <v>1830</v>
      </c>
      <c r="C53" s="58">
        <v>4268355.17</v>
      </c>
      <c r="D53" s="58">
        <v>4268355.17</v>
      </c>
      <c r="E53" s="58"/>
      <c r="F53" s="58"/>
      <c r="G53" s="58"/>
      <c r="H53" s="34"/>
    </row>
    <row r="54" spans="1:8" ht="14.25" customHeight="1" x14ac:dyDescent="0.3">
      <c r="A54" s="57" t="s">
        <v>1831</v>
      </c>
      <c r="B54" s="34" t="s">
        <v>1832</v>
      </c>
      <c r="C54" s="58">
        <v>706062.21</v>
      </c>
      <c r="D54" s="58">
        <v>706062.21</v>
      </c>
      <c r="E54" s="58"/>
      <c r="F54" s="58"/>
      <c r="G54" s="58"/>
      <c r="H54" s="34"/>
    </row>
    <row r="55" spans="1:8" ht="14.25" customHeight="1" x14ac:dyDescent="0.3">
      <c r="A55" s="57" t="s">
        <v>1833</v>
      </c>
      <c r="B55" s="34" t="s">
        <v>1834</v>
      </c>
      <c r="C55" s="58">
        <v>200501.77</v>
      </c>
      <c r="D55" s="58">
        <v>200501.77</v>
      </c>
      <c r="E55" s="58"/>
      <c r="F55" s="58"/>
      <c r="G55" s="58"/>
      <c r="H55" s="34"/>
    </row>
    <row r="56" spans="1:8" ht="14.25" customHeight="1" x14ac:dyDescent="0.3">
      <c r="A56" s="57" t="s">
        <v>1835</v>
      </c>
      <c r="B56" s="34" t="s">
        <v>1836</v>
      </c>
      <c r="C56" s="58">
        <v>3361791.19</v>
      </c>
      <c r="D56" s="58">
        <v>3361791.19</v>
      </c>
      <c r="E56" s="58"/>
      <c r="F56" s="58"/>
      <c r="G56" s="58"/>
      <c r="H56" s="34"/>
    </row>
    <row r="57" spans="1:8" ht="9.75" customHeight="1" x14ac:dyDescent="0.3">
      <c r="A57" s="57">
        <v>1132</v>
      </c>
      <c r="B57" s="34" t="s">
        <v>334</v>
      </c>
      <c r="C57" s="58">
        <v>0</v>
      </c>
      <c r="D57" s="58">
        <v>0</v>
      </c>
      <c r="E57" s="58">
        <v>0</v>
      </c>
      <c r="F57" s="58">
        <v>0</v>
      </c>
      <c r="G57" s="58">
        <v>0</v>
      </c>
      <c r="H57" s="34"/>
    </row>
    <row r="58" spans="1:8" ht="9.75" customHeight="1" x14ac:dyDescent="0.3">
      <c r="A58" s="57">
        <v>1133</v>
      </c>
      <c r="B58" s="34" t="s">
        <v>335</v>
      </c>
      <c r="C58" s="58">
        <v>0</v>
      </c>
      <c r="D58" s="58">
        <v>0</v>
      </c>
      <c r="E58" s="58">
        <v>0</v>
      </c>
      <c r="F58" s="58">
        <v>0</v>
      </c>
      <c r="G58" s="58">
        <v>0</v>
      </c>
      <c r="H58" s="34"/>
    </row>
    <row r="59" spans="1:8" ht="9.75" customHeight="1" x14ac:dyDescent="0.3">
      <c r="A59" s="57">
        <v>1134</v>
      </c>
      <c r="B59" s="34" t="s">
        <v>336</v>
      </c>
      <c r="C59" s="58">
        <v>0</v>
      </c>
      <c r="D59" s="58">
        <v>0</v>
      </c>
      <c r="E59" s="58">
        <v>0</v>
      </c>
      <c r="F59" s="58">
        <v>0</v>
      </c>
      <c r="G59" s="58">
        <v>0</v>
      </c>
      <c r="H59" s="34"/>
    </row>
    <row r="60" spans="1:8" ht="9.75" customHeight="1" x14ac:dyDescent="0.3">
      <c r="A60" s="57">
        <v>1139</v>
      </c>
      <c r="B60" s="34" t="s">
        <v>337</v>
      </c>
      <c r="C60" s="58">
        <v>0</v>
      </c>
      <c r="D60" s="58">
        <v>0</v>
      </c>
      <c r="E60" s="58">
        <v>0</v>
      </c>
      <c r="F60" s="58">
        <v>0</v>
      </c>
      <c r="G60" s="58">
        <v>0</v>
      </c>
      <c r="H60" s="34"/>
    </row>
    <row r="61" spans="1:8" ht="9.75" customHeight="1" x14ac:dyDescent="0.3">
      <c r="A61" s="34"/>
      <c r="B61" s="34"/>
      <c r="C61" s="34"/>
      <c r="D61" s="34"/>
      <c r="E61" s="34"/>
      <c r="F61" s="34"/>
      <c r="G61" s="34"/>
      <c r="H61" s="34"/>
    </row>
    <row r="62" spans="1:8" ht="9.75" customHeight="1" x14ac:dyDescent="0.3">
      <c r="A62" s="32" t="s">
        <v>338</v>
      </c>
      <c r="B62" s="32"/>
      <c r="C62" s="32"/>
      <c r="D62" s="32"/>
      <c r="E62" s="32"/>
      <c r="F62" s="32"/>
      <c r="G62" s="32"/>
      <c r="H62" s="32"/>
    </row>
    <row r="63" spans="1:8" ht="9.75" customHeight="1" x14ac:dyDescent="0.3">
      <c r="A63" s="36" t="s">
        <v>106</v>
      </c>
      <c r="B63" s="36" t="s">
        <v>107</v>
      </c>
      <c r="C63" s="36" t="s">
        <v>108</v>
      </c>
      <c r="D63" s="36" t="s">
        <v>339</v>
      </c>
      <c r="E63" s="36" t="s">
        <v>340</v>
      </c>
      <c r="F63" s="36" t="s">
        <v>341</v>
      </c>
      <c r="G63" s="36"/>
      <c r="H63" s="36"/>
    </row>
    <row r="64" spans="1:8" ht="9.75" customHeight="1" x14ac:dyDescent="0.3">
      <c r="A64" s="57">
        <v>1140</v>
      </c>
      <c r="B64" s="34" t="s">
        <v>342</v>
      </c>
      <c r="C64" s="58">
        <v>0</v>
      </c>
      <c r="D64" s="34"/>
      <c r="E64" s="34"/>
      <c r="F64" s="34"/>
      <c r="G64" s="34"/>
      <c r="H64" s="34"/>
    </row>
    <row r="65" spans="1:6" ht="9.75" customHeight="1" x14ac:dyDescent="0.3">
      <c r="A65" s="57">
        <v>1141</v>
      </c>
      <c r="B65" s="34" t="s">
        <v>343</v>
      </c>
      <c r="C65" s="58">
        <v>0</v>
      </c>
      <c r="D65" s="34"/>
      <c r="E65" s="34"/>
      <c r="F65" s="34"/>
    </row>
    <row r="66" spans="1:6" ht="9.75" customHeight="1" x14ac:dyDescent="0.3">
      <c r="A66" s="57">
        <v>1142</v>
      </c>
      <c r="B66" s="34" t="s">
        <v>344</v>
      </c>
      <c r="C66" s="58">
        <v>0</v>
      </c>
      <c r="D66" s="34"/>
      <c r="E66" s="34"/>
      <c r="F66" s="34"/>
    </row>
    <row r="67" spans="1:6" ht="9.75" customHeight="1" x14ac:dyDescent="0.3">
      <c r="A67" s="57">
        <v>1143</v>
      </c>
      <c r="B67" s="34" t="s">
        <v>345</v>
      </c>
      <c r="C67" s="58">
        <v>0</v>
      </c>
      <c r="D67" s="34"/>
      <c r="E67" s="34"/>
      <c r="F67" s="34"/>
    </row>
    <row r="68" spans="1:6" ht="9.75" customHeight="1" x14ac:dyDescent="0.3">
      <c r="A68" s="57">
        <v>1144</v>
      </c>
      <c r="B68" s="34" t="s">
        <v>346</v>
      </c>
      <c r="C68" s="58">
        <v>0</v>
      </c>
      <c r="D68" s="34"/>
      <c r="E68" s="34"/>
      <c r="F68" s="34"/>
    </row>
    <row r="69" spans="1:6" ht="9.75" customHeight="1" x14ac:dyDescent="0.3">
      <c r="A69" s="57">
        <v>1145</v>
      </c>
      <c r="B69" s="34" t="s">
        <v>347</v>
      </c>
      <c r="C69" s="58">
        <v>0</v>
      </c>
      <c r="D69" s="34"/>
      <c r="E69" s="34"/>
      <c r="F69" s="34"/>
    </row>
    <row r="70" spans="1:6" ht="9.75" customHeight="1" x14ac:dyDescent="0.3">
      <c r="A70" s="34"/>
      <c r="B70" s="34"/>
      <c r="C70" s="34"/>
      <c r="D70" s="34"/>
      <c r="E70" s="34"/>
      <c r="F70" s="34"/>
    </row>
    <row r="71" spans="1:6" ht="9.75" customHeight="1" x14ac:dyDescent="0.3">
      <c r="A71" s="32" t="s">
        <v>348</v>
      </c>
      <c r="B71" s="32"/>
      <c r="C71" s="32"/>
      <c r="D71" s="32"/>
      <c r="E71" s="32"/>
      <c r="F71" s="32"/>
    </row>
    <row r="72" spans="1:6" ht="9.75" customHeight="1" x14ac:dyDescent="0.3">
      <c r="A72" s="36" t="s">
        <v>106</v>
      </c>
      <c r="B72" s="36" t="s">
        <v>107</v>
      </c>
      <c r="C72" s="36" t="s">
        <v>108</v>
      </c>
      <c r="D72" s="36" t="s">
        <v>340</v>
      </c>
      <c r="E72" s="36" t="s">
        <v>349</v>
      </c>
      <c r="F72" s="36" t="s">
        <v>341</v>
      </c>
    </row>
    <row r="73" spans="1:6" ht="9.75" customHeight="1" x14ac:dyDescent="0.3">
      <c r="A73" s="57">
        <v>1150</v>
      </c>
      <c r="B73" s="34" t="s">
        <v>350</v>
      </c>
      <c r="C73" s="58">
        <v>0</v>
      </c>
      <c r="D73" s="34"/>
      <c r="E73" s="34"/>
      <c r="F73" s="34"/>
    </row>
    <row r="74" spans="1:6" ht="9.75" customHeight="1" x14ac:dyDescent="0.3">
      <c r="A74" s="57">
        <v>1151</v>
      </c>
      <c r="B74" s="34" t="s">
        <v>351</v>
      </c>
      <c r="C74" s="58">
        <v>0</v>
      </c>
      <c r="D74" s="34"/>
      <c r="E74" s="34"/>
      <c r="F74" s="34"/>
    </row>
    <row r="75" spans="1:6" ht="9.75" customHeight="1" x14ac:dyDescent="0.3">
      <c r="A75" s="34"/>
      <c r="B75" s="34"/>
      <c r="C75" s="34"/>
      <c r="D75" s="34"/>
      <c r="E75" s="34"/>
      <c r="F75" s="34"/>
    </row>
    <row r="76" spans="1:6" ht="9.75" customHeight="1" x14ac:dyDescent="0.3">
      <c r="A76" s="32" t="s">
        <v>354</v>
      </c>
      <c r="B76" s="32"/>
      <c r="C76" s="32"/>
      <c r="D76" s="32"/>
      <c r="E76" s="32"/>
      <c r="F76" s="32"/>
    </row>
    <row r="77" spans="1:6" ht="9.75" customHeight="1" x14ac:dyDescent="0.3">
      <c r="A77" s="36" t="s">
        <v>106</v>
      </c>
      <c r="B77" s="36" t="s">
        <v>107</v>
      </c>
      <c r="C77" s="36" t="s">
        <v>108</v>
      </c>
      <c r="D77" s="36" t="s">
        <v>313</v>
      </c>
      <c r="E77" s="36" t="s">
        <v>326</v>
      </c>
      <c r="F77" s="36"/>
    </row>
    <row r="78" spans="1:6" ht="9.75" customHeight="1" x14ac:dyDescent="0.3">
      <c r="A78" s="57">
        <v>1213</v>
      </c>
      <c r="B78" s="34" t="s">
        <v>355</v>
      </c>
      <c r="C78" s="58">
        <v>0</v>
      </c>
      <c r="D78" s="34"/>
      <c r="E78" s="34"/>
      <c r="F78" s="34"/>
    </row>
    <row r="79" spans="1:6" ht="9.75" customHeight="1" x14ac:dyDescent="0.3">
      <c r="A79" s="34"/>
      <c r="B79" s="34"/>
      <c r="C79" s="34"/>
      <c r="D79" s="34"/>
      <c r="E79" s="34"/>
      <c r="F79" s="34"/>
    </row>
    <row r="80" spans="1:6" ht="9.75" customHeight="1" x14ac:dyDescent="0.3">
      <c r="A80" s="32" t="s">
        <v>356</v>
      </c>
      <c r="B80" s="32"/>
      <c r="C80" s="32"/>
      <c r="D80" s="32"/>
      <c r="E80" s="32"/>
      <c r="F80" s="32"/>
    </row>
    <row r="81" spans="1:10" ht="9.75" customHeight="1" x14ac:dyDescent="0.3">
      <c r="A81" s="36" t="s">
        <v>106</v>
      </c>
      <c r="B81" s="36" t="s">
        <v>107</v>
      </c>
      <c r="C81" s="36" t="s">
        <v>108</v>
      </c>
      <c r="D81" s="36"/>
      <c r="E81" s="36"/>
      <c r="F81" s="36"/>
      <c r="G81" s="36"/>
      <c r="H81" s="36"/>
      <c r="I81" s="34"/>
      <c r="J81" s="34"/>
    </row>
    <row r="82" spans="1:10" ht="9.75" customHeight="1" x14ac:dyDescent="0.3">
      <c r="A82" s="57">
        <v>1211</v>
      </c>
      <c r="B82" s="34" t="s">
        <v>357</v>
      </c>
      <c r="C82" s="58">
        <v>0</v>
      </c>
      <c r="D82" s="34"/>
      <c r="E82" s="34"/>
      <c r="F82" s="34"/>
      <c r="G82" s="34"/>
      <c r="H82" s="34"/>
      <c r="I82" s="34"/>
      <c r="J82" s="34"/>
    </row>
    <row r="83" spans="1:10" ht="9.75" customHeight="1" x14ac:dyDescent="0.3">
      <c r="A83" s="57">
        <v>1212</v>
      </c>
      <c r="B83" s="34" t="s">
        <v>358</v>
      </c>
      <c r="C83" s="58">
        <v>0</v>
      </c>
      <c r="D83" s="34"/>
      <c r="E83" s="34"/>
      <c r="F83" s="34"/>
      <c r="G83" s="34"/>
      <c r="H83" s="34"/>
      <c r="I83" s="34"/>
      <c r="J83" s="34"/>
    </row>
    <row r="84" spans="1:10" ht="9.75" customHeight="1" x14ac:dyDescent="0.3">
      <c r="A84" s="57">
        <v>1214</v>
      </c>
      <c r="B84" s="34" t="s">
        <v>359</v>
      </c>
      <c r="C84" s="58">
        <v>0</v>
      </c>
      <c r="D84" s="34"/>
      <c r="E84" s="34"/>
      <c r="F84" s="34"/>
      <c r="G84" s="34"/>
      <c r="H84" s="34"/>
      <c r="I84" s="34"/>
      <c r="J84" s="34"/>
    </row>
    <row r="85" spans="1:10" ht="9.75" customHeight="1" x14ac:dyDescent="0.3">
      <c r="A85" s="34"/>
      <c r="B85" s="34"/>
      <c r="C85" s="34"/>
      <c r="D85" s="34"/>
      <c r="E85" s="34"/>
      <c r="F85" s="34"/>
      <c r="G85" s="34"/>
      <c r="H85" s="34"/>
      <c r="I85" s="34"/>
      <c r="J85" s="34"/>
    </row>
    <row r="86" spans="1:10" ht="9.75" customHeight="1" x14ac:dyDescent="0.3">
      <c r="A86" s="32" t="s">
        <v>360</v>
      </c>
      <c r="B86" s="32"/>
      <c r="C86" s="32"/>
      <c r="D86" s="32"/>
      <c r="E86" s="32"/>
      <c r="F86" s="32"/>
      <c r="G86" s="32"/>
      <c r="H86" s="32"/>
      <c r="I86" s="32"/>
      <c r="J86" s="32"/>
    </row>
    <row r="87" spans="1:10" ht="9.75" customHeight="1" x14ac:dyDescent="0.3">
      <c r="A87" s="36" t="s">
        <v>106</v>
      </c>
      <c r="B87" s="36" t="s">
        <v>107</v>
      </c>
      <c r="C87" s="36" t="s">
        <v>108</v>
      </c>
      <c r="D87" s="36" t="s">
        <v>361</v>
      </c>
      <c r="E87" s="36" t="s">
        <v>362</v>
      </c>
      <c r="F87" s="36" t="s">
        <v>363</v>
      </c>
      <c r="G87" s="36" t="s">
        <v>364</v>
      </c>
      <c r="H87" s="36" t="s">
        <v>365</v>
      </c>
      <c r="I87" s="36" t="s">
        <v>366</v>
      </c>
      <c r="J87" s="36" t="s">
        <v>367</v>
      </c>
    </row>
    <row r="88" spans="1:10" ht="9.75" customHeight="1" x14ac:dyDescent="0.3">
      <c r="A88" s="57">
        <v>1230</v>
      </c>
      <c r="B88" s="34" t="s">
        <v>368</v>
      </c>
      <c r="C88" s="58">
        <v>12206801.09</v>
      </c>
      <c r="D88" s="58">
        <v>0</v>
      </c>
      <c r="E88" s="58">
        <v>50861.67</v>
      </c>
      <c r="F88" s="34"/>
      <c r="G88" s="34"/>
      <c r="H88" s="34"/>
      <c r="I88" s="34"/>
      <c r="J88" s="34"/>
    </row>
    <row r="89" spans="1:10" ht="9.75" customHeight="1" x14ac:dyDescent="0.3">
      <c r="A89" s="57">
        <v>1231</v>
      </c>
      <c r="B89" s="34" t="s">
        <v>369</v>
      </c>
      <c r="C89" s="58">
        <v>0</v>
      </c>
      <c r="D89" s="68"/>
      <c r="E89" s="68"/>
      <c r="F89" s="34"/>
      <c r="G89" s="34"/>
      <c r="H89" s="34"/>
      <c r="I89" s="34"/>
      <c r="J89" s="34"/>
    </row>
    <row r="90" spans="1:10" ht="9.75" customHeight="1" x14ac:dyDescent="0.3">
      <c r="A90" s="57">
        <v>1232</v>
      </c>
      <c r="B90" s="34" t="s">
        <v>370</v>
      </c>
      <c r="C90" s="58">
        <v>0</v>
      </c>
      <c r="D90" s="58">
        <v>0</v>
      </c>
      <c r="E90" s="58">
        <v>0</v>
      </c>
      <c r="F90" s="34"/>
      <c r="G90" s="34"/>
      <c r="H90" s="34"/>
      <c r="I90" s="34"/>
      <c r="J90" s="34"/>
    </row>
    <row r="91" spans="1:10" ht="9.75" customHeight="1" x14ac:dyDescent="0.3">
      <c r="A91" s="57">
        <v>1233</v>
      </c>
      <c r="B91" s="34" t="s">
        <v>371</v>
      </c>
      <c r="C91" s="58">
        <v>12206801.09</v>
      </c>
      <c r="D91" s="58">
        <v>0</v>
      </c>
      <c r="E91" s="58">
        <v>50861.67</v>
      </c>
      <c r="F91" s="34" t="s">
        <v>694</v>
      </c>
      <c r="G91" s="34"/>
      <c r="H91" s="34"/>
      <c r="I91" s="34"/>
      <c r="J91" s="34"/>
    </row>
    <row r="92" spans="1:10" ht="9.75" customHeight="1" x14ac:dyDescent="0.3">
      <c r="A92" s="57">
        <v>1234</v>
      </c>
      <c r="B92" s="34" t="s">
        <v>374</v>
      </c>
      <c r="C92" s="58">
        <v>0</v>
      </c>
      <c r="D92" s="58">
        <v>0</v>
      </c>
      <c r="E92" s="58">
        <v>0</v>
      </c>
      <c r="F92" s="34"/>
      <c r="G92" s="34"/>
      <c r="H92" s="34"/>
      <c r="I92" s="34"/>
      <c r="J92" s="34"/>
    </row>
    <row r="93" spans="1:10" ht="9.75" customHeight="1" x14ac:dyDescent="0.3">
      <c r="A93" s="57">
        <v>1235</v>
      </c>
      <c r="B93" s="34" t="s">
        <v>375</v>
      </c>
      <c r="C93" s="58">
        <v>0</v>
      </c>
      <c r="D93" s="58">
        <v>0</v>
      </c>
      <c r="E93" s="58">
        <v>0</v>
      </c>
      <c r="F93" s="34"/>
      <c r="G93" s="34"/>
      <c r="H93" s="34"/>
      <c r="I93" s="34"/>
      <c r="J93" s="34"/>
    </row>
    <row r="94" spans="1:10" ht="9.75" customHeight="1" x14ac:dyDescent="0.3">
      <c r="A94" s="57">
        <v>1236</v>
      </c>
      <c r="B94" s="34" t="s">
        <v>376</v>
      </c>
      <c r="C94" s="58">
        <v>0</v>
      </c>
      <c r="D94" s="58">
        <v>0</v>
      </c>
      <c r="E94" s="58">
        <v>0</v>
      </c>
      <c r="F94" s="34"/>
      <c r="G94" s="34"/>
      <c r="H94" s="34"/>
      <c r="I94" s="34"/>
      <c r="J94" s="34"/>
    </row>
    <row r="95" spans="1:10" ht="9.75" customHeight="1" x14ac:dyDescent="0.3">
      <c r="A95" s="57">
        <v>1239</v>
      </c>
      <c r="B95" s="34" t="s">
        <v>377</v>
      </c>
      <c r="C95" s="58">
        <v>0</v>
      </c>
      <c r="D95" s="58">
        <v>0</v>
      </c>
      <c r="E95" s="58">
        <v>0</v>
      </c>
      <c r="F95" s="34"/>
      <c r="G95" s="34"/>
      <c r="H95" s="34"/>
      <c r="I95" s="34"/>
      <c r="J95" s="34"/>
    </row>
    <row r="96" spans="1:10" ht="9.75" customHeight="1" x14ac:dyDescent="0.3">
      <c r="A96" s="57">
        <v>1240</v>
      </c>
      <c r="B96" s="34" t="s">
        <v>378</v>
      </c>
      <c r="C96" s="58">
        <v>128943025.24000001</v>
      </c>
      <c r="D96" s="58">
        <v>3842789.0399999996</v>
      </c>
      <c r="E96" s="58">
        <v>65290849.61999999</v>
      </c>
      <c r="F96" s="34"/>
      <c r="G96" s="34"/>
      <c r="H96" s="34"/>
      <c r="I96" s="34"/>
      <c r="J96" s="34"/>
    </row>
    <row r="97" spans="1:10" ht="9.75" customHeight="1" x14ac:dyDescent="0.3">
      <c r="A97" s="57">
        <v>1241</v>
      </c>
      <c r="B97" s="34" t="s">
        <v>379</v>
      </c>
      <c r="C97" s="58">
        <v>3814477.16</v>
      </c>
      <c r="D97" s="58">
        <v>245841</v>
      </c>
      <c r="E97" s="58">
        <v>3419601.0799999996</v>
      </c>
      <c r="F97" s="34"/>
      <c r="G97" s="34"/>
      <c r="H97" s="34"/>
      <c r="I97" s="34"/>
      <c r="J97" s="34"/>
    </row>
    <row r="98" spans="1:10" ht="12" customHeight="1" x14ac:dyDescent="0.3">
      <c r="A98" s="57" t="s">
        <v>1837</v>
      </c>
      <c r="B98" s="34" t="s">
        <v>1838</v>
      </c>
      <c r="C98" s="58">
        <v>1017573.98</v>
      </c>
      <c r="D98" s="58">
        <v>30543.24</v>
      </c>
      <c r="E98" s="58">
        <v>769850.46</v>
      </c>
      <c r="F98" s="34" t="s">
        <v>694</v>
      </c>
      <c r="G98" s="426">
        <v>0.35</v>
      </c>
      <c r="H98" s="34"/>
      <c r="I98" s="34"/>
      <c r="J98" s="34"/>
    </row>
    <row r="99" spans="1:10" ht="12" customHeight="1" x14ac:dyDescent="0.3">
      <c r="A99" s="57" t="s">
        <v>1839</v>
      </c>
      <c r="B99" s="34" t="s">
        <v>1840</v>
      </c>
      <c r="C99" s="58">
        <v>1164314.2</v>
      </c>
      <c r="D99" s="58">
        <v>86528.76</v>
      </c>
      <c r="E99" s="58">
        <v>1038709.05</v>
      </c>
      <c r="F99" s="34" t="s">
        <v>694</v>
      </c>
      <c r="G99" s="426">
        <v>0.1</v>
      </c>
      <c r="H99" s="34"/>
      <c r="I99" s="34"/>
      <c r="J99" s="34"/>
    </row>
    <row r="100" spans="1:10" ht="12" customHeight="1" x14ac:dyDescent="0.3">
      <c r="A100" s="57" t="s">
        <v>1214</v>
      </c>
      <c r="B100" s="34" t="s">
        <v>1841</v>
      </c>
      <c r="C100" s="58">
        <v>1214244.28</v>
      </c>
      <c r="D100" s="58">
        <v>94051.44</v>
      </c>
      <c r="E100" s="58">
        <v>1187528.1299999999</v>
      </c>
      <c r="F100" s="34" t="s">
        <v>694</v>
      </c>
      <c r="G100" s="426">
        <v>0.1</v>
      </c>
      <c r="H100" s="34"/>
      <c r="I100" s="34"/>
      <c r="J100" s="34"/>
    </row>
    <row r="101" spans="1:10" ht="12" customHeight="1" x14ac:dyDescent="0.3">
      <c r="A101" s="57" t="s">
        <v>1842</v>
      </c>
      <c r="B101" s="34" t="s">
        <v>1218</v>
      </c>
      <c r="C101" s="58">
        <v>417311.08</v>
      </c>
      <c r="D101" s="58">
        <v>34717.56</v>
      </c>
      <c r="E101" s="58">
        <v>423513.44</v>
      </c>
      <c r="F101" s="34" t="s">
        <v>694</v>
      </c>
      <c r="G101" s="426">
        <v>0.1</v>
      </c>
      <c r="H101" s="34"/>
      <c r="I101" s="34"/>
      <c r="J101" s="34"/>
    </row>
    <row r="102" spans="1:10" ht="12" customHeight="1" x14ac:dyDescent="0.3">
      <c r="A102" s="57">
        <v>1242</v>
      </c>
      <c r="B102" s="34" t="s">
        <v>380</v>
      </c>
      <c r="C102" s="58">
        <v>377769.49</v>
      </c>
      <c r="D102" s="58">
        <v>12410.16</v>
      </c>
      <c r="E102" s="58">
        <v>400992.97</v>
      </c>
      <c r="F102" s="34"/>
      <c r="G102" s="34"/>
      <c r="H102" s="34"/>
      <c r="I102" s="34"/>
      <c r="J102" s="34"/>
    </row>
    <row r="103" spans="1:10" ht="12" customHeight="1" x14ac:dyDescent="0.3">
      <c r="A103" s="57" t="s">
        <v>1843</v>
      </c>
      <c r="B103" s="34" t="s">
        <v>1224</v>
      </c>
      <c r="C103" s="58">
        <v>330305.96000000002</v>
      </c>
      <c r="D103" s="58">
        <v>12410.16</v>
      </c>
      <c r="E103" s="58">
        <v>399318.24</v>
      </c>
      <c r="F103" s="34" t="s">
        <v>694</v>
      </c>
      <c r="G103" s="426">
        <v>0.1</v>
      </c>
      <c r="H103" s="34"/>
      <c r="I103" s="34"/>
      <c r="J103" s="34"/>
    </row>
    <row r="104" spans="1:10" ht="12" customHeight="1" x14ac:dyDescent="0.3">
      <c r="A104" s="57" t="s">
        <v>1844</v>
      </c>
      <c r="B104" s="34" t="s">
        <v>1845</v>
      </c>
      <c r="C104" s="58">
        <v>45788.800000000003</v>
      </c>
      <c r="D104" s="58"/>
      <c r="E104" s="58">
        <v>0</v>
      </c>
      <c r="F104" s="34" t="s">
        <v>694</v>
      </c>
      <c r="G104" s="426">
        <v>0.1</v>
      </c>
      <c r="H104" s="34"/>
      <c r="I104" s="34"/>
      <c r="J104" s="34"/>
    </row>
    <row r="105" spans="1:10" ht="12" customHeight="1" x14ac:dyDescent="0.3">
      <c r="A105" s="57" t="s">
        <v>1225</v>
      </c>
      <c r="B105" s="34" t="s">
        <v>1226</v>
      </c>
      <c r="C105" s="58">
        <v>1674.73</v>
      </c>
      <c r="D105" s="58">
        <v>0</v>
      </c>
      <c r="E105" s="58">
        <v>1674.73</v>
      </c>
      <c r="F105" s="34" t="s">
        <v>694</v>
      </c>
      <c r="G105" s="426">
        <v>0.1</v>
      </c>
      <c r="H105" s="34"/>
      <c r="I105" s="34"/>
      <c r="J105" s="34"/>
    </row>
    <row r="106" spans="1:10" ht="12" customHeight="1" x14ac:dyDescent="0.3">
      <c r="A106" s="57">
        <v>1243</v>
      </c>
      <c r="B106" s="34" t="s">
        <v>381</v>
      </c>
      <c r="C106" s="58">
        <v>1871485.3399999999</v>
      </c>
      <c r="D106" s="58">
        <v>101262.36</v>
      </c>
      <c r="E106" s="58">
        <v>1891577.0499999998</v>
      </c>
      <c r="F106" s="34"/>
      <c r="G106" s="34"/>
      <c r="H106" s="34"/>
      <c r="I106" s="34"/>
      <c r="J106" s="34"/>
    </row>
    <row r="107" spans="1:10" ht="12" customHeight="1" x14ac:dyDescent="0.3">
      <c r="A107" s="57" t="s">
        <v>1846</v>
      </c>
      <c r="B107" s="34" t="s">
        <v>1847</v>
      </c>
      <c r="C107" s="58">
        <v>829450.35</v>
      </c>
      <c r="D107" s="58">
        <v>0</v>
      </c>
      <c r="E107" s="58">
        <v>829450.35</v>
      </c>
      <c r="F107" s="34" t="s">
        <v>694</v>
      </c>
      <c r="G107" s="426">
        <v>0.1</v>
      </c>
      <c r="H107" s="34"/>
      <c r="I107" s="34"/>
      <c r="J107" s="34"/>
    </row>
    <row r="108" spans="1:10" ht="12" customHeight="1" x14ac:dyDescent="0.3">
      <c r="A108" s="57" t="s">
        <v>1848</v>
      </c>
      <c r="B108" s="34" t="s">
        <v>1849</v>
      </c>
      <c r="C108" s="58">
        <v>1042034.99</v>
      </c>
      <c r="D108" s="58">
        <v>101262.36</v>
      </c>
      <c r="E108" s="58">
        <v>1062126.7</v>
      </c>
      <c r="F108" s="34" t="s">
        <v>694</v>
      </c>
      <c r="G108" s="426">
        <v>0.1</v>
      </c>
      <c r="H108" s="34"/>
      <c r="I108" s="34"/>
      <c r="J108" s="34"/>
    </row>
    <row r="109" spans="1:10" ht="12" customHeight="1" x14ac:dyDescent="0.3">
      <c r="A109" s="57">
        <v>1244</v>
      </c>
      <c r="B109" s="34" t="s">
        <v>382</v>
      </c>
      <c r="C109" s="58">
        <v>69889661.140000001</v>
      </c>
      <c r="D109" s="58">
        <v>2165670.1199999996</v>
      </c>
      <c r="E109" s="58">
        <v>34619414.139999993</v>
      </c>
      <c r="F109" s="34"/>
      <c r="G109" s="34"/>
      <c r="H109" s="34"/>
      <c r="I109" s="34"/>
      <c r="J109" s="34"/>
    </row>
    <row r="110" spans="1:10" ht="12" customHeight="1" x14ac:dyDescent="0.3">
      <c r="A110" s="57" t="s">
        <v>1850</v>
      </c>
      <c r="B110" s="34" t="s">
        <v>1588</v>
      </c>
      <c r="C110" s="58">
        <v>69875972.349999994</v>
      </c>
      <c r="D110" s="58">
        <v>2164301.2799999998</v>
      </c>
      <c r="E110" s="58">
        <v>34610402.589999996</v>
      </c>
      <c r="F110" s="34" t="s">
        <v>694</v>
      </c>
      <c r="G110" s="426">
        <v>0.2</v>
      </c>
      <c r="H110" s="34"/>
      <c r="I110" s="34"/>
      <c r="J110" s="34"/>
    </row>
    <row r="111" spans="1:10" ht="12" customHeight="1" x14ac:dyDescent="0.3">
      <c r="A111" s="57" t="s">
        <v>1851</v>
      </c>
      <c r="B111" s="34" t="s">
        <v>1852</v>
      </c>
      <c r="C111" s="58">
        <v>13688.79</v>
      </c>
      <c r="D111" s="58">
        <v>1368.84</v>
      </c>
      <c r="E111" s="58">
        <v>9011.5499999999993</v>
      </c>
      <c r="F111" s="34" t="s">
        <v>694</v>
      </c>
      <c r="G111" s="426">
        <v>0.2</v>
      </c>
      <c r="H111" s="34"/>
      <c r="I111" s="34"/>
      <c r="J111" s="34"/>
    </row>
    <row r="112" spans="1:10" ht="12" customHeight="1" x14ac:dyDescent="0.3">
      <c r="A112" s="57">
        <v>1245</v>
      </c>
      <c r="B112" s="34" t="s">
        <v>384</v>
      </c>
      <c r="C112" s="58">
        <v>49301040.270000003</v>
      </c>
      <c r="D112" s="58">
        <v>1132304.04</v>
      </c>
      <c r="E112" s="58">
        <v>23090726.619999997</v>
      </c>
      <c r="F112" s="34"/>
      <c r="G112" s="34"/>
      <c r="H112" s="34"/>
      <c r="I112" s="34"/>
      <c r="J112" s="34"/>
    </row>
    <row r="113" spans="1:10" ht="12" customHeight="1" x14ac:dyDescent="0.3">
      <c r="A113" s="57" t="s">
        <v>1853</v>
      </c>
      <c r="B113" s="34" t="s">
        <v>1854</v>
      </c>
      <c r="C113" s="58">
        <v>49301040.270000003</v>
      </c>
      <c r="D113" s="58">
        <v>1132304.04</v>
      </c>
      <c r="E113" s="58">
        <v>23090726.619999997</v>
      </c>
      <c r="F113" s="34" t="s">
        <v>694</v>
      </c>
      <c r="G113" s="426">
        <v>0.2</v>
      </c>
      <c r="H113" s="34"/>
      <c r="I113" s="34"/>
      <c r="J113" s="34"/>
    </row>
    <row r="114" spans="1:10" ht="12" customHeight="1" x14ac:dyDescent="0.3">
      <c r="A114" s="57">
        <v>1246</v>
      </c>
      <c r="B114" s="34" t="s">
        <v>385</v>
      </c>
      <c r="C114" s="58">
        <v>3688591.84</v>
      </c>
      <c r="D114" s="58">
        <v>185301.36000000002</v>
      </c>
      <c r="E114" s="58">
        <v>1868537.7600000002</v>
      </c>
      <c r="F114" s="34"/>
      <c r="G114" s="34"/>
      <c r="H114" s="34"/>
      <c r="I114" s="34"/>
      <c r="J114" s="34"/>
    </row>
    <row r="115" spans="1:10" ht="12" customHeight="1" x14ac:dyDescent="0.3">
      <c r="A115" s="57" t="s">
        <v>1231</v>
      </c>
      <c r="B115" s="34" t="s">
        <v>1855</v>
      </c>
      <c r="C115" s="58">
        <v>2587227.4500000002</v>
      </c>
      <c r="D115" s="58">
        <v>61290</v>
      </c>
      <c r="E115" s="58">
        <v>843893.23</v>
      </c>
      <c r="F115" s="34" t="s">
        <v>694</v>
      </c>
      <c r="G115" s="426">
        <v>0.1</v>
      </c>
      <c r="H115" s="34"/>
      <c r="I115" s="34"/>
      <c r="J115" s="34"/>
    </row>
    <row r="116" spans="1:10" ht="12" customHeight="1" x14ac:dyDescent="0.3">
      <c r="A116" s="57" t="s">
        <v>1856</v>
      </c>
      <c r="B116" s="34" t="s">
        <v>1857</v>
      </c>
      <c r="C116" s="58">
        <v>198520.69</v>
      </c>
      <c r="D116" s="58">
        <v>49630.080000000002</v>
      </c>
      <c r="E116" s="58">
        <v>322595.57</v>
      </c>
      <c r="F116" s="34" t="s">
        <v>694</v>
      </c>
      <c r="G116" s="426">
        <v>0.1</v>
      </c>
      <c r="H116" s="34"/>
      <c r="I116" s="34"/>
      <c r="J116" s="34"/>
    </row>
    <row r="117" spans="1:10" ht="12" customHeight="1" x14ac:dyDescent="0.3">
      <c r="A117" s="57" t="s">
        <v>1233</v>
      </c>
      <c r="B117" s="34" t="s">
        <v>1858</v>
      </c>
      <c r="C117" s="58">
        <v>848539.67</v>
      </c>
      <c r="D117" s="58">
        <v>68950.8</v>
      </c>
      <c r="E117" s="58">
        <v>651577.1100000001</v>
      </c>
      <c r="F117" s="34" t="s">
        <v>694</v>
      </c>
      <c r="G117" s="426">
        <v>0.1</v>
      </c>
      <c r="H117" s="34"/>
      <c r="I117" s="34"/>
      <c r="J117" s="34"/>
    </row>
    <row r="118" spans="1:10" ht="12" customHeight="1" x14ac:dyDescent="0.3">
      <c r="A118" s="57" t="s">
        <v>1235</v>
      </c>
      <c r="B118" s="34" t="s">
        <v>1236</v>
      </c>
      <c r="C118" s="58">
        <v>54304.03</v>
      </c>
      <c r="D118" s="58">
        <v>5430.48</v>
      </c>
      <c r="E118" s="58">
        <v>50471.850000000006</v>
      </c>
      <c r="F118" s="34" t="s">
        <v>694</v>
      </c>
      <c r="G118" s="426">
        <v>0.1</v>
      </c>
      <c r="H118" s="34"/>
      <c r="I118" s="34"/>
      <c r="J118" s="34"/>
    </row>
    <row r="119" spans="1:10" ht="12" customHeight="1" x14ac:dyDescent="0.3">
      <c r="A119" s="57">
        <v>1247</v>
      </c>
      <c r="B119" s="34" t="s">
        <v>386</v>
      </c>
      <c r="C119" s="58">
        <v>0</v>
      </c>
      <c r="D119" s="58">
        <v>0</v>
      </c>
      <c r="E119" s="58">
        <v>0</v>
      </c>
      <c r="F119" s="34"/>
      <c r="G119" s="34"/>
      <c r="H119" s="34"/>
      <c r="I119" s="34"/>
      <c r="J119" s="34"/>
    </row>
    <row r="120" spans="1:10" ht="12" customHeight="1" x14ac:dyDescent="0.3">
      <c r="A120" s="57">
        <v>1248</v>
      </c>
      <c r="B120" s="34" t="s">
        <v>387</v>
      </c>
      <c r="C120" s="58">
        <v>0</v>
      </c>
      <c r="D120" s="58">
        <v>0</v>
      </c>
      <c r="E120" s="58">
        <v>0</v>
      </c>
      <c r="F120" s="34"/>
      <c r="G120" s="34"/>
      <c r="H120" s="34"/>
      <c r="I120" s="34"/>
      <c r="J120" s="34"/>
    </row>
    <row r="121" spans="1:10" ht="9.75" customHeight="1" x14ac:dyDescent="0.3">
      <c r="A121" s="34"/>
      <c r="B121" s="34"/>
      <c r="C121" s="34"/>
      <c r="D121" s="34"/>
      <c r="E121" s="34"/>
      <c r="F121" s="34"/>
      <c r="G121" s="34"/>
      <c r="H121" s="34"/>
      <c r="I121" s="34"/>
      <c r="J121" s="34"/>
    </row>
    <row r="122" spans="1:10" ht="9.75" customHeight="1" x14ac:dyDescent="0.3">
      <c r="A122" s="32" t="s">
        <v>388</v>
      </c>
      <c r="B122" s="32"/>
      <c r="C122" s="32"/>
      <c r="D122" s="32"/>
      <c r="E122" s="32"/>
      <c r="F122" s="32"/>
      <c r="G122" s="32"/>
      <c r="H122" s="34"/>
      <c r="I122" s="34"/>
      <c r="J122" s="34"/>
    </row>
    <row r="123" spans="1:10" ht="9.75" customHeight="1" x14ac:dyDescent="0.3">
      <c r="A123" s="36" t="s">
        <v>106</v>
      </c>
      <c r="B123" s="36" t="s">
        <v>107</v>
      </c>
      <c r="C123" s="36" t="s">
        <v>108</v>
      </c>
      <c r="D123" s="36" t="s">
        <v>389</v>
      </c>
      <c r="E123" s="36" t="s">
        <v>390</v>
      </c>
      <c r="F123" s="36" t="s">
        <v>391</v>
      </c>
      <c r="G123" s="36" t="s">
        <v>392</v>
      </c>
      <c r="H123" s="34"/>
      <c r="I123" s="34"/>
      <c r="J123" s="34"/>
    </row>
    <row r="124" spans="1:10" ht="10.5" customHeight="1" x14ac:dyDescent="0.3">
      <c r="A124" s="57">
        <v>1250</v>
      </c>
      <c r="B124" s="34" t="s">
        <v>393</v>
      </c>
      <c r="C124" s="58">
        <v>357033.64</v>
      </c>
      <c r="D124" s="58">
        <v>0</v>
      </c>
      <c r="E124" s="58">
        <v>236.16</v>
      </c>
      <c r="F124" s="34"/>
      <c r="G124" s="34"/>
      <c r="H124" s="34"/>
      <c r="I124" s="34"/>
      <c r="J124" s="34"/>
    </row>
    <row r="125" spans="1:10" ht="10.5" customHeight="1" x14ac:dyDescent="0.3">
      <c r="A125" s="57">
        <v>1251</v>
      </c>
      <c r="B125" s="34" t="s">
        <v>394</v>
      </c>
      <c r="C125" s="58">
        <v>210529.29</v>
      </c>
      <c r="D125" s="58">
        <v>0</v>
      </c>
      <c r="E125" s="58">
        <v>106.58</v>
      </c>
      <c r="F125" s="34"/>
      <c r="G125" s="34"/>
      <c r="H125" s="34"/>
      <c r="I125" s="34"/>
      <c r="J125" s="34"/>
    </row>
    <row r="126" spans="1:10" ht="10.5" customHeight="1" x14ac:dyDescent="0.3">
      <c r="A126" s="57" t="s">
        <v>1239</v>
      </c>
      <c r="B126" s="34" t="s">
        <v>1859</v>
      </c>
      <c r="C126" s="58">
        <v>210529.29</v>
      </c>
      <c r="D126" s="58"/>
      <c r="E126" s="58">
        <v>106.58</v>
      </c>
      <c r="F126" s="34" t="s">
        <v>694</v>
      </c>
      <c r="G126" s="269">
        <v>0.05</v>
      </c>
      <c r="H126" s="34"/>
      <c r="I126" s="34"/>
      <c r="J126" s="34"/>
    </row>
    <row r="127" spans="1:10" ht="10.5" customHeight="1" x14ac:dyDescent="0.3">
      <c r="A127" s="57">
        <v>1252</v>
      </c>
      <c r="B127" s="34" t="s">
        <v>396</v>
      </c>
      <c r="C127" s="58">
        <v>2457.79</v>
      </c>
      <c r="D127" s="58">
        <v>0</v>
      </c>
      <c r="E127" s="58">
        <v>0</v>
      </c>
      <c r="F127" s="34"/>
      <c r="G127" s="34"/>
      <c r="H127" s="34"/>
      <c r="I127" s="34"/>
      <c r="J127" s="34"/>
    </row>
    <row r="128" spans="1:10" ht="10.5" customHeight="1" x14ac:dyDescent="0.3">
      <c r="A128" s="57" t="s">
        <v>1860</v>
      </c>
      <c r="B128" s="34" t="s">
        <v>1861</v>
      </c>
      <c r="C128" s="58">
        <v>2457.79</v>
      </c>
      <c r="D128" s="58">
        <v>0</v>
      </c>
      <c r="E128" s="58">
        <v>0</v>
      </c>
      <c r="F128" s="34" t="s">
        <v>694</v>
      </c>
      <c r="G128" s="269">
        <v>0.05</v>
      </c>
      <c r="H128" s="34"/>
      <c r="I128" s="34"/>
      <c r="J128" s="34"/>
    </row>
    <row r="129" spans="1:10" ht="10.5" customHeight="1" x14ac:dyDescent="0.3">
      <c r="A129" s="57">
        <v>1253</v>
      </c>
      <c r="B129" s="34" t="s">
        <v>397</v>
      </c>
      <c r="C129" s="58">
        <v>0</v>
      </c>
      <c r="D129" s="58">
        <v>0</v>
      </c>
      <c r="E129" s="58">
        <v>0</v>
      </c>
      <c r="F129" s="34"/>
      <c r="G129" s="34"/>
      <c r="H129" s="34"/>
      <c r="I129" s="34"/>
      <c r="J129" s="34"/>
    </row>
    <row r="130" spans="1:10" ht="10.5" customHeight="1" x14ac:dyDescent="0.3">
      <c r="A130" s="57">
        <v>1254</v>
      </c>
      <c r="B130" s="34" t="s">
        <v>398</v>
      </c>
      <c r="C130" s="58">
        <v>144046.56</v>
      </c>
      <c r="D130" s="58">
        <v>0</v>
      </c>
      <c r="E130" s="58">
        <v>0</v>
      </c>
      <c r="F130" s="34"/>
      <c r="G130" s="34"/>
      <c r="H130" s="34"/>
      <c r="I130" s="34"/>
      <c r="J130" s="34"/>
    </row>
    <row r="131" spans="1:10" ht="10.5" customHeight="1" x14ac:dyDescent="0.3">
      <c r="A131" s="57" t="s">
        <v>1862</v>
      </c>
      <c r="B131" s="34" t="s">
        <v>1863</v>
      </c>
      <c r="C131" s="58">
        <v>144046.56</v>
      </c>
      <c r="D131" s="58"/>
      <c r="E131" s="58">
        <v>129.58000000000001</v>
      </c>
      <c r="F131" s="34" t="s">
        <v>694</v>
      </c>
      <c r="G131" s="269">
        <v>0.05</v>
      </c>
      <c r="H131" s="34"/>
      <c r="I131" s="34"/>
      <c r="J131" s="34"/>
    </row>
    <row r="132" spans="1:10" ht="10.5" customHeight="1" x14ac:dyDescent="0.3">
      <c r="A132" s="57">
        <v>1259</v>
      </c>
      <c r="B132" s="34" t="s">
        <v>399</v>
      </c>
      <c r="C132" s="58">
        <v>0</v>
      </c>
      <c r="D132" s="58">
        <v>0</v>
      </c>
      <c r="E132" s="58">
        <v>0</v>
      </c>
      <c r="F132" s="34"/>
      <c r="G132" s="34"/>
    </row>
    <row r="133" spans="1:10" ht="9.75" customHeight="1" x14ac:dyDescent="0.3">
      <c r="A133" s="57">
        <v>1270</v>
      </c>
      <c r="B133" s="34" t="s">
        <v>400</v>
      </c>
      <c r="C133" s="58">
        <v>0</v>
      </c>
      <c r="D133" s="68"/>
      <c r="E133" s="68"/>
      <c r="F133" s="34"/>
      <c r="G133" s="34"/>
    </row>
    <row r="134" spans="1:10" ht="9.75" customHeight="1" x14ac:dyDescent="0.3">
      <c r="A134" s="57">
        <v>1271</v>
      </c>
      <c r="B134" s="34" t="s">
        <v>401</v>
      </c>
      <c r="C134" s="58">
        <v>0</v>
      </c>
      <c r="D134" s="68"/>
      <c r="E134" s="68"/>
      <c r="F134" s="34"/>
      <c r="G134" s="34"/>
    </row>
    <row r="135" spans="1:10" ht="9.75" customHeight="1" x14ac:dyDescent="0.3">
      <c r="A135" s="57">
        <v>1272</v>
      </c>
      <c r="B135" s="34" t="s">
        <v>402</v>
      </c>
      <c r="C135" s="58">
        <v>0</v>
      </c>
      <c r="D135" s="68"/>
      <c r="E135" s="68"/>
      <c r="F135" s="34"/>
      <c r="G135" s="34"/>
    </row>
    <row r="136" spans="1:10" ht="9.75" customHeight="1" x14ac:dyDescent="0.3">
      <c r="A136" s="57">
        <v>1273</v>
      </c>
      <c r="B136" s="34" t="s">
        <v>403</v>
      </c>
      <c r="C136" s="58">
        <v>0</v>
      </c>
      <c r="D136" s="68"/>
      <c r="E136" s="68"/>
      <c r="F136" s="34"/>
      <c r="G136" s="34"/>
    </row>
    <row r="137" spans="1:10" ht="9.75" customHeight="1" x14ac:dyDescent="0.3">
      <c r="A137" s="57">
        <v>1274</v>
      </c>
      <c r="B137" s="34" t="s">
        <v>404</v>
      </c>
      <c r="C137" s="58">
        <v>0</v>
      </c>
      <c r="D137" s="68"/>
      <c r="E137" s="68"/>
      <c r="F137" s="34"/>
      <c r="G137" s="34"/>
    </row>
    <row r="138" spans="1:10" ht="9.75" customHeight="1" x14ac:dyDescent="0.3">
      <c r="A138" s="57">
        <v>1275</v>
      </c>
      <c r="B138" s="34" t="s">
        <v>405</v>
      </c>
      <c r="C138" s="58">
        <v>0</v>
      </c>
      <c r="D138" s="68"/>
      <c r="E138" s="68"/>
      <c r="F138" s="34"/>
      <c r="G138" s="34"/>
    </row>
    <row r="139" spans="1:10" ht="9.75" customHeight="1" x14ac:dyDescent="0.3">
      <c r="A139" s="57">
        <v>1279</v>
      </c>
      <c r="B139" s="34" t="s">
        <v>406</v>
      </c>
      <c r="C139" s="58">
        <v>0</v>
      </c>
      <c r="D139" s="68"/>
      <c r="E139" s="68"/>
      <c r="F139" s="34"/>
      <c r="G139" s="34"/>
    </row>
    <row r="140" spans="1:10" ht="9.75" customHeight="1" x14ac:dyDescent="0.3">
      <c r="A140" s="34"/>
      <c r="B140" s="34"/>
      <c r="C140" s="34"/>
      <c r="D140" s="34"/>
      <c r="E140" s="34"/>
      <c r="F140" s="34"/>
      <c r="G140" s="34"/>
    </row>
    <row r="141" spans="1:10" ht="9.75" customHeight="1" x14ac:dyDescent="0.3">
      <c r="A141" s="32" t="s">
        <v>407</v>
      </c>
      <c r="B141" s="32"/>
      <c r="C141" s="32"/>
      <c r="D141" s="32"/>
      <c r="E141" s="32"/>
      <c r="F141" s="32"/>
      <c r="G141" s="32"/>
    </row>
    <row r="142" spans="1:10" ht="9.75" customHeight="1" x14ac:dyDescent="0.3">
      <c r="A142" s="36" t="s">
        <v>106</v>
      </c>
      <c r="B142" s="36" t="s">
        <v>107</v>
      </c>
      <c r="C142" s="36" t="s">
        <v>108</v>
      </c>
      <c r="D142" s="36" t="s">
        <v>365</v>
      </c>
      <c r="E142" s="36"/>
      <c r="F142" s="36"/>
      <c r="G142" s="36"/>
    </row>
    <row r="143" spans="1:10" ht="9.75" customHeight="1" x14ac:dyDescent="0.3">
      <c r="A143" s="57">
        <v>1160</v>
      </c>
      <c r="B143" s="34" t="s">
        <v>408</v>
      </c>
      <c r="C143" s="58">
        <v>0</v>
      </c>
      <c r="D143" s="34"/>
      <c r="E143" s="34"/>
      <c r="F143" s="34"/>
      <c r="G143" s="34"/>
    </row>
    <row r="144" spans="1:10" ht="9.75" customHeight="1" x14ac:dyDescent="0.3">
      <c r="A144" s="57">
        <v>1161</v>
      </c>
      <c r="B144" s="34" t="s">
        <v>409</v>
      </c>
      <c r="C144" s="58">
        <v>0</v>
      </c>
      <c r="D144" s="34"/>
      <c r="E144" s="34"/>
      <c r="F144" s="34"/>
      <c r="G144" s="34"/>
    </row>
    <row r="145" spans="1:8" ht="9.75" customHeight="1" x14ac:dyDescent="0.3">
      <c r="A145" s="57">
        <v>1162</v>
      </c>
      <c r="B145" s="34" t="s">
        <v>410</v>
      </c>
      <c r="C145" s="58">
        <v>0</v>
      </c>
      <c r="D145" s="34"/>
      <c r="E145" s="34"/>
      <c r="F145" s="34"/>
      <c r="G145" s="34"/>
    </row>
    <row r="146" spans="1:8" ht="9.75" customHeight="1" x14ac:dyDescent="0.3">
      <c r="A146" s="34"/>
      <c r="B146" s="34"/>
      <c r="C146" s="34"/>
      <c r="D146" s="34"/>
      <c r="E146" s="34"/>
      <c r="F146" s="34"/>
      <c r="G146" s="34"/>
    </row>
    <row r="147" spans="1:8" ht="9.75" customHeight="1" x14ac:dyDescent="0.3">
      <c r="A147" s="32" t="s">
        <v>411</v>
      </c>
      <c r="B147" s="32"/>
      <c r="C147" s="32"/>
      <c r="D147" s="32"/>
      <c r="E147" s="32"/>
      <c r="F147" s="32"/>
      <c r="G147" s="32"/>
    </row>
    <row r="148" spans="1:8" ht="9.75" customHeight="1" x14ac:dyDescent="0.3">
      <c r="A148" s="36" t="s">
        <v>106</v>
      </c>
      <c r="B148" s="36" t="s">
        <v>107</v>
      </c>
      <c r="C148" s="36" t="s">
        <v>108</v>
      </c>
      <c r="D148" s="36" t="s">
        <v>326</v>
      </c>
      <c r="E148" s="36"/>
      <c r="F148" s="36"/>
      <c r="G148" s="36"/>
      <c r="H148" s="36"/>
    </row>
    <row r="149" spans="1:8" ht="9.75" customHeight="1" x14ac:dyDescent="0.3">
      <c r="A149" s="57">
        <v>1190</v>
      </c>
      <c r="B149" s="34" t="s">
        <v>412</v>
      </c>
      <c r="C149" s="58">
        <v>0</v>
      </c>
      <c r="D149" s="34"/>
      <c r="E149" s="34"/>
      <c r="F149" s="34"/>
      <c r="G149" s="34"/>
      <c r="H149" s="34"/>
    </row>
    <row r="150" spans="1:8" ht="9.75" customHeight="1" x14ac:dyDescent="0.3">
      <c r="A150" s="57">
        <v>1191</v>
      </c>
      <c r="B150" s="34" t="s">
        <v>413</v>
      </c>
      <c r="C150" s="58">
        <v>0</v>
      </c>
      <c r="D150" s="34"/>
      <c r="E150" s="34"/>
      <c r="F150" s="34"/>
      <c r="G150" s="34"/>
      <c r="H150" s="34"/>
    </row>
    <row r="151" spans="1:8" ht="9.75" customHeight="1" x14ac:dyDescent="0.3">
      <c r="A151" s="57">
        <v>1192</v>
      </c>
      <c r="B151" s="34" t="s">
        <v>414</v>
      </c>
      <c r="C151" s="58">
        <v>0</v>
      </c>
      <c r="D151" s="34"/>
      <c r="E151" s="34"/>
      <c r="F151" s="34"/>
      <c r="G151" s="34"/>
      <c r="H151" s="34"/>
    </row>
    <row r="152" spans="1:8" ht="9.75" customHeight="1" x14ac:dyDescent="0.3">
      <c r="A152" s="57">
        <v>1193</v>
      </c>
      <c r="B152" s="34" t="s">
        <v>415</v>
      </c>
      <c r="C152" s="58">
        <v>0</v>
      </c>
      <c r="D152" s="34"/>
      <c r="E152" s="34"/>
      <c r="F152" s="34"/>
      <c r="G152" s="34"/>
      <c r="H152" s="34"/>
    </row>
    <row r="153" spans="1:8" ht="9.75" customHeight="1" x14ac:dyDescent="0.3">
      <c r="A153" s="57">
        <v>1194</v>
      </c>
      <c r="B153" s="34" t="s">
        <v>416</v>
      </c>
      <c r="C153" s="58">
        <v>0</v>
      </c>
      <c r="D153" s="34"/>
      <c r="E153" s="34"/>
      <c r="F153" s="34"/>
      <c r="G153" s="34"/>
      <c r="H153" s="34"/>
    </row>
    <row r="154" spans="1:8" ht="9.75" customHeight="1" x14ac:dyDescent="0.3">
      <c r="A154" s="57">
        <v>1290</v>
      </c>
      <c r="B154" s="34" t="s">
        <v>417</v>
      </c>
      <c r="C154" s="58">
        <v>0</v>
      </c>
      <c r="D154" s="34"/>
      <c r="E154" s="34"/>
      <c r="F154" s="34"/>
      <c r="G154" s="34"/>
      <c r="H154" s="34"/>
    </row>
    <row r="155" spans="1:8" ht="9.75" customHeight="1" x14ac:dyDescent="0.3">
      <c r="A155" s="57">
        <v>1291</v>
      </c>
      <c r="B155" s="34" t="s">
        <v>418</v>
      </c>
      <c r="C155" s="58">
        <v>0</v>
      </c>
      <c r="D155" s="34"/>
      <c r="E155" s="34"/>
      <c r="F155" s="34"/>
      <c r="G155" s="34"/>
      <c r="H155" s="34"/>
    </row>
    <row r="156" spans="1:8" ht="9.75" customHeight="1" x14ac:dyDescent="0.3">
      <c r="A156" s="57">
        <v>1292</v>
      </c>
      <c r="B156" s="34" t="s">
        <v>419</v>
      </c>
      <c r="C156" s="58">
        <v>0</v>
      </c>
      <c r="D156" s="34"/>
      <c r="E156" s="34"/>
      <c r="F156" s="34"/>
      <c r="G156" s="34"/>
      <c r="H156" s="34"/>
    </row>
    <row r="157" spans="1:8" ht="9.75" customHeight="1" x14ac:dyDescent="0.3">
      <c r="A157" s="57">
        <v>1293</v>
      </c>
      <c r="B157" s="34" t="s">
        <v>420</v>
      </c>
      <c r="C157" s="58">
        <v>0</v>
      </c>
      <c r="D157" s="34"/>
      <c r="E157" s="34"/>
      <c r="F157" s="34"/>
      <c r="G157" s="34"/>
      <c r="H157" s="34"/>
    </row>
    <row r="158" spans="1:8" ht="9.75" customHeight="1" x14ac:dyDescent="0.3">
      <c r="A158" s="34"/>
      <c r="B158" s="34"/>
      <c r="C158" s="34"/>
      <c r="D158" s="34"/>
      <c r="E158" s="34"/>
      <c r="F158" s="34"/>
      <c r="G158" s="34"/>
      <c r="H158" s="34"/>
    </row>
    <row r="159" spans="1:8" ht="9.75" customHeight="1" x14ac:dyDescent="0.3">
      <c r="A159" s="32" t="s">
        <v>422</v>
      </c>
      <c r="B159" s="32"/>
      <c r="C159" s="32"/>
      <c r="D159" s="32"/>
      <c r="E159" s="32"/>
      <c r="F159" s="32"/>
      <c r="G159" s="32"/>
      <c r="H159" s="32"/>
    </row>
    <row r="160" spans="1:8" ht="9.75" customHeight="1" x14ac:dyDescent="0.3">
      <c r="A160" s="36" t="s">
        <v>106</v>
      </c>
      <c r="B160" s="36" t="s">
        <v>107</v>
      </c>
      <c r="C160" s="36" t="s">
        <v>108</v>
      </c>
      <c r="D160" s="36" t="s">
        <v>322</v>
      </c>
      <c r="E160" s="36" t="s">
        <v>323</v>
      </c>
      <c r="F160" s="36" t="s">
        <v>324</v>
      </c>
      <c r="G160" s="36" t="s">
        <v>423</v>
      </c>
      <c r="H160" s="36" t="s">
        <v>424</v>
      </c>
    </row>
    <row r="161" spans="1:8" ht="12.75" customHeight="1" x14ac:dyDescent="0.3">
      <c r="A161" s="57">
        <v>2110</v>
      </c>
      <c r="B161" s="34" t="s">
        <v>425</v>
      </c>
      <c r="C161" s="58">
        <v>18571807.149999999</v>
      </c>
      <c r="D161" s="58">
        <v>18571807.149999999</v>
      </c>
      <c r="E161" s="58">
        <v>0</v>
      </c>
      <c r="F161" s="58">
        <v>0</v>
      </c>
      <c r="G161" s="58">
        <v>0</v>
      </c>
      <c r="H161" s="34"/>
    </row>
    <row r="162" spans="1:8" ht="12.75" customHeight="1" x14ac:dyDescent="0.3">
      <c r="A162" s="57">
        <v>2111</v>
      </c>
      <c r="B162" s="34" t="s">
        <v>426</v>
      </c>
      <c r="C162" s="58">
        <v>128205.22</v>
      </c>
      <c r="D162" s="58">
        <v>128205.22</v>
      </c>
      <c r="E162" s="58">
        <v>0</v>
      </c>
      <c r="F162" s="58">
        <v>0</v>
      </c>
      <c r="G162" s="58">
        <v>0</v>
      </c>
      <c r="H162" s="34"/>
    </row>
    <row r="163" spans="1:8" ht="12.75" customHeight="1" x14ac:dyDescent="0.3">
      <c r="A163" s="57">
        <v>2112</v>
      </c>
      <c r="B163" s="34" t="s">
        <v>428</v>
      </c>
      <c r="C163" s="58">
        <v>11148832.01</v>
      </c>
      <c r="D163" s="58">
        <v>11148832.01</v>
      </c>
      <c r="E163" s="58">
        <v>0</v>
      </c>
      <c r="F163" s="58">
        <v>0</v>
      </c>
      <c r="G163" s="58">
        <v>0</v>
      </c>
      <c r="H163" s="34"/>
    </row>
    <row r="164" spans="1:8" ht="12.75" customHeight="1" x14ac:dyDescent="0.3">
      <c r="A164" s="57" t="s">
        <v>1864</v>
      </c>
      <c r="B164" s="34" t="s">
        <v>1865</v>
      </c>
      <c r="C164" s="58">
        <v>0.52</v>
      </c>
      <c r="D164" s="58">
        <v>0.52</v>
      </c>
      <c r="E164" s="58"/>
      <c r="F164" s="58"/>
      <c r="G164" s="58"/>
      <c r="H164" s="34"/>
    </row>
    <row r="165" spans="1:8" ht="12.75" customHeight="1" x14ac:dyDescent="0.3">
      <c r="A165" s="57" t="s">
        <v>1866</v>
      </c>
      <c r="B165" s="34" t="s">
        <v>1867</v>
      </c>
      <c r="C165" s="58">
        <v>-944</v>
      </c>
      <c r="D165" s="58">
        <v>-944</v>
      </c>
      <c r="E165" s="58"/>
      <c r="F165" s="58"/>
      <c r="G165" s="58"/>
      <c r="H165" s="34"/>
    </row>
    <row r="166" spans="1:8" ht="12.75" customHeight="1" x14ac:dyDescent="0.3">
      <c r="A166" s="57" t="s">
        <v>1868</v>
      </c>
      <c r="B166" s="34" t="s">
        <v>1869</v>
      </c>
      <c r="C166" s="58">
        <v>12377.83</v>
      </c>
      <c r="D166" s="58">
        <v>12377.83</v>
      </c>
      <c r="E166" s="58"/>
      <c r="F166" s="58"/>
      <c r="G166" s="58"/>
      <c r="H166" s="34"/>
    </row>
    <row r="167" spans="1:8" ht="12.75" customHeight="1" x14ac:dyDescent="0.3">
      <c r="A167" s="57" t="s">
        <v>1870</v>
      </c>
      <c r="B167" s="34" t="s">
        <v>1871</v>
      </c>
      <c r="C167" s="58">
        <v>-0.81</v>
      </c>
      <c r="D167" s="58">
        <v>-0.81</v>
      </c>
      <c r="E167" s="58"/>
      <c r="F167" s="58"/>
      <c r="G167" s="58"/>
      <c r="H167" s="34"/>
    </row>
    <row r="168" spans="1:8" ht="12.75" customHeight="1" x14ac:dyDescent="0.3">
      <c r="A168" s="57" t="s">
        <v>1872</v>
      </c>
      <c r="B168" s="34" t="s">
        <v>1873</v>
      </c>
      <c r="C168" s="58">
        <v>5</v>
      </c>
      <c r="D168" s="58">
        <v>5</v>
      </c>
      <c r="E168" s="58"/>
      <c r="F168" s="58"/>
      <c r="G168" s="58"/>
      <c r="H168" s="34"/>
    </row>
    <row r="169" spans="1:8" ht="12.75" customHeight="1" x14ac:dyDescent="0.3">
      <c r="A169" s="57" t="s">
        <v>1874</v>
      </c>
      <c r="B169" s="34" t="s">
        <v>1875</v>
      </c>
      <c r="C169" s="58">
        <v>-0.01</v>
      </c>
      <c r="D169" s="58">
        <v>-0.01</v>
      </c>
      <c r="E169" s="58"/>
      <c r="F169" s="58"/>
      <c r="G169" s="58"/>
      <c r="H169" s="34"/>
    </row>
    <row r="170" spans="1:8" ht="12.75" customHeight="1" x14ac:dyDescent="0.3">
      <c r="A170" s="57" t="s">
        <v>1876</v>
      </c>
      <c r="B170" s="34" t="s">
        <v>1877</v>
      </c>
      <c r="C170" s="58">
        <v>-39367.129999999997</v>
      </c>
      <c r="D170" s="58">
        <v>-39367.129999999997</v>
      </c>
      <c r="E170" s="58"/>
      <c r="F170" s="58"/>
      <c r="G170" s="58"/>
      <c r="H170" s="34"/>
    </row>
    <row r="171" spans="1:8" ht="12" customHeight="1" x14ac:dyDescent="0.3">
      <c r="A171" s="57" t="s">
        <v>1878</v>
      </c>
      <c r="B171" s="34" t="s">
        <v>1879</v>
      </c>
      <c r="C171" s="58">
        <v>-3717.66</v>
      </c>
      <c r="D171" s="58">
        <v>-3717.66</v>
      </c>
      <c r="E171" s="58"/>
      <c r="F171" s="58"/>
      <c r="G171" s="58"/>
      <c r="H171" s="34"/>
    </row>
    <row r="172" spans="1:8" ht="12" customHeight="1" x14ac:dyDescent="0.3">
      <c r="A172" s="57" t="s">
        <v>1880</v>
      </c>
      <c r="B172" s="34" t="s">
        <v>1881</v>
      </c>
      <c r="C172" s="58">
        <v>-8405.24</v>
      </c>
      <c r="D172" s="58">
        <v>-8405.24</v>
      </c>
      <c r="E172" s="58"/>
      <c r="F172" s="58"/>
      <c r="G172" s="58"/>
      <c r="H172" s="34"/>
    </row>
    <row r="173" spans="1:8" ht="12" customHeight="1" x14ac:dyDescent="0.3">
      <c r="A173" s="57" t="s">
        <v>1882</v>
      </c>
      <c r="B173" s="34" t="s">
        <v>1883</v>
      </c>
      <c r="C173" s="58">
        <v>207</v>
      </c>
      <c r="D173" s="58">
        <v>207</v>
      </c>
      <c r="E173" s="58"/>
      <c r="F173" s="58"/>
      <c r="G173" s="58"/>
      <c r="H173" s="34"/>
    </row>
    <row r="174" spans="1:8" ht="12" customHeight="1" x14ac:dyDescent="0.3">
      <c r="A174" s="57" t="s">
        <v>1884</v>
      </c>
      <c r="B174" s="34" t="s">
        <v>1885</v>
      </c>
      <c r="C174" s="58">
        <v>-0.01</v>
      </c>
      <c r="D174" s="58">
        <v>-0.01</v>
      </c>
      <c r="E174" s="58"/>
      <c r="F174" s="58"/>
      <c r="G174" s="58"/>
      <c r="H174" s="34"/>
    </row>
    <row r="175" spans="1:8" ht="12" customHeight="1" x14ac:dyDescent="0.3">
      <c r="A175" s="57" t="s">
        <v>1886</v>
      </c>
      <c r="B175" s="34" t="s">
        <v>1887</v>
      </c>
      <c r="C175" s="58">
        <v>1</v>
      </c>
      <c r="D175" s="58">
        <v>1</v>
      </c>
      <c r="E175" s="58"/>
      <c r="F175" s="58"/>
      <c r="G175" s="58"/>
      <c r="H175" s="34"/>
    </row>
    <row r="176" spans="1:8" ht="12" customHeight="1" x14ac:dyDescent="0.3">
      <c r="A176" s="57" t="s">
        <v>1888</v>
      </c>
      <c r="B176" s="34" t="s">
        <v>1889</v>
      </c>
      <c r="C176" s="58">
        <v>0.74</v>
      </c>
      <c r="D176" s="58">
        <v>0.74</v>
      </c>
      <c r="E176" s="58"/>
      <c r="F176" s="58"/>
      <c r="G176" s="58"/>
      <c r="H176" s="34"/>
    </row>
    <row r="177" spans="1:8" ht="12" customHeight="1" x14ac:dyDescent="0.3">
      <c r="A177" s="57" t="s">
        <v>1890</v>
      </c>
      <c r="B177" s="34" t="s">
        <v>1891</v>
      </c>
      <c r="C177" s="58">
        <v>10</v>
      </c>
      <c r="D177" s="58">
        <v>10</v>
      </c>
      <c r="E177" s="58"/>
      <c r="F177" s="58"/>
      <c r="G177" s="58"/>
      <c r="H177" s="34"/>
    </row>
    <row r="178" spans="1:8" ht="12" customHeight="1" x14ac:dyDescent="0.3">
      <c r="A178" s="57" t="s">
        <v>1892</v>
      </c>
      <c r="B178" s="34" t="s">
        <v>1893</v>
      </c>
      <c r="C178" s="58">
        <v>0.1</v>
      </c>
      <c r="D178" s="58">
        <v>0.1</v>
      </c>
      <c r="E178" s="58"/>
      <c r="F178" s="58"/>
      <c r="G178" s="58"/>
      <c r="H178" s="34"/>
    </row>
    <row r="179" spans="1:8" ht="12" customHeight="1" x14ac:dyDescent="0.3">
      <c r="A179" s="57" t="s">
        <v>1894</v>
      </c>
      <c r="B179" s="34" t="s">
        <v>1895</v>
      </c>
      <c r="C179" s="58">
        <v>-34.74</v>
      </c>
      <c r="D179" s="58">
        <v>-34.74</v>
      </c>
      <c r="E179" s="58"/>
      <c r="F179" s="58"/>
      <c r="G179" s="58"/>
      <c r="H179" s="34"/>
    </row>
    <row r="180" spans="1:8" ht="12" customHeight="1" x14ac:dyDescent="0.3">
      <c r="A180" s="57" t="s">
        <v>1896</v>
      </c>
      <c r="B180" s="34" t="s">
        <v>1897</v>
      </c>
      <c r="C180" s="58">
        <v>-0.01</v>
      </c>
      <c r="D180" s="58">
        <v>-0.01</v>
      </c>
      <c r="E180" s="58"/>
      <c r="F180" s="58"/>
      <c r="G180" s="58"/>
      <c r="H180" s="34"/>
    </row>
    <row r="181" spans="1:8" ht="12" customHeight="1" x14ac:dyDescent="0.3">
      <c r="A181" s="57" t="s">
        <v>1898</v>
      </c>
      <c r="B181" s="34" t="s">
        <v>1899</v>
      </c>
      <c r="C181" s="58">
        <v>0.01</v>
      </c>
      <c r="D181" s="58">
        <v>0.01</v>
      </c>
      <c r="E181" s="58"/>
      <c r="F181" s="58"/>
      <c r="G181" s="58"/>
      <c r="H181" s="34"/>
    </row>
    <row r="182" spans="1:8" ht="12" customHeight="1" x14ac:dyDescent="0.3">
      <c r="A182" s="57" t="s">
        <v>1900</v>
      </c>
      <c r="B182" s="34" t="s">
        <v>1901</v>
      </c>
      <c r="C182" s="58">
        <v>-2050.64</v>
      </c>
      <c r="D182" s="58">
        <v>-2050.64</v>
      </c>
      <c r="E182" s="58"/>
      <c r="F182" s="58"/>
      <c r="G182" s="58"/>
      <c r="H182" s="34"/>
    </row>
    <row r="183" spans="1:8" ht="12" customHeight="1" x14ac:dyDescent="0.3">
      <c r="A183" s="57" t="s">
        <v>1902</v>
      </c>
      <c r="B183" s="34" t="s">
        <v>1903</v>
      </c>
      <c r="C183" s="58">
        <v>0.6</v>
      </c>
      <c r="D183" s="58">
        <v>0.6</v>
      </c>
      <c r="E183" s="58"/>
      <c r="F183" s="58"/>
      <c r="G183" s="58"/>
      <c r="H183" s="34"/>
    </row>
    <row r="184" spans="1:8" ht="12" customHeight="1" x14ac:dyDescent="0.3">
      <c r="A184" s="57" t="s">
        <v>1904</v>
      </c>
      <c r="B184" s="34" t="s">
        <v>1796</v>
      </c>
      <c r="C184" s="58">
        <v>17998.439999999999</v>
      </c>
      <c r="D184" s="58">
        <v>17998.439999999999</v>
      </c>
      <c r="E184" s="58"/>
      <c r="F184" s="58"/>
      <c r="G184" s="58"/>
      <c r="H184" s="34"/>
    </row>
    <row r="185" spans="1:8" ht="12" customHeight="1" x14ac:dyDescent="0.3">
      <c r="A185" s="57" t="s">
        <v>1905</v>
      </c>
      <c r="B185" s="34" t="s">
        <v>1906</v>
      </c>
      <c r="C185" s="58">
        <v>0.96</v>
      </c>
      <c r="D185" s="58">
        <v>0.96</v>
      </c>
      <c r="E185" s="58"/>
      <c r="F185" s="58"/>
      <c r="G185" s="58"/>
      <c r="H185" s="34"/>
    </row>
    <row r="186" spans="1:8" ht="12" customHeight="1" x14ac:dyDescent="0.3">
      <c r="A186" s="57" t="s">
        <v>1907</v>
      </c>
      <c r="B186" s="34" t="s">
        <v>1908</v>
      </c>
      <c r="C186" s="58">
        <v>-0.01</v>
      </c>
      <c r="D186" s="58">
        <v>-0.01</v>
      </c>
      <c r="E186" s="58"/>
      <c r="F186" s="58"/>
      <c r="G186" s="58"/>
      <c r="H186" s="34"/>
    </row>
    <row r="187" spans="1:8" ht="12" customHeight="1" x14ac:dyDescent="0.3">
      <c r="A187" s="57" t="s">
        <v>1909</v>
      </c>
      <c r="B187" s="34" t="s">
        <v>1910</v>
      </c>
      <c r="C187" s="58">
        <v>943.92</v>
      </c>
      <c r="D187" s="58">
        <v>943.92</v>
      </c>
      <c r="E187" s="58"/>
      <c r="F187" s="58"/>
      <c r="G187" s="58"/>
      <c r="H187" s="34"/>
    </row>
    <row r="188" spans="1:8" ht="12" customHeight="1" x14ac:dyDescent="0.3">
      <c r="A188" s="57" t="s">
        <v>1911</v>
      </c>
      <c r="B188" s="34" t="s">
        <v>1912</v>
      </c>
      <c r="C188" s="58">
        <v>1.2</v>
      </c>
      <c r="D188" s="58">
        <v>1.2</v>
      </c>
      <c r="E188" s="58"/>
      <c r="F188" s="58"/>
      <c r="G188" s="58"/>
      <c r="H188" s="34"/>
    </row>
    <row r="189" spans="1:8" ht="12" customHeight="1" x14ac:dyDescent="0.3">
      <c r="A189" s="57" t="s">
        <v>1913</v>
      </c>
      <c r="B189" s="34" t="s">
        <v>1914</v>
      </c>
      <c r="C189" s="58">
        <v>114</v>
      </c>
      <c r="D189" s="58">
        <v>114</v>
      </c>
      <c r="E189" s="58"/>
      <c r="F189" s="58"/>
      <c r="G189" s="58"/>
      <c r="H189" s="34"/>
    </row>
    <row r="190" spans="1:8" ht="12" customHeight="1" x14ac:dyDescent="0.3">
      <c r="A190" s="57" t="s">
        <v>1915</v>
      </c>
      <c r="B190" s="34" t="s">
        <v>1916</v>
      </c>
      <c r="C190" s="58">
        <v>-6975</v>
      </c>
      <c r="D190" s="58">
        <v>-6975</v>
      </c>
      <c r="E190" s="58"/>
      <c r="F190" s="58"/>
      <c r="G190" s="58"/>
      <c r="H190" s="34"/>
    </row>
    <row r="191" spans="1:8" ht="12" customHeight="1" x14ac:dyDescent="0.3">
      <c r="A191" s="57" t="s">
        <v>1917</v>
      </c>
      <c r="B191" s="34" t="s">
        <v>1918</v>
      </c>
      <c r="C191" s="58">
        <v>1000</v>
      </c>
      <c r="D191" s="58">
        <v>1000</v>
      </c>
      <c r="E191" s="58"/>
      <c r="F191" s="58"/>
      <c r="G191" s="58"/>
      <c r="H191" s="34"/>
    </row>
    <row r="192" spans="1:8" ht="12" customHeight="1" x14ac:dyDescent="0.3">
      <c r="A192" s="57" t="s">
        <v>1919</v>
      </c>
      <c r="B192" s="34" t="s">
        <v>1920</v>
      </c>
      <c r="C192" s="58">
        <v>20</v>
      </c>
      <c r="D192" s="58">
        <v>20</v>
      </c>
      <c r="E192" s="58"/>
      <c r="F192" s="58"/>
      <c r="G192" s="58"/>
      <c r="H192" s="34"/>
    </row>
    <row r="193" spans="1:8" ht="12" customHeight="1" x14ac:dyDescent="0.3">
      <c r="A193" s="57" t="s">
        <v>1921</v>
      </c>
      <c r="B193" s="34" t="s">
        <v>1922</v>
      </c>
      <c r="C193" s="58">
        <v>-0.01</v>
      </c>
      <c r="D193" s="58">
        <v>-0.01</v>
      </c>
      <c r="E193" s="58"/>
      <c r="F193" s="58"/>
      <c r="G193" s="58"/>
      <c r="H193" s="34"/>
    </row>
    <row r="194" spans="1:8" ht="12" customHeight="1" x14ac:dyDescent="0.3">
      <c r="A194" s="57" t="s">
        <v>1923</v>
      </c>
      <c r="B194" s="34" t="s">
        <v>1924</v>
      </c>
      <c r="C194" s="58">
        <v>-11746.37</v>
      </c>
      <c r="D194" s="58">
        <v>-11746.37</v>
      </c>
      <c r="E194" s="58"/>
      <c r="F194" s="58"/>
      <c r="G194" s="58"/>
      <c r="H194" s="34"/>
    </row>
    <row r="195" spans="1:8" ht="12" customHeight="1" x14ac:dyDescent="0.3">
      <c r="A195" s="57" t="s">
        <v>1925</v>
      </c>
      <c r="B195" s="34" t="s">
        <v>1926</v>
      </c>
      <c r="C195" s="58">
        <v>-0.01</v>
      </c>
      <c r="D195" s="58">
        <v>-0.01</v>
      </c>
      <c r="E195" s="58"/>
      <c r="F195" s="58"/>
      <c r="G195" s="58"/>
      <c r="H195" s="34"/>
    </row>
    <row r="196" spans="1:8" ht="12" customHeight="1" x14ac:dyDescent="0.3">
      <c r="A196" s="57" t="s">
        <v>1927</v>
      </c>
      <c r="B196" s="34" t="s">
        <v>1928</v>
      </c>
      <c r="C196" s="58">
        <v>-553.09</v>
      </c>
      <c r="D196" s="58">
        <v>-553.09</v>
      </c>
      <c r="E196" s="58"/>
      <c r="F196" s="58"/>
      <c r="G196" s="58"/>
      <c r="H196" s="34"/>
    </row>
    <row r="197" spans="1:8" ht="12" customHeight="1" x14ac:dyDescent="0.3">
      <c r="A197" s="57" t="s">
        <v>1929</v>
      </c>
      <c r="B197" s="34" t="s">
        <v>1930</v>
      </c>
      <c r="C197" s="58">
        <v>80</v>
      </c>
      <c r="D197" s="58">
        <v>80</v>
      </c>
      <c r="E197" s="58"/>
      <c r="F197" s="58"/>
      <c r="G197" s="58"/>
      <c r="H197" s="34"/>
    </row>
    <row r="198" spans="1:8" ht="12" customHeight="1" x14ac:dyDescent="0.3">
      <c r="A198" s="57" t="s">
        <v>1931</v>
      </c>
      <c r="B198" s="34" t="s">
        <v>1932</v>
      </c>
      <c r="C198" s="58">
        <v>0.03</v>
      </c>
      <c r="D198" s="58">
        <v>0.03</v>
      </c>
      <c r="E198" s="58"/>
      <c r="F198" s="58"/>
      <c r="G198" s="58"/>
      <c r="H198" s="34"/>
    </row>
    <row r="199" spans="1:8" ht="12" customHeight="1" x14ac:dyDescent="0.3">
      <c r="A199" s="57" t="s">
        <v>1933</v>
      </c>
      <c r="B199" s="34" t="s">
        <v>1934</v>
      </c>
      <c r="C199" s="58">
        <v>-15513.63</v>
      </c>
      <c r="D199" s="58">
        <v>-15513.63</v>
      </c>
      <c r="E199" s="58"/>
      <c r="F199" s="58"/>
      <c r="G199" s="58"/>
      <c r="H199" s="34"/>
    </row>
    <row r="200" spans="1:8" ht="12" customHeight="1" x14ac:dyDescent="0.3">
      <c r="A200" s="57" t="s">
        <v>1935</v>
      </c>
      <c r="B200" s="34" t="s">
        <v>1836</v>
      </c>
      <c r="C200" s="58">
        <v>11205970.619999999</v>
      </c>
      <c r="D200" s="58">
        <v>11205970.619999999</v>
      </c>
      <c r="E200" s="58"/>
      <c r="F200" s="58"/>
      <c r="G200" s="58"/>
      <c r="H200" s="34"/>
    </row>
    <row r="201" spans="1:8" ht="12" customHeight="1" x14ac:dyDescent="0.3">
      <c r="A201" s="57" t="s">
        <v>1936</v>
      </c>
      <c r="B201" s="34" t="s">
        <v>1937</v>
      </c>
      <c r="C201" s="58">
        <v>-591.59</v>
      </c>
      <c r="D201" s="58">
        <v>-591.59</v>
      </c>
      <c r="E201" s="58"/>
      <c r="F201" s="58"/>
      <c r="G201" s="58"/>
      <c r="H201" s="34"/>
    </row>
    <row r="202" spans="1:8" ht="9.75" customHeight="1" x14ac:dyDescent="0.3">
      <c r="A202" s="57">
        <v>2113</v>
      </c>
      <c r="B202" s="34" t="s">
        <v>429</v>
      </c>
      <c r="C202" s="58">
        <v>0</v>
      </c>
      <c r="D202" s="58">
        <v>0</v>
      </c>
      <c r="E202" s="58">
        <v>0</v>
      </c>
      <c r="F202" s="58">
        <v>0</v>
      </c>
      <c r="G202" s="58">
        <v>0</v>
      </c>
      <c r="H202" s="34"/>
    </row>
    <row r="203" spans="1:8" ht="9.75" customHeight="1" x14ac:dyDescent="0.3">
      <c r="A203" s="57">
        <v>2114</v>
      </c>
      <c r="B203" s="34" t="s">
        <v>430</v>
      </c>
      <c r="C203" s="58">
        <v>0</v>
      </c>
      <c r="D203" s="58">
        <v>0</v>
      </c>
      <c r="E203" s="58">
        <v>0</v>
      </c>
      <c r="F203" s="58">
        <v>0</v>
      </c>
      <c r="G203" s="58">
        <v>0</v>
      </c>
      <c r="H203" s="34"/>
    </row>
    <row r="204" spans="1:8" ht="9.75" customHeight="1" x14ac:dyDescent="0.3">
      <c r="A204" s="57">
        <v>2115</v>
      </c>
      <c r="B204" s="34" t="s">
        <v>431</v>
      </c>
      <c r="C204" s="58">
        <v>0</v>
      </c>
      <c r="D204" s="58">
        <v>0</v>
      </c>
      <c r="E204" s="58">
        <v>0</v>
      </c>
      <c r="F204" s="58">
        <v>0</v>
      </c>
      <c r="G204" s="58">
        <v>0</v>
      </c>
      <c r="H204" s="34"/>
    </row>
    <row r="205" spans="1:8" ht="9.75" customHeight="1" x14ac:dyDescent="0.3">
      <c r="A205" s="57">
        <v>2116</v>
      </c>
      <c r="B205" s="34" t="s">
        <v>432</v>
      </c>
      <c r="C205" s="58">
        <v>0</v>
      </c>
      <c r="D205" s="58">
        <v>0</v>
      </c>
      <c r="E205" s="58">
        <v>0</v>
      </c>
      <c r="F205" s="58">
        <v>0</v>
      </c>
      <c r="G205" s="58">
        <v>0</v>
      </c>
      <c r="H205" s="34"/>
    </row>
    <row r="206" spans="1:8" ht="12.75" customHeight="1" x14ac:dyDescent="0.3">
      <c r="A206" s="57">
        <v>2117</v>
      </c>
      <c r="B206" s="34" t="s">
        <v>433</v>
      </c>
      <c r="C206" s="58">
        <v>7294769.9199999999</v>
      </c>
      <c r="D206" s="58">
        <v>7294769.9199999999</v>
      </c>
      <c r="E206" s="58">
        <v>0</v>
      </c>
      <c r="F206" s="58">
        <v>0</v>
      </c>
      <c r="G206" s="58">
        <v>0</v>
      </c>
      <c r="H206" s="34"/>
    </row>
    <row r="207" spans="1:8" ht="12" customHeight="1" x14ac:dyDescent="0.3">
      <c r="A207" s="57" t="s">
        <v>1938</v>
      </c>
      <c r="B207" s="34" t="s">
        <v>1939</v>
      </c>
      <c r="C207" s="58">
        <v>3797571.5999999996</v>
      </c>
      <c r="D207" s="58">
        <v>3797571.5999999996</v>
      </c>
      <c r="E207" s="58"/>
      <c r="F207" s="58"/>
      <c r="G207" s="58"/>
      <c r="H207" s="34"/>
    </row>
    <row r="208" spans="1:8" ht="12" customHeight="1" x14ac:dyDescent="0.3">
      <c r="A208" s="57" t="s">
        <v>1940</v>
      </c>
      <c r="B208" s="34" t="s">
        <v>1941</v>
      </c>
      <c r="C208" s="58">
        <v>3127.12</v>
      </c>
      <c r="D208" s="58">
        <v>3127.12</v>
      </c>
      <c r="E208" s="58"/>
      <c r="F208" s="58"/>
      <c r="G208" s="58"/>
      <c r="H208" s="34"/>
    </row>
    <row r="209" spans="1:8" ht="12" customHeight="1" x14ac:dyDescent="0.3">
      <c r="A209" s="57" t="s">
        <v>1942</v>
      </c>
      <c r="B209" s="34" t="s">
        <v>1943</v>
      </c>
      <c r="C209" s="58">
        <v>1.51</v>
      </c>
      <c r="D209" s="58">
        <v>1.51</v>
      </c>
      <c r="E209" s="58"/>
      <c r="F209" s="58"/>
      <c r="G209" s="58"/>
      <c r="H209" s="34"/>
    </row>
    <row r="210" spans="1:8" ht="12" customHeight="1" x14ac:dyDescent="0.3">
      <c r="A210" s="57" t="s">
        <v>1944</v>
      </c>
      <c r="B210" s="34" t="s">
        <v>1945</v>
      </c>
      <c r="C210" s="58">
        <v>753.86</v>
      </c>
      <c r="D210" s="58">
        <v>753.86</v>
      </c>
      <c r="E210" s="58"/>
      <c r="F210" s="58"/>
      <c r="G210" s="58"/>
      <c r="H210" s="34"/>
    </row>
    <row r="211" spans="1:8" ht="12" customHeight="1" x14ac:dyDescent="0.3">
      <c r="A211" s="57" t="s">
        <v>1946</v>
      </c>
      <c r="B211" s="34" t="s">
        <v>1351</v>
      </c>
      <c r="C211" s="58">
        <v>3170458.18</v>
      </c>
      <c r="D211" s="58">
        <v>3170458.18</v>
      </c>
      <c r="E211" s="58"/>
      <c r="F211" s="58"/>
      <c r="G211" s="58"/>
      <c r="H211" s="34"/>
    </row>
    <row r="212" spans="1:8" ht="12" customHeight="1" x14ac:dyDescent="0.3">
      <c r="A212" s="57" t="s">
        <v>1947</v>
      </c>
      <c r="B212" s="34" t="s">
        <v>1948</v>
      </c>
      <c r="C212" s="58">
        <v>518691.07</v>
      </c>
      <c r="D212" s="58">
        <v>518691.07</v>
      </c>
      <c r="E212" s="58"/>
      <c r="F212" s="58"/>
      <c r="G212" s="58"/>
      <c r="H212" s="34"/>
    </row>
    <row r="213" spans="1:8" ht="12" customHeight="1" x14ac:dyDescent="0.3">
      <c r="A213" s="57" t="s">
        <v>1949</v>
      </c>
      <c r="B213" s="34" t="s">
        <v>1950</v>
      </c>
      <c r="C213" s="58">
        <v>419.59</v>
      </c>
      <c r="D213" s="58">
        <v>419.59</v>
      </c>
      <c r="E213" s="58"/>
      <c r="F213" s="58"/>
      <c r="G213" s="58"/>
      <c r="H213" s="34"/>
    </row>
    <row r="214" spans="1:8" ht="12" customHeight="1" x14ac:dyDescent="0.3">
      <c r="A214" s="57" t="s">
        <v>1951</v>
      </c>
      <c r="B214" s="34" t="s">
        <v>1374</v>
      </c>
      <c r="C214" s="58">
        <v>93261</v>
      </c>
      <c r="D214" s="58">
        <v>93261</v>
      </c>
      <c r="E214" s="58"/>
      <c r="F214" s="58"/>
      <c r="G214" s="58"/>
      <c r="H214" s="34"/>
    </row>
    <row r="215" spans="1:8" ht="12" customHeight="1" x14ac:dyDescent="0.3">
      <c r="A215" s="57" t="s">
        <v>1952</v>
      </c>
      <c r="B215" s="34" t="s">
        <v>1953</v>
      </c>
      <c r="C215" s="58">
        <v>721.58</v>
      </c>
      <c r="D215" s="58">
        <v>721.58</v>
      </c>
      <c r="E215" s="58"/>
      <c r="F215" s="58"/>
      <c r="G215" s="58"/>
      <c r="H215" s="34"/>
    </row>
    <row r="216" spans="1:8" ht="12" customHeight="1" x14ac:dyDescent="0.3">
      <c r="A216" s="57" t="s">
        <v>1954</v>
      </c>
      <c r="B216" s="34" t="s">
        <v>1955</v>
      </c>
      <c r="C216" s="58">
        <v>-4019.49</v>
      </c>
      <c r="D216" s="58">
        <v>-4019.49</v>
      </c>
      <c r="E216" s="58"/>
      <c r="F216" s="58"/>
      <c r="G216" s="58"/>
      <c r="H216" s="34"/>
    </row>
    <row r="217" spans="1:8" ht="12" customHeight="1" x14ac:dyDescent="0.3">
      <c r="A217" s="57" t="s">
        <v>1956</v>
      </c>
      <c r="B217" s="34" t="s">
        <v>1957</v>
      </c>
      <c r="C217" s="58">
        <v>11908.38</v>
      </c>
      <c r="D217" s="58">
        <v>11908.38</v>
      </c>
      <c r="E217" s="58"/>
      <c r="F217" s="58"/>
      <c r="G217" s="58"/>
      <c r="H217" s="34"/>
    </row>
    <row r="218" spans="1:8" ht="12" customHeight="1" x14ac:dyDescent="0.3">
      <c r="A218" s="57" t="s">
        <v>1958</v>
      </c>
      <c r="B218" s="34" t="s">
        <v>1959</v>
      </c>
      <c r="C218" s="58">
        <v>2248.8000000000002</v>
      </c>
      <c r="D218" s="58">
        <v>2248.8000000000002</v>
      </c>
      <c r="E218" s="58"/>
      <c r="F218" s="58"/>
      <c r="G218" s="58"/>
      <c r="H218" s="34"/>
    </row>
    <row r="219" spans="1:8" ht="12" customHeight="1" x14ac:dyDescent="0.3">
      <c r="A219" s="57" t="s">
        <v>1960</v>
      </c>
      <c r="B219" s="34" t="s">
        <v>1961</v>
      </c>
      <c r="C219" s="58">
        <v>3497198.3200000003</v>
      </c>
      <c r="D219" s="58">
        <v>3497198.3200000003</v>
      </c>
      <c r="E219" s="58"/>
      <c r="F219" s="58"/>
      <c r="G219" s="58"/>
      <c r="H219" s="34"/>
    </row>
    <row r="220" spans="1:8" ht="12" customHeight="1" x14ac:dyDescent="0.3">
      <c r="A220" s="57" t="s">
        <v>1960</v>
      </c>
      <c r="B220" s="34" t="s">
        <v>1961</v>
      </c>
      <c r="C220" s="58">
        <v>3497198.32</v>
      </c>
      <c r="D220" s="58">
        <v>3497198.32</v>
      </c>
      <c r="E220" s="58"/>
      <c r="F220" s="58"/>
      <c r="G220" s="58"/>
      <c r="H220" s="34"/>
    </row>
    <row r="221" spans="1:8" ht="12" customHeight="1" x14ac:dyDescent="0.3">
      <c r="A221" s="57" t="s">
        <v>1962</v>
      </c>
      <c r="B221" s="34" t="s">
        <v>1963</v>
      </c>
      <c r="C221" s="58">
        <v>1614267.75</v>
      </c>
      <c r="D221" s="58">
        <v>1614267.75</v>
      </c>
      <c r="E221" s="58"/>
      <c r="F221" s="58"/>
      <c r="G221" s="58"/>
      <c r="H221" s="34"/>
    </row>
    <row r="222" spans="1:8" ht="12" customHeight="1" x14ac:dyDescent="0.3">
      <c r="A222" s="57" t="s">
        <v>1964</v>
      </c>
      <c r="B222" s="34" t="s">
        <v>1365</v>
      </c>
      <c r="C222" s="58">
        <v>1882930.57</v>
      </c>
      <c r="D222" s="58">
        <v>1882930.57</v>
      </c>
      <c r="E222" s="58"/>
      <c r="F222" s="58"/>
      <c r="G222" s="58"/>
      <c r="H222" s="34"/>
    </row>
    <row r="223" spans="1:8" ht="9.75" customHeight="1" x14ac:dyDescent="0.3">
      <c r="A223" s="57">
        <v>2118</v>
      </c>
      <c r="B223" s="34" t="s">
        <v>434</v>
      </c>
      <c r="C223" s="58">
        <v>0</v>
      </c>
      <c r="D223" s="58">
        <v>0</v>
      </c>
      <c r="E223" s="58">
        <v>0</v>
      </c>
      <c r="F223" s="58">
        <v>0</v>
      </c>
      <c r="G223" s="58">
        <v>0</v>
      </c>
      <c r="H223" s="34"/>
    </row>
    <row r="224" spans="1:8" ht="9.75" customHeight="1" x14ac:dyDescent="0.3">
      <c r="A224" s="57">
        <v>2119</v>
      </c>
      <c r="B224" s="34" t="s">
        <v>435</v>
      </c>
      <c r="C224" s="58">
        <v>0</v>
      </c>
      <c r="D224" s="58">
        <v>0</v>
      </c>
      <c r="E224" s="58">
        <v>0</v>
      </c>
      <c r="F224" s="58">
        <v>0</v>
      </c>
      <c r="G224" s="58">
        <v>0</v>
      </c>
      <c r="H224" s="34"/>
    </row>
    <row r="225" spans="1:8" ht="12.75" customHeight="1" x14ac:dyDescent="0.3">
      <c r="A225" s="57">
        <v>2120</v>
      </c>
      <c r="B225" s="34" t="s">
        <v>436</v>
      </c>
      <c r="C225" s="58">
        <v>-62430.76</v>
      </c>
      <c r="D225" s="58">
        <v>-62430.76</v>
      </c>
      <c r="E225" s="58">
        <v>0</v>
      </c>
      <c r="F225" s="58">
        <v>0</v>
      </c>
      <c r="G225" s="58">
        <v>0</v>
      </c>
      <c r="H225" s="34"/>
    </row>
    <row r="226" spans="1:8" ht="9.75" customHeight="1" x14ac:dyDescent="0.3">
      <c r="A226" s="57">
        <v>2121</v>
      </c>
      <c r="B226" s="34" t="s">
        <v>437</v>
      </c>
      <c r="C226" s="58">
        <v>-62430.76</v>
      </c>
      <c r="D226" s="58">
        <v>-62430.76</v>
      </c>
      <c r="E226" s="58">
        <v>0</v>
      </c>
      <c r="F226" s="58">
        <v>0</v>
      </c>
      <c r="G226" s="58">
        <v>0</v>
      </c>
      <c r="H226" s="34"/>
    </row>
    <row r="227" spans="1:8" ht="9.75" customHeight="1" x14ac:dyDescent="0.3">
      <c r="A227" s="57">
        <v>2122</v>
      </c>
      <c r="B227" s="34" t="s">
        <v>438</v>
      </c>
      <c r="C227" s="58">
        <v>0</v>
      </c>
      <c r="D227" s="58">
        <v>0</v>
      </c>
      <c r="E227" s="58">
        <v>0</v>
      </c>
      <c r="F227" s="58">
        <v>0</v>
      </c>
      <c r="G227" s="58">
        <v>0</v>
      </c>
      <c r="H227" s="34"/>
    </row>
    <row r="228" spans="1:8" ht="12" customHeight="1" x14ac:dyDescent="0.3">
      <c r="A228" s="57">
        <v>2129</v>
      </c>
      <c r="B228" s="34" t="s">
        <v>439</v>
      </c>
      <c r="C228" s="58">
        <v>-62430.76</v>
      </c>
      <c r="D228" s="58">
        <v>-62430.76</v>
      </c>
      <c r="E228" s="58">
        <v>0</v>
      </c>
      <c r="F228" s="58">
        <v>0</v>
      </c>
      <c r="G228" s="58">
        <v>0</v>
      </c>
      <c r="H228" s="34"/>
    </row>
    <row r="229" spans="1:8" ht="12" customHeight="1" x14ac:dyDescent="0.3">
      <c r="A229" s="57" t="s">
        <v>1965</v>
      </c>
      <c r="B229" s="34" t="s">
        <v>1966</v>
      </c>
      <c r="C229" s="58">
        <v>-62430.76</v>
      </c>
      <c r="D229" s="58">
        <v>-62430.76</v>
      </c>
      <c r="E229" s="58"/>
      <c r="F229" s="58"/>
      <c r="G229" s="58"/>
      <c r="H229" s="34"/>
    </row>
    <row r="230" spans="1:8" ht="12" customHeight="1" x14ac:dyDescent="0.3">
      <c r="A230" s="57" t="s">
        <v>1967</v>
      </c>
      <c r="B230" s="34" t="s">
        <v>1968</v>
      </c>
      <c r="C230" s="58">
        <v>-0.11</v>
      </c>
      <c r="D230" s="58">
        <v>-0.11</v>
      </c>
      <c r="E230" s="58"/>
      <c r="F230" s="58"/>
      <c r="G230" s="58"/>
      <c r="H230" s="34"/>
    </row>
    <row r="231" spans="1:8" ht="12" customHeight="1" x14ac:dyDescent="0.3">
      <c r="A231" s="57" t="s">
        <v>1969</v>
      </c>
      <c r="B231" s="34" t="s">
        <v>1970</v>
      </c>
      <c r="C231" s="58">
        <v>-0.1</v>
      </c>
      <c r="D231" s="58">
        <v>-0.1</v>
      </c>
      <c r="E231" s="58"/>
      <c r="F231" s="58"/>
      <c r="G231" s="58"/>
      <c r="H231" s="34"/>
    </row>
    <row r="232" spans="1:8" ht="12" customHeight="1" x14ac:dyDescent="0.3">
      <c r="A232" s="57" t="s">
        <v>1971</v>
      </c>
      <c r="B232" s="34" t="s">
        <v>1972</v>
      </c>
      <c r="C232" s="58">
        <v>-62430.649999999994</v>
      </c>
      <c r="D232" s="58">
        <v>-62430.649999999994</v>
      </c>
      <c r="E232" s="58"/>
      <c r="F232" s="58"/>
      <c r="G232" s="58"/>
      <c r="H232" s="34"/>
    </row>
    <row r="233" spans="1:8" ht="12" customHeight="1" x14ac:dyDescent="0.3">
      <c r="A233" s="57" t="s">
        <v>1973</v>
      </c>
      <c r="B233" s="34" t="s">
        <v>1790</v>
      </c>
      <c r="C233" s="58">
        <v>2020.66</v>
      </c>
      <c r="D233" s="58">
        <v>2020.66</v>
      </c>
      <c r="E233" s="58"/>
      <c r="F233" s="58"/>
      <c r="G233" s="58"/>
      <c r="H233" s="34"/>
    </row>
    <row r="234" spans="1:8" ht="12" customHeight="1" x14ac:dyDescent="0.3">
      <c r="A234" s="57" t="s">
        <v>1974</v>
      </c>
      <c r="B234" s="34" t="s">
        <v>1975</v>
      </c>
      <c r="C234" s="58">
        <v>29013.25</v>
      </c>
      <c r="D234" s="58">
        <v>29013.25</v>
      </c>
      <c r="E234" s="58"/>
      <c r="F234" s="58"/>
      <c r="G234" s="58"/>
      <c r="H234" s="34"/>
    </row>
    <row r="235" spans="1:8" ht="12" customHeight="1" x14ac:dyDescent="0.3">
      <c r="A235" s="57" t="s">
        <v>1976</v>
      </c>
      <c r="B235" s="34" t="s">
        <v>1977</v>
      </c>
      <c r="C235" s="58">
        <v>1100</v>
      </c>
      <c r="D235" s="58">
        <v>1100</v>
      </c>
      <c r="E235" s="58"/>
      <c r="F235" s="58"/>
      <c r="G235" s="58"/>
      <c r="H235" s="34"/>
    </row>
    <row r="236" spans="1:8" ht="12" customHeight="1" x14ac:dyDescent="0.3">
      <c r="A236" s="57" t="s">
        <v>1978</v>
      </c>
      <c r="B236" s="34" t="s">
        <v>1979</v>
      </c>
      <c r="C236" s="58">
        <v>-855.29</v>
      </c>
      <c r="D236" s="58">
        <v>-855.29</v>
      </c>
      <c r="E236" s="58"/>
      <c r="F236" s="58"/>
      <c r="G236" s="58"/>
      <c r="H236" s="34"/>
    </row>
    <row r="237" spans="1:8" ht="12" customHeight="1" x14ac:dyDescent="0.3">
      <c r="A237" s="57" t="s">
        <v>1980</v>
      </c>
      <c r="B237" s="34" t="s">
        <v>1981</v>
      </c>
      <c r="C237" s="58">
        <v>-88580.25</v>
      </c>
      <c r="D237" s="58">
        <v>-88580.25</v>
      </c>
      <c r="E237" s="58"/>
      <c r="F237" s="58"/>
      <c r="G237" s="58"/>
      <c r="H237" s="34"/>
    </row>
    <row r="238" spans="1:8" ht="12" customHeight="1" x14ac:dyDescent="0.3">
      <c r="A238" s="57" t="s">
        <v>1982</v>
      </c>
      <c r="B238" s="34" t="s">
        <v>1983</v>
      </c>
      <c r="C238" s="58">
        <v>-4873.82</v>
      </c>
      <c r="D238" s="58">
        <v>-4873.82</v>
      </c>
      <c r="E238" s="58"/>
      <c r="F238" s="58"/>
      <c r="G238" s="58"/>
      <c r="H238" s="34"/>
    </row>
    <row r="239" spans="1:8" ht="12" customHeight="1" x14ac:dyDescent="0.3">
      <c r="A239" s="57" t="s">
        <v>1984</v>
      </c>
      <c r="B239" s="34" t="s">
        <v>1985</v>
      </c>
      <c r="C239" s="58">
        <v>272.27999999999997</v>
      </c>
      <c r="D239" s="58">
        <v>272.27999999999997</v>
      </c>
      <c r="E239" s="58"/>
      <c r="F239" s="58"/>
      <c r="G239" s="58"/>
      <c r="H239" s="34"/>
    </row>
    <row r="240" spans="1:8" ht="12" customHeight="1" x14ac:dyDescent="0.3">
      <c r="A240" s="57" t="s">
        <v>1986</v>
      </c>
      <c r="B240" s="34" t="s">
        <v>1987</v>
      </c>
      <c r="C240" s="58">
        <v>0.56000000000000005</v>
      </c>
      <c r="D240" s="58">
        <v>0.56000000000000005</v>
      </c>
      <c r="E240" s="58"/>
      <c r="F240" s="58"/>
      <c r="G240" s="58"/>
      <c r="H240" s="34"/>
    </row>
    <row r="241" spans="1:8" ht="12" customHeight="1" x14ac:dyDescent="0.3">
      <c r="A241" s="57" t="s">
        <v>1988</v>
      </c>
      <c r="B241" s="34" t="s">
        <v>1989</v>
      </c>
      <c r="C241" s="58">
        <v>171.21</v>
      </c>
      <c r="D241" s="58">
        <v>171.21</v>
      </c>
      <c r="E241" s="58"/>
      <c r="F241" s="58"/>
      <c r="G241" s="58"/>
      <c r="H241" s="34"/>
    </row>
    <row r="242" spans="1:8" ht="12" customHeight="1" x14ac:dyDescent="0.3">
      <c r="A242" s="57" t="s">
        <v>1990</v>
      </c>
      <c r="B242" s="34" t="s">
        <v>1991</v>
      </c>
      <c r="C242" s="58">
        <v>321.69</v>
      </c>
      <c r="D242" s="58">
        <v>321.69</v>
      </c>
      <c r="E242" s="58"/>
      <c r="F242" s="58"/>
      <c r="G242" s="58"/>
      <c r="H242" s="34"/>
    </row>
    <row r="243" spans="1:8" ht="12" customHeight="1" x14ac:dyDescent="0.3">
      <c r="A243" s="57" t="s">
        <v>1992</v>
      </c>
      <c r="B243" s="34" t="s">
        <v>1993</v>
      </c>
      <c r="C243" s="58">
        <v>-2571.7199999999998</v>
      </c>
      <c r="D243" s="58">
        <v>-2571.7199999999998</v>
      </c>
      <c r="E243" s="58"/>
      <c r="F243" s="58"/>
      <c r="G243" s="58"/>
      <c r="H243" s="34"/>
    </row>
    <row r="244" spans="1:8" ht="12" customHeight="1" x14ac:dyDescent="0.3">
      <c r="A244" s="57" t="s">
        <v>1994</v>
      </c>
      <c r="B244" s="34" t="s">
        <v>1995</v>
      </c>
      <c r="C244" s="58">
        <v>279.98</v>
      </c>
      <c r="D244" s="58">
        <v>279.98</v>
      </c>
      <c r="E244" s="58"/>
      <c r="F244" s="58"/>
      <c r="G244" s="58"/>
      <c r="H244" s="34"/>
    </row>
    <row r="245" spans="1:8" ht="12" customHeight="1" x14ac:dyDescent="0.3">
      <c r="A245" s="57" t="s">
        <v>1996</v>
      </c>
      <c r="B245" s="34" t="s">
        <v>1997</v>
      </c>
      <c r="C245" s="58">
        <v>-1328.71</v>
      </c>
      <c r="D245" s="58">
        <v>-1328.71</v>
      </c>
      <c r="E245" s="58"/>
      <c r="F245" s="58"/>
      <c r="G245" s="58"/>
      <c r="H245" s="34"/>
    </row>
    <row r="246" spans="1:8" ht="12" customHeight="1" x14ac:dyDescent="0.3">
      <c r="A246" s="57" t="s">
        <v>1998</v>
      </c>
      <c r="B246" s="34" t="s">
        <v>1999</v>
      </c>
      <c r="C246" s="58">
        <v>1328.71</v>
      </c>
      <c r="D246" s="58">
        <v>1328.71</v>
      </c>
      <c r="E246" s="58"/>
      <c r="F246" s="58"/>
      <c r="G246" s="58"/>
      <c r="H246" s="34"/>
    </row>
    <row r="247" spans="1:8" ht="12" customHeight="1" x14ac:dyDescent="0.3">
      <c r="A247" s="57" t="s">
        <v>2000</v>
      </c>
      <c r="B247" s="34" t="s">
        <v>2001</v>
      </c>
      <c r="C247" s="58">
        <v>63.8</v>
      </c>
      <c r="D247" s="58">
        <v>63.8</v>
      </c>
      <c r="E247" s="58"/>
      <c r="F247" s="58"/>
      <c r="G247" s="58"/>
      <c r="H247" s="34"/>
    </row>
    <row r="248" spans="1:8" ht="12" customHeight="1" x14ac:dyDescent="0.3">
      <c r="A248" s="57" t="s">
        <v>2002</v>
      </c>
      <c r="B248" s="34" t="s">
        <v>2003</v>
      </c>
      <c r="C248" s="58">
        <v>1781.76</v>
      </c>
      <c r="D248" s="58">
        <v>1781.76</v>
      </c>
      <c r="E248" s="58"/>
      <c r="F248" s="58"/>
      <c r="G248" s="58"/>
      <c r="H248" s="34"/>
    </row>
    <row r="249" spans="1:8" ht="12" customHeight="1" x14ac:dyDescent="0.3">
      <c r="A249" s="57" t="s">
        <v>2004</v>
      </c>
      <c r="B249" s="34" t="s">
        <v>2005</v>
      </c>
      <c r="C249" s="58">
        <v>296.95999999999998</v>
      </c>
      <c r="D249" s="58">
        <v>296.95999999999998</v>
      </c>
      <c r="E249" s="58"/>
      <c r="F249" s="58"/>
      <c r="G249" s="58"/>
      <c r="H249" s="34"/>
    </row>
    <row r="250" spans="1:8" ht="12" customHeight="1" x14ac:dyDescent="0.3">
      <c r="A250" s="57" t="s">
        <v>2006</v>
      </c>
      <c r="B250" s="34" t="s">
        <v>2007</v>
      </c>
      <c r="C250" s="58">
        <v>54</v>
      </c>
      <c r="D250" s="58">
        <v>54</v>
      </c>
      <c r="E250" s="58"/>
      <c r="F250" s="58"/>
      <c r="G250" s="58"/>
      <c r="H250" s="34"/>
    </row>
    <row r="251" spans="1:8" ht="12" customHeight="1" x14ac:dyDescent="0.3">
      <c r="A251" s="57" t="s">
        <v>2008</v>
      </c>
      <c r="B251" s="34" t="s">
        <v>2009</v>
      </c>
      <c r="C251" s="58">
        <v>179.98</v>
      </c>
      <c r="D251" s="58">
        <v>179.98</v>
      </c>
      <c r="E251" s="58"/>
      <c r="F251" s="58"/>
      <c r="G251" s="58"/>
      <c r="H251" s="34"/>
    </row>
    <row r="252" spans="1:8" ht="12.75" customHeight="1" x14ac:dyDescent="0.3">
      <c r="A252" s="57" t="s">
        <v>2010</v>
      </c>
      <c r="B252" s="34" t="s">
        <v>2011</v>
      </c>
      <c r="C252" s="58">
        <v>-1392</v>
      </c>
      <c r="D252" s="58">
        <v>-1392</v>
      </c>
      <c r="E252" s="58"/>
      <c r="F252" s="58"/>
      <c r="G252" s="58"/>
      <c r="H252" s="34"/>
    </row>
    <row r="253" spans="1:8" ht="12.75" customHeight="1" x14ac:dyDescent="0.3">
      <c r="A253" s="57" t="s">
        <v>2012</v>
      </c>
      <c r="B253" s="34" t="s">
        <v>2013</v>
      </c>
      <c r="C253" s="58">
        <v>286.29000000000002</v>
      </c>
      <c r="D253" s="58">
        <v>286.29000000000002</v>
      </c>
      <c r="E253" s="58"/>
      <c r="F253" s="58"/>
      <c r="G253" s="58"/>
      <c r="H253" s="34"/>
    </row>
    <row r="254" spans="1:8" ht="12.75" customHeight="1" x14ac:dyDescent="0.3">
      <c r="A254" s="57" t="s">
        <v>2014</v>
      </c>
      <c r="B254" s="34" t="s">
        <v>2015</v>
      </c>
      <c r="C254" s="58">
        <v>0.01</v>
      </c>
      <c r="D254" s="58">
        <v>0.01</v>
      </c>
      <c r="E254" s="58"/>
      <c r="F254" s="58"/>
      <c r="G254" s="58"/>
      <c r="H254" s="34"/>
    </row>
    <row r="255" spans="1:8" ht="9.75" customHeight="1" x14ac:dyDescent="0.3">
      <c r="A255" s="32" t="s">
        <v>440</v>
      </c>
      <c r="B255" s="32"/>
      <c r="C255" s="32"/>
      <c r="D255" s="32"/>
      <c r="E255" s="32"/>
      <c r="F255" s="32"/>
      <c r="G255" s="32"/>
      <c r="H255" s="32"/>
    </row>
    <row r="256" spans="1:8" ht="9.75" customHeight="1" x14ac:dyDescent="0.3">
      <c r="A256" s="36" t="s">
        <v>106</v>
      </c>
      <c r="B256" s="36" t="s">
        <v>107</v>
      </c>
      <c r="C256" s="36" t="s">
        <v>108</v>
      </c>
      <c r="D256" s="36" t="s">
        <v>441</v>
      </c>
      <c r="E256" s="36" t="s">
        <v>326</v>
      </c>
      <c r="F256" s="36"/>
      <c r="G256" s="36"/>
      <c r="H256" s="36"/>
    </row>
    <row r="257" spans="1:8" ht="9.75" customHeight="1" x14ac:dyDescent="0.3">
      <c r="A257" s="57">
        <v>2160</v>
      </c>
      <c r="B257" s="34" t="s">
        <v>442</v>
      </c>
      <c r="C257" s="58">
        <v>0</v>
      </c>
      <c r="D257" s="34"/>
      <c r="E257" s="34"/>
      <c r="F257" s="34"/>
      <c r="G257" s="34"/>
      <c r="H257" s="34"/>
    </row>
    <row r="258" spans="1:8" ht="9.75" customHeight="1" x14ac:dyDescent="0.3">
      <c r="A258" s="57">
        <v>2161</v>
      </c>
      <c r="B258" s="34" t="s">
        <v>443</v>
      </c>
      <c r="C258" s="58">
        <v>0</v>
      </c>
      <c r="D258" s="34"/>
      <c r="E258" s="34"/>
      <c r="F258" s="34"/>
      <c r="G258" s="34"/>
      <c r="H258" s="34"/>
    </row>
    <row r="259" spans="1:8" ht="9.75" customHeight="1" x14ac:dyDescent="0.3">
      <c r="A259" s="57">
        <v>2162</v>
      </c>
      <c r="B259" s="34" t="s">
        <v>444</v>
      </c>
      <c r="C259" s="58">
        <v>0</v>
      </c>
      <c r="D259" s="34"/>
      <c r="E259" s="34"/>
    </row>
    <row r="260" spans="1:8" ht="9.75" customHeight="1" x14ac:dyDescent="0.3">
      <c r="A260" s="57">
        <v>2163</v>
      </c>
      <c r="B260" s="34" t="s">
        <v>445</v>
      </c>
      <c r="C260" s="58">
        <v>0</v>
      </c>
      <c r="D260" s="34"/>
      <c r="E260" s="34"/>
    </row>
    <row r="261" spans="1:8" ht="9.75" customHeight="1" x14ac:dyDescent="0.3">
      <c r="A261" s="57">
        <v>2164</v>
      </c>
      <c r="B261" s="34" t="s">
        <v>446</v>
      </c>
      <c r="C261" s="58">
        <v>0</v>
      </c>
      <c r="D261" s="34"/>
      <c r="E261" s="34"/>
    </row>
    <row r="262" spans="1:8" ht="9.75" customHeight="1" x14ac:dyDescent="0.3">
      <c r="A262" s="57">
        <v>2165</v>
      </c>
      <c r="B262" s="34" t="s">
        <v>447</v>
      </c>
      <c r="C262" s="58">
        <v>0</v>
      </c>
      <c r="D262" s="34"/>
      <c r="E262" s="34"/>
    </row>
    <row r="263" spans="1:8" ht="9.75" customHeight="1" x14ac:dyDescent="0.3">
      <c r="A263" s="57">
        <v>2166</v>
      </c>
      <c r="B263" s="34" t="s">
        <v>448</v>
      </c>
      <c r="C263" s="58">
        <v>0</v>
      </c>
      <c r="D263" s="34"/>
      <c r="E263" s="34"/>
    </row>
    <row r="264" spans="1:8" ht="9.75" customHeight="1" x14ac:dyDescent="0.3">
      <c r="A264" s="57">
        <v>2250</v>
      </c>
      <c r="B264" s="34" t="s">
        <v>449</v>
      </c>
      <c r="C264" s="58">
        <v>0</v>
      </c>
      <c r="D264" s="34"/>
      <c r="E264" s="34"/>
    </row>
    <row r="265" spans="1:8" ht="9.75" customHeight="1" x14ac:dyDescent="0.3">
      <c r="A265" s="57">
        <v>2251</v>
      </c>
      <c r="B265" s="34" t="s">
        <v>450</v>
      </c>
      <c r="C265" s="58">
        <v>0</v>
      </c>
      <c r="D265" s="34"/>
      <c r="E265" s="34"/>
    </row>
    <row r="266" spans="1:8" ht="9.75" customHeight="1" x14ac:dyDescent="0.3">
      <c r="A266" s="57">
        <v>2252</v>
      </c>
      <c r="B266" s="34" t="s">
        <v>451</v>
      </c>
      <c r="C266" s="58">
        <v>0</v>
      </c>
      <c r="D266" s="34"/>
      <c r="E266" s="34"/>
    </row>
    <row r="267" spans="1:8" ht="9.75" customHeight="1" x14ac:dyDescent="0.3">
      <c r="A267" s="57">
        <v>2253</v>
      </c>
      <c r="B267" s="34" t="s">
        <v>452</v>
      </c>
      <c r="C267" s="58">
        <v>0</v>
      </c>
      <c r="D267" s="34"/>
      <c r="E267" s="34"/>
    </row>
    <row r="268" spans="1:8" ht="9.75" customHeight="1" x14ac:dyDescent="0.3">
      <c r="A268" s="57">
        <v>2254</v>
      </c>
      <c r="B268" s="34" t="s">
        <v>453</v>
      </c>
      <c r="C268" s="58">
        <v>0</v>
      </c>
      <c r="D268" s="34"/>
      <c r="E268" s="34"/>
    </row>
    <row r="269" spans="1:8" ht="9.75" customHeight="1" x14ac:dyDescent="0.3">
      <c r="A269" s="57">
        <v>2255</v>
      </c>
      <c r="B269" s="34" t="s">
        <v>454</v>
      </c>
      <c r="C269" s="58">
        <v>0</v>
      </c>
      <c r="D269" s="34"/>
      <c r="E269" s="34"/>
    </row>
    <row r="270" spans="1:8" ht="9.75" customHeight="1" x14ac:dyDescent="0.3">
      <c r="A270" s="57">
        <v>2256</v>
      </c>
      <c r="B270" s="34" t="s">
        <v>455</v>
      </c>
      <c r="C270" s="58">
        <v>0</v>
      </c>
      <c r="D270" s="34"/>
      <c r="E270" s="34"/>
    </row>
    <row r="271" spans="1:8" ht="9.75" customHeight="1" x14ac:dyDescent="0.3">
      <c r="A271" s="34"/>
      <c r="B271" s="34"/>
      <c r="C271" s="34"/>
      <c r="D271" s="34"/>
      <c r="E271" s="34"/>
    </row>
    <row r="272" spans="1:8" ht="9.75" customHeight="1" x14ac:dyDescent="0.3">
      <c r="A272" s="32" t="s">
        <v>456</v>
      </c>
      <c r="B272" s="32"/>
      <c r="C272" s="32"/>
      <c r="D272" s="32"/>
      <c r="E272" s="32"/>
    </row>
    <row r="273" spans="1:5" ht="9.75" customHeight="1" x14ac:dyDescent="0.3">
      <c r="A273" s="69" t="s">
        <v>106</v>
      </c>
      <c r="B273" s="69" t="s">
        <v>107</v>
      </c>
      <c r="C273" s="69" t="s">
        <v>108</v>
      </c>
      <c r="D273" s="36" t="s">
        <v>441</v>
      </c>
      <c r="E273" s="36" t="s">
        <v>326</v>
      </c>
    </row>
    <row r="274" spans="1:5" ht="9.75" customHeight="1" x14ac:dyDescent="0.3">
      <c r="A274" s="57">
        <v>2150</v>
      </c>
      <c r="B274" s="34" t="s">
        <v>457</v>
      </c>
      <c r="C274" s="58">
        <v>0</v>
      </c>
      <c r="D274" s="34"/>
      <c r="E274" s="34"/>
    </row>
    <row r="275" spans="1:5" ht="9.75" customHeight="1" x14ac:dyDescent="0.3">
      <c r="A275" s="57">
        <v>2151</v>
      </c>
      <c r="B275" s="34" t="s">
        <v>458</v>
      </c>
      <c r="C275" s="58">
        <v>0</v>
      </c>
      <c r="D275" s="34"/>
      <c r="E275" s="34"/>
    </row>
    <row r="276" spans="1:5" ht="9.75" customHeight="1" x14ac:dyDescent="0.3">
      <c r="A276" s="57">
        <v>2152</v>
      </c>
      <c r="B276" s="34" t="s">
        <v>459</v>
      </c>
      <c r="C276" s="58">
        <v>0</v>
      </c>
      <c r="D276" s="34"/>
      <c r="E276" s="34"/>
    </row>
    <row r="277" spans="1:5" ht="9.75" customHeight="1" x14ac:dyDescent="0.3">
      <c r="A277" s="57">
        <v>2159</v>
      </c>
      <c r="B277" s="34" t="s">
        <v>460</v>
      </c>
      <c r="C277" s="58">
        <v>0</v>
      </c>
      <c r="D277" s="34"/>
      <c r="E277" s="34"/>
    </row>
    <row r="278" spans="1:5" ht="9.75" customHeight="1" x14ac:dyDescent="0.3">
      <c r="A278" s="57">
        <v>2240</v>
      </c>
      <c r="B278" s="34" t="s">
        <v>461</v>
      </c>
      <c r="C278" s="58">
        <v>0</v>
      </c>
      <c r="D278" s="34"/>
      <c r="E278" s="34"/>
    </row>
    <row r="279" spans="1:5" ht="9.75" customHeight="1" x14ac:dyDescent="0.3">
      <c r="A279" s="57">
        <v>2241</v>
      </c>
      <c r="B279" s="34" t="s">
        <v>462</v>
      </c>
      <c r="C279" s="58">
        <v>0</v>
      </c>
      <c r="D279" s="34"/>
      <c r="E279" s="34"/>
    </row>
    <row r="280" spans="1:5" ht="9.75" customHeight="1" x14ac:dyDescent="0.3">
      <c r="A280" s="57">
        <v>2242</v>
      </c>
      <c r="B280" s="34" t="s">
        <v>463</v>
      </c>
      <c r="C280" s="58">
        <v>0</v>
      </c>
      <c r="D280" s="34"/>
      <c r="E280" s="34"/>
    </row>
    <row r="281" spans="1:5" ht="9.75" customHeight="1" x14ac:dyDescent="0.3">
      <c r="A281" s="57">
        <v>2249</v>
      </c>
      <c r="B281" s="34" t="s">
        <v>464</v>
      </c>
      <c r="C281" s="58">
        <v>0</v>
      </c>
      <c r="D281" s="34"/>
      <c r="E281" s="34"/>
    </row>
    <row r="282" spans="1:5" ht="9.75" customHeight="1" x14ac:dyDescent="0.3">
      <c r="A282" s="57"/>
      <c r="B282" s="34"/>
      <c r="C282" s="58"/>
      <c r="D282" s="34"/>
      <c r="E282" s="34"/>
    </row>
    <row r="283" spans="1:5" ht="9.75" customHeight="1" x14ac:dyDescent="0.3">
      <c r="A283" s="32" t="s">
        <v>465</v>
      </c>
      <c r="B283" s="32"/>
      <c r="C283" s="32"/>
      <c r="D283" s="32"/>
      <c r="E283" s="32"/>
    </row>
    <row r="284" spans="1:5" ht="9.75" customHeight="1" x14ac:dyDescent="0.3">
      <c r="A284" s="69" t="s">
        <v>106</v>
      </c>
      <c r="B284" s="69" t="s">
        <v>107</v>
      </c>
      <c r="C284" s="69" t="s">
        <v>108</v>
      </c>
      <c r="D284" s="36" t="s">
        <v>441</v>
      </c>
      <c r="E284" s="36" t="s">
        <v>326</v>
      </c>
    </row>
    <row r="285" spans="1:5" ht="12" customHeight="1" x14ac:dyDescent="0.3">
      <c r="A285" s="57">
        <v>2170</v>
      </c>
      <c r="B285" s="34" t="s">
        <v>466</v>
      </c>
      <c r="C285" s="58">
        <v>640646.03</v>
      </c>
      <c r="D285" s="34"/>
      <c r="E285" s="34"/>
    </row>
    <row r="286" spans="1:5" ht="12" customHeight="1" x14ac:dyDescent="0.3">
      <c r="A286" s="57" t="s">
        <v>2016</v>
      </c>
      <c r="B286" s="34" t="s">
        <v>2017</v>
      </c>
      <c r="C286" s="58">
        <v>640646.03</v>
      </c>
      <c r="D286" s="58"/>
      <c r="E286" s="34"/>
    </row>
    <row r="287" spans="1:5" ht="9.75" customHeight="1" x14ac:dyDescent="0.3">
      <c r="A287" s="57">
        <v>2171</v>
      </c>
      <c r="B287" s="34" t="s">
        <v>467</v>
      </c>
      <c r="C287" s="58">
        <v>0</v>
      </c>
      <c r="D287" s="34"/>
      <c r="E287" s="34"/>
    </row>
    <row r="288" spans="1:5" ht="9.75" customHeight="1" x14ac:dyDescent="0.3">
      <c r="A288" s="57">
        <v>2172</v>
      </c>
      <c r="B288" s="34" t="s">
        <v>468</v>
      </c>
      <c r="C288" s="58">
        <v>0</v>
      </c>
      <c r="D288" s="34"/>
      <c r="E288" s="34"/>
    </row>
    <row r="289" spans="1:5" ht="9.75" customHeight="1" x14ac:dyDescent="0.3">
      <c r="A289" s="57">
        <v>2179</v>
      </c>
      <c r="B289" s="34" t="s">
        <v>469</v>
      </c>
      <c r="C289" s="58">
        <v>0</v>
      </c>
      <c r="D289" s="34"/>
      <c r="E289" s="34"/>
    </row>
    <row r="290" spans="1:5" ht="12.75" customHeight="1" x14ac:dyDescent="0.3">
      <c r="A290" s="57" t="s">
        <v>2018</v>
      </c>
      <c r="B290" s="34" t="s">
        <v>2019</v>
      </c>
      <c r="C290" s="58">
        <v>640646.03</v>
      </c>
      <c r="D290" s="58"/>
      <c r="E290" s="34"/>
    </row>
    <row r="291" spans="1:5" ht="12.75" customHeight="1" x14ac:dyDescent="0.3">
      <c r="A291" s="57" t="s">
        <v>2020</v>
      </c>
      <c r="B291" s="34" t="s">
        <v>2021</v>
      </c>
      <c r="C291" s="58">
        <v>640646.03</v>
      </c>
      <c r="D291" s="58"/>
      <c r="E291" s="34"/>
    </row>
    <row r="292" spans="1:5" ht="9.75" customHeight="1" x14ac:dyDescent="0.3">
      <c r="A292" s="57">
        <v>2260</v>
      </c>
      <c r="B292" s="34" t="s">
        <v>470</v>
      </c>
      <c r="C292" s="58">
        <v>0</v>
      </c>
      <c r="D292" s="34"/>
      <c r="E292" s="34"/>
    </row>
    <row r="293" spans="1:5" ht="9.75" customHeight="1" x14ac:dyDescent="0.3">
      <c r="A293" s="57">
        <v>2261</v>
      </c>
      <c r="B293" s="34" t="s">
        <v>471</v>
      </c>
      <c r="C293" s="58">
        <v>0</v>
      </c>
      <c r="D293" s="34"/>
      <c r="E293" s="34"/>
    </row>
    <row r="294" spans="1:5" ht="9.75" customHeight="1" x14ac:dyDescent="0.3">
      <c r="A294" s="57">
        <v>2262</v>
      </c>
      <c r="B294" s="34" t="s">
        <v>472</v>
      </c>
      <c r="C294" s="58">
        <v>0</v>
      </c>
      <c r="D294" s="34"/>
      <c r="E294" s="34"/>
    </row>
    <row r="295" spans="1:5" ht="9.75" customHeight="1" x14ac:dyDescent="0.3">
      <c r="A295" s="57">
        <v>2263</v>
      </c>
      <c r="B295" s="34" t="s">
        <v>473</v>
      </c>
      <c r="C295" s="58">
        <v>0</v>
      </c>
      <c r="D295" s="34"/>
      <c r="E295" s="34"/>
    </row>
    <row r="296" spans="1:5" ht="9.75" customHeight="1" x14ac:dyDescent="0.3">
      <c r="A296" s="57">
        <v>2269</v>
      </c>
      <c r="B296" s="34" t="s">
        <v>474</v>
      </c>
      <c r="C296" s="58">
        <v>0</v>
      </c>
      <c r="D296" s="34"/>
      <c r="E296" s="34"/>
    </row>
    <row r="297" spans="1:5" ht="9.75" customHeight="1" x14ac:dyDescent="0.3">
      <c r="A297" s="34"/>
      <c r="B297" s="34"/>
      <c r="C297" s="34"/>
      <c r="D297" s="34"/>
      <c r="E297" s="34"/>
    </row>
    <row r="298" spans="1:5" ht="9.75" customHeight="1" x14ac:dyDescent="0.3">
      <c r="A298" s="32" t="s">
        <v>475</v>
      </c>
      <c r="B298" s="32"/>
      <c r="C298" s="32"/>
      <c r="D298" s="32"/>
      <c r="E298" s="32"/>
    </row>
    <row r="299" spans="1:5" ht="9.75" customHeight="1" x14ac:dyDescent="0.3">
      <c r="A299" s="69" t="s">
        <v>106</v>
      </c>
      <c r="B299" s="69" t="s">
        <v>107</v>
      </c>
      <c r="C299" s="69" t="s">
        <v>108</v>
      </c>
      <c r="D299" s="36" t="s">
        <v>441</v>
      </c>
      <c r="E299" s="36" t="s">
        <v>326</v>
      </c>
    </row>
    <row r="300" spans="1:5" ht="9.75" customHeight="1" x14ac:dyDescent="0.3">
      <c r="A300" s="57">
        <v>2190</v>
      </c>
      <c r="B300" s="34" t="s">
        <v>476</v>
      </c>
      <c r="C300" s="58">
        <v>0</v>
      </c>
      <c r="D300" s="34"/>
      <c r="E300" s="34"/>
    </row>
    <row r="301" spans="1:5" ht="9.75" customHeight="1" x14ac:dyDescent="0.3">
      <c r="A301" s="57">
        <v>2191</v>
      </c>
      <c r="B301" s="34" t="s">
        <v>477</v>
      </c>
      <c r="C301" s="58">
        <v>0</v>
      </c>
      <c r="D301" s="34"/>
      <c r="E301" s="34"/>
    </row>
    <row r="302" spans="1:5" ht="9.75" customHeight="1" x14ac:dyDescent="0.3">
      <c r="A302" s="57">
        <v>2192</v>
      </c>
      <c r="B302" s="34" t="s">
        <v>478</v>
      </c>
      <c r="C302" s="58">
        <v>0</v>
      </c>
      <c r="D302" s="34"/>
      <c r="E302" s="34"/>
    </row>
    <row r="303" spans="1:5" ht="9.75" customHeight="1" x14ac:dyDescent="0.3">
      <c r="A303" s="57">
        <v>2199</v>
      </c>
      <c r="B303" s="34" t="s">
        <v>479</v>
      </c>
      <c r="C303" s="58">
        <v>0</v>
      </c>
      <c r="D303" s="34"/>
      <c r="E303" s="34"/>
    </row>
    <row r="304" spans="1:5" ht="9.75" customHeight="1" x14ac:dyDescent="0.3">
      <c r="A304" s="34"/>
      <c r="B304" s="34"/>
      <c r="C304" s="34"/>
      <c r="D304" s="34"/>
      <c r="E304" s="34"/>
    </row>
    <row r="305" spans="1:5" ht="9.75" customHeight="1" x14ac:dyDescent="0.3">
      <c r="A305" s="34"/>
      <c r="B305" s="34"/>
      <c r="C305" s="34"/>
      <c r="D305" s="34"/>
      <c r="E305" s="34"/>
    </row>
    <row r="306" spans="1:5" ht="9.75" customHeight="1" x14ac:dyDescent="0.3">
      <c r="A306" s="34"/>
      <c r="B306" s="34" t="s">
        <v>310</v>
      </c>
      <c r="C306" s="34"/>
      <c r="D306" s="34"/>
      <c r="E306" s="34"/>
    </row>
    <row r="307" spans="1:5" ht="18.75" customHeight="1" x14ac:dyDescent="0.3">
      <c r="B307" s="34"/>
      <c r="C307" s="34"/>
      <c r="D307" s="34"/>
      <c r="E307" s="34"/>
    </row>
    <row r="308" spans="1:5" ht="15" customHeight="1" x14ac:dyDescent="0.3">
      <c r="A308" s="34"/>
      <c r="B308" s="34"/>
      <c r="C308" s="34"/>
      <c r="D308" s="34"/>
      <c r="E308" s="34"/>
    </row>
    <row r="309" spans="1:5" ht="15" customHeight="1" x14ac:dyDescent="0.3">
      <c r="A309" s="34"/>
      <c r="B309" s="34"/>
      <c r="C309" s="34"/>
      <c r="D309" s="34"/>
      <c r="E309" s="34"/>
    </row>
    <row r="310" spans="1:5" ht="15" customHeight="1" x14ac:dyDescent="0.3">
      <c r="C310" s="266"/>
    </row>
  </sheetData>
  <autoFilter ref="A19:D19" xr:uid="{00000000-0009-0000-0000-00005E000000}"/>
  <mergeCells count="4">
    <mergeCell ref="A1:F1"/>
    <mergeCell ref="A2:F2"/>
    <mergeCell ref="A3:F3"/>
    <mergeCell ref="A4:F4"/>
  </mergeCells>
  <pageMargins left="0.23622047244094491" right="0.23622047244094491" top="0" bottom="0" header="0.31496062992125984" footer="0.31496062992125984"/>
  <pageSetup scale="42" fitToHeight="0" orientation="portrait"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dimension ref="A1:E43"/>
  <sheetViews>
    <sheetView view="pageBreakPreview" topLeftCell="A21" zoomScale="60" zoomScaleNormal="100" workbookViewId="0">
      <selection activeCell="B69" sqref="B69"/>
    </sheetView>
  </sheetViews>
  <sheetFormatPr baseColWidth="10" defaultColWidth="14.44140625" defaultRowHeight="15" customHeight="1" x14ac:dyDescent="0.3"/>
  <cols>
    <col min="1" max="1" width="10" style="29" customWidth="1"/>
    <col min="2" max="2" width="48.109375" style="29" customWidth="1"/>
    <col min="3" max="3" width="22.88671875" style="29" customWidth="1"/>
    <col min="4" max="5" width="16.88671875" style="29" customWidth="1"/>
    <col min="6" max="26" width="9.109375" style="29" customWidth="1"/>
    <col min="27" max="16384" width="14.44140625" style="29"/>
  </cols>
  <sheetData>
    <row r="1" spans="1:5" ht="11.25" customHeight="1" x14ac:dyDescent="0.3">
      <c r="A1" s="488" t="s">
        <v>2119</v>
      </c>
      <c r="B1" s="501"/>
      <c r="C1" s="501"/>
      <c r="D1" s="70" t="s">
        <v>99</v>
      </c>
      <c r="E1" s="71">
        <v>2025</v>
      </c>
    </row>
    <row r="2" spans="1:5" ht="11.25" customHeight="1" x14ac:dyDescent="0.3">
      <c r="A2" s="488" t="s">
        <v>480</v>
      </c>
      <c r="B2" s="501"/>
      <c r="C2" s="501"/>
      <c r="D2" s="70" t="s">
        <v>101</v>
      </c>
      <c r="E2" s="71" t="s">
        <v>648</v>
      </c>
    </row>
    <row r="3" spans="1:5" ht="11.25" customHeight="1" x14ac:dyDescent="0.3">
      <c r="A3" s="488" t="s">
        <v>657</v>
      </c>
      <c r="B3" s="501"/>
      <c r="C3" s="501"/>
      <c r="D3" s="70" t="s">
        <v>102</v>
      </c>
      <c r="E3" s="71" t="s">
        <v>651</v>
      </c>
    </row>
    <row r="4" spans="1:5" ht="11.25" customHeight="1" x14ac:dyDescent="0.3">
      <c r="A4" s="488" t="s">
        <v>103</v>
      </c>
      <c r="B4" s="501"/>
      <c r="C4" s="501"/>
      <c r="D4" s="70"/>
      <c r="E4" s="71"/>
    </row>
    <row r="5" spans="1:5" ht="9.75" customHeight="1" x14ac:dyDescent="0.3">
      <c r="A5" s="31" t="s">
        <v>104</v>
      </c>
      <c r="B5" s="32"/>
      <c r="C5" s="32"/>
      <c r="D5" s="32"/>
      <c r="E5" s="32"/>
    </row>
    <row r="6" spans="1:5" ht="9.75" customHeight="1" x14ac:dyDescent="0.3">
      <c r="A6" s="34"/>
      <c r="B6" s="34"/>
      <c r="C6" s="34"/>
      <c r="D6" s="34"/>
      <c r="E6" s="34"/>
    </row>
    <row r="7" spans="1:5" ht="9.75" customHeight="1" x14ac:dyDescent="0.3">
      <c r="A7" s="32" t="s">
        <v>481</v>
      </c>
      <c r="B7" s="32"/>
      <c r="C7" s="32"/>
      <c r="D7" s="32"/>
      <c r="E7" s="32"/>
    </row>
    <row r="8" spans="1:5" ht="9.75" customHeight="1" x14ac:dyDescent="0.3">
      <c r="A8" s="36" t="s">
        <v>106</v>
      </c>
      <c r="B8" s="36" t="s">
        <v>107</v>
      </c>
      <c r="C8" s="36" t="s">
        <v>108</v>
      </c>
      <c r="D8" s="36" t="s">
        <v>313</v>
      </c>
      <c r="E8" s="36" t="s">
        <v>441</v>
      </c>
    </row>
    <row r="9" spans="1:5" ht="13.5" customHeight="1" x14ac:dyDescent="0.3">
      <c r="A9" s="57">
        <v>3110</v>
      </c>
      <c r="B9" s="34" t="s">
        <v>163</v>
      </c>
      <c r="C9" s="58">
        <v>19972929.789999999</v>
      </c>
      <c r="D9" s="34"/>
      <c r="E9" s="34" t="s">
        <v>2022</v>
      </c>
    </row>
    <row r="10" spans="1:5" ht="9.75" customHeight="1" x14ac:dyDescent="0.3">
      <c r="A10" s="57">
        <v>3120</v>
      </c>
      <c r="B10" s="34" t="s">
        <v>482</v>
      </c>
      <c r="C10" s="58">
        <v>0</v>
      </c>
      <c r="D10" s="34"/>
      <c r="E10" s="34"/>
    </row>
    <row r="11" spans="1:5" ht="9.75" customHeight="1" x14ac:dyDescent="0.3">
      <c r="A11" s="57">
        <v>3130</v>
      </c>
      <c r="B11" s="34" t="s">
        <v>485</v>
      </c>
      <c r="C11" s="58">
        <v>0</v>
      </c>
      <c r="D11" s="34"/>
      <c r="E11" s="34"/>
    </row>
    <row r="12" spans="1:5" ht="9.75" customHeight="1" x14ac:dyDescent="0.3">
      <c r="A12" s="34"/>
      <c r="B12" s="34"/>
      <c r="C12" s="34"/>
      <c r="D12" s="34"/>
      <c r="E12" s="34"/>
    </row>
    <row r="13" spans="1:5" ht="9.75" customHeight="1" x14ac:dyDescent="0.3">
      <c r="A13" s="32" t="s">
        <v>486</v>
      </c>
      <c r="B13" s="32"/>
      <c r="C13" s="32"/>
      <c r="D13" s="32"/>
      <c r="E13" s="32"/>
    </row>
    <row r="14" spans="1:5" ht="9.75" customHeight="1" x14ac:dyDescent="0.3">
      <c r="A14" s="36" t="s">
        <v>106</v>
      </c>
      <c r="B14" s="36" t="s">
        <v>107</v>
      </c>
      <c r="C14" s="36" t="s">
        <v>108</v>
      </c>
      <c r="D14" s="36" t="s">
        <v>487</v>
      </c>
      <c r="E14" s="36"/>
    </row>
    <row r="15" spans="1:5" ht="12.75" customHeight="1" x14ac:dyDescent="0.3">
      <c r="A15" s="57">
        <v>3210</v>
      </c>
      <c r="B15" s="34" t="s">
        <v>488</v>
      </c>
      <c r="C15" s="58">
        <v>-296113.93999999762</v>
      </c>
      <c r="D15" s="34"/>
      <c r="E15" s="34"/>
    </row>
    <row r="16" spans="1:5" ht="12.75" customHeight="1" x14ac:dyDescent="0.3">
      <c r="A16" s="57">
        <v>3220</v>
      </c>
      <c r="B16" s="34" t="s">
        <v>489</v>
      </c>
      <c r="C16" s="58">
        <v>48182050.499999993</v>
      </c>
      <c r="D16" s="34"/>
      <c r="E16" s="34"/>
    </row>
    <row r="17" spans="1:5" ht="12.75" customHeight="1" x14ac:dyDescent="0.3">
      <c r="A17" s="57" t="s">
        <v>2023</v>
      </c>
      <c r="B17" s="34" t="s">
        <v>2024</v>
      </c>
      <c r="C17" s="58">
        <v>15744224.16</v>
      </c>
      <c r="D17" s="34" t="s">
        <v>2025</v>
      </c>
      <c r="E17" s="34"/>
    </row>
    <row r="18" spans="1:5" ht="12.75" customHeight="1" x14ac:dyDescent="0.3">
      <c r="A18" s="57" t="s">
        <v>2026</v>
      </c>
      <c r="B18" s="34" t="s">
        <v>2027</v>
      </c>
      <c r="C18" s="58">
        <v>43873083.030000001</v>
      </c>
      <c r="D18" s="34" t="s">
        <v>2025</v>
      </c>
      <c r="E18" s="34"/>
    </row>
    <row r="19" spans="1:5" ht="12.75" customHeight="1" x14ac:dyDescent="0.3">
      <c r="A19" s="57" t="s">
        <v>1496</v>
      </c>
      <c r="B19" s="34" t="s">
        <v>2028</v>
      </c>
      <c r="C19" s="58">
        <v>0</v>
      </c>
      <c r="D19" s="34" t="s">
        <v>2025</v>
      </c>
      <c r="E19" s="34"/>
    </row>
    <row r="20" spans="1:5" ht="12.75" customHeight="1" x14ac:dyDescent="0.3">
      <c r="A20" s="57" t="s">
        <v>1496</v>
      </c>
      <c r="B20" s="34" t="s">
        <v>2028</v>
      </c>
      <c r="C20" s="58">
        <v>5002487.0999999996</v>
      </c>
      <c r="D20" s="34" t="s">
        <v>2025</v>
      </c>
      <c r="E20" s="34"/>
    </row>
    <row r="21" spans="1:5" ht="12.75" customHeight="1" x14ac:dyDescent="0.3">
      <c r="A21" s="57" t="s">
        <v>2029</v>
      </c>
      <c r="B21" s="34" t="s">
        <v>2030</v>
      </c>
      <c r="C21" s="58">
        <v>1837860.97</v>
      </c>
      <c r="D21" s="34" t="s">
        <v>2025</v>
      </c>
      <c r="E21" s="34"/>
    </row>
    <row r="22" spans="1:5" ht="12.75" customHeight="1" x14ac:dyDescent="0.3">
      <c r="A22" s="57" t="s">
        <v>2031</v>
      </c>
      <c r="B22" s="34" t="s">
        <v>2032</v>
      </c>
      <c r="C22" s="58">
        <v>77433.119999999995</v>
      </c>
      <c r="D22" s="34" t="s">
        <v>2025</v>
      </c>
      <c r="E22" s="34"/>
    </row>
    <row r="23" spans="1:5" ht="12.75" customHeight="1" x14ac:dyDescent="0.3">
      <c r="A23" s="57" t="s">
        <v>2033</v>
      </c>
      <c r="B23" s="34" t="s">
        <v>2034</v>
      </c>
      <c r="C23" s="58">
        <v>2288.6999999999998</v>
      </c>
      <c r="D23" s="34" t="s">
        <v>2025</v>
      </c>
      <c r="E23" s="34"/>
    </row>
    <row r="24" spans="1:5" ht="12.75" customHeight="1" x14ac:dyDescent="0.3">
      <c r="A24" s="57" t="s">
        <v>2035</v>
      </c>
      <c r="B24" s="34" t="s">
        <v>2036</v>
      </c>
      <c r="C24" s="58">
        <v>-7220556.0899999999</v>
      </c>
      <c r="D24" s="34" t="s">
        <v>2025</v>
      </c>
      <c r="E24" s="34"/>
    </row>
    <row r="25" spans="1:5" ht="12.75" customHeight="1" x14ac:dyDescent="0.3">
      <c r="A25" s="57" t="s">
        <v>2037</v>
      </c>
      <c r="B25" s="34" t="s">
        <v>2038</v>
      </c>
      <c r="C25" s="58">
        <v>-8781648.5199999996</v>
      </c>
      <c r="D25" s="34" t="s">
        <v>2025</v>
      </c>
      <c r="E25" s="34"/>
    </row>
    <row r="26" spans="1:5" ht="12" customHeight="1" x14ac:dyDescent="0.3">
      <c r="A26" s="57" t="s">
        <v>2039</v>
      </c>
      <c r="B26" s="34" t="s">
        <v>2040</v>
      </c>
      <c r="C26" s="58">
        <v>4487226.0999999996</v>
      </c>
      <c r="D26" s="34" t="s">
        <v>2025</v>
      </c>
      <c r="E26" s="34"/>
    </row>
    <row r="27" spans="1:5" ht="12" customHeight="1" x14ac:dyDescent="0.3">
      <c r="A27" s="57" t="s">
        <v>2041</v>
      </c>
      <c r="B27" s="34" t="s">
        <v>2042</v>
      </c>
      <c r="C27" s="58">
        <v>-5734080.1900000004</v>
      </c>
      <c r="D27" s="34" t="s">
        <v>2025</v>
      </c>
      <c r="E27" s="34"/>
    </row>
    <row r="28" spans="1:5" ht="12" customHeight="1" x14ac:dyDescent="0.3">
      <c r="A28" s="57" t="s">
        <v>2043</v>
      </c>
      <c r="B28" s="34" t="s">
        <v>2044</v>
      </c>
      <c r="C28" s="58">
        <v>42766815.149999999</v>
      </c>
      <c r="D28" s="34" t="s">
        <v>2025</v>
      </c>
      <c r="E28" s="34"/>
    </row>
    <row r="29" spans="1:5" ht="9.75" customHeight="1" x14ac:dyDescent="0.3">
      <c r="A29" s="57">
        <v>3230</v>
      </c>
      <c r="B29" s="34" t="s">
        <v>490</v>
      </c>
      <c r="C29" s="58">
        <v>0</v>
      </c>
      <c r="D29" s="34"/>
    </row>
    <row r="30" spans="1:5" ht="9.75" customHeight="1" x14ac:dyDescent="0.3">
      <c r="A30" s="57">
        <v>3231</v>
      </c>
      <c r="B30" s="34" t="s">
        <v>491</v>
      </c>
      <c r="C30" s="58">
        <v>0</v>
      </c>
      <c r="D30" s="34"/>
    </row>
    <row r="31" spans="1:5" ht="9.75" customHeight="1" x14ac:dyDescent="0.3">
      <c r="A31" s="57">
        <v>3232</v>
      </c>
      <c r="B31" s="34" t="s">
        <v>493</v>
      </c>
      <c r="C31" s="58">
        <v>0</v>
      </c>
      <c r="D31" s="34"/>
    </row>
    <row r="32" spans="1:5" ht="9.75" customHeight="1" x14ac:dyDescent="0.3">
      <c r="A32" s="57">
        <v>3233</v>
      </c>
      <c r="B32" s="34" t="s">
        <v>494</v>
      </c>
      <c r="C32" s="58">
        <v>0</v>
      </c>
      <c r="D32" s="34"/>
    </row>
    <row r="33" spans="1:4" ht="9.75" customHeight="1" x14ac:dyDescent="0.3">
      <c r="A33" s="57">
        <v>3239</v>
      </c>
      <c r="B33" s="34" t="s">
        <v>495</v>
      </c>
      <c r="C33" s="58">
        <v>0</v>
      </c>
      <c r="D33" s="34"/>
    </row>
    <row r="34" spans="1:4" ht="9.75" customHeight="1" x14ac:dyDescent="0.3">
      <c r="A34" s="57">
        <v>3240</v>
      </c>
      <c r="B34" s="34" t="s">
        <v>496</v>
      </c>
      <c r="C34" s="58">
        <v>0</v>
      </c>
      <c r="D34" s="34"/>
    </row>
    <row r="35" spans="1:4" ht="9.75" customHeight="1" x14ac:dyDescent="0.3">
      <c r="A35" s="57">
        <v>3241</v>
      </c>
      <c r="B35" s="34" t="s">
        <v>497</v>
      </c>
      <c r="C35" s="58">
        <v>0</v>
      </c>
      <c r="D35" s="34"/>
    </row>
    <row r="36" spans="1:4" ht="9.75" customHeight="1" x14ac:dyDescent="0.3">
      <c r="A36" s="57">
        <v>3242</v>
      </c>
      <c r="B36" s="34" t="s">
        <v>498</v>
      </c>
      <c r="C36" s="58">
        <v>0</v>
      </c>
      <c r="D36" s="34"/>
    </row>
    <row r="37" spans="1:4" ht="9.75" customHeight="1" x14ac:dyDescent="0.3">
      <c r="A37" s="57">
        <v>3243</v>
      </c>
      <c r="B37" s="34" t="s">
        <v>499</v>
      </c>
      <c r="C37" s="58">
        <v>0</v>
      </c>
      <c r="D37" s="34"/>
    </row>
    <row r="38" spans="1:4" ht="9.75" customHeight="1" x14ac:dyDescent="0.3">
      <c r="A38" s="57">
        <v>3250</v>
      </c>
      <c r="B38" s="34" t="s">
        <v>500</v>
      </c>
      <c r="C38" s="58">
        <v>0</v>
      </c>
      <c r="D38" s="34"/>
    </row>
    <row r="39" spans="1:4" ht="9.75" customHeight="1" x14ac:dyDescent="0.3">
      <c r="A39" s="57">
        <v>3251</v>
      </c>
      <c r="B39" s="34" t="s">
        <v>501</v>
      </c>
      <c r="C39" s="58">
        <v>0</v>
      </c>
      <c r="D39" s="34"/>
    </row>
    <row r="40" spans="1:4" ht="9.75" customHeight="1" x14ac:dyDescent="0.3">
      <c r="A40" s="57">
        <v>3252</v>
      </c>
      <c r="B40" s="34" t="s">
        <v>502</v>
      </c>
      <c r="C40" s="58">
        <v>0</v>
      </c>
      <c r="D40" s="34"/>
    </row>
    <row r="41" spans="1:4" ht="9.75" customHeight="1" x14ac:dyDescent="0.3">
      <c r="A41" s="57">
        <v>3253</v>
      </c>
      <c r="B41" s="34" t="s">
        <v>503</v>
      </c>
      <c r="C41" s="58">
        <v>0</v>
      </c>
      <c r="D41" s="34"/>
    </row>
    <row r="42" spans="1:4" ht="9.75" customHeight="1" x14ac:dyDescent="0.3">
      <c r="A42" s="34"/>
      <c r="B42" s="34"/>
      <c r="C42" s="34"/>
      <c r="D42" s="34"/>
    </row>
    <row r="43" spans="1:4" ht="9.75" customHeight="1" x14ac:dyDescent="0.3">
      <c r="A43" s="34"/>
      <c r="B43" s="34" t="s">
        <v>310</v>
      </c>
      <c r="C43" s="34"/>
      <c r="D43" s="34"/>
    </row>
  </sheetData>
  <mergeCells count="4">
    <mergeCell ref="A1:C1"/>
    <mergeCell ref="A2:C2"/>
    <mergeCell ref="A3:C3"/>
    <mergeCell ref="A4:C4"/>
  </mergeCells>
  <pageMargins left="0.70866141732283472" right="0.70866141732283472" top="0.74803149606299213" bottom="0.74803149606299213" header="0" footer="0"/>
  <pageSetup scale="75" orientation="portrait"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dimension ref="A1:E161"/>
  <sheetViews>
    <sheetView view="pageBreakPreview" topLeftCell="A132" zoomScale="60" zoomScaleNormal="100" workbookViewId="0">
      <selection activeCell="B162" sqref="A162:XFD215"/>
    </sheetView>
  </sheetViews>
  <sheetFormatPr baseColWidth="10" defaultColWidth="14.44140625" defaultRowHeight="15" customHeight="1" x14ac:dyDescent="0.3"/>
  <cols>
    <col min="1" max="1" width="10" style="29" customWidth="1"/>
    <col min="2" max="2" width="63.44140625" style="29" customWidth="1"/>
    <col min="3" max="3" width="15.109375" style="29" customWidth="1"/>
    <col min="4" max="4" width="16.44140625" style="29" customWidth="1"/>
    <col min="5" max="5" width="19.109375" style="29" customWidth="1"/>
    <col min="6" max="26" width="9.109375" style="29" customWidth="1"/>
    <col min="27" max="16384" width="14.44140625" style="29"/>
  </cols>
  <sheetData>
    <row r="1" spans="1:5" ht="11.25" customHeight="1" x14ac:dyDescent="0.3">
      <c r="A1" s="488" t="s">
        <v>2119</v>
      </c>
      <c r="B1" s="501"/>
      <c r="C1" s="501"/>
      <c r="D1" s="70" t="s">
        <v>99</v>
      </c>
      <c r="E1" s="71">
        <v>2025</v>
      </c>
    </row>
    <row r="2" spans="1:5" ht="11.25" customHeight="1" x14ac:dyDescent="0.3">
      <c r="A2" s="488" t="s">
        <v>504</v>
      </c>
      <c r="B2" s="501"/>
      <c r="C2" s="501"/>
      <c r="D2" s="70" t="s">
        <v>101</v>
      </c>
      <c r="E2" s="71" t="s">
        <v>648</v>
      </c>
    </row>
    <row r="3" spans="1:5" ht="11.25" customHeight="1" x14ac:dyDescent="0.3">
      <c r="A3" s="488" t="s">
        <v>657</v>
      </c>
      <c r="B3" s="501"/>
      <c r="C3" s="501"/>
      <c r="D3" s="70" t="s">
        <v>102</v>
      </c>
      <c r="E3" s="71" t="s">
        <v>651</v>
      </c>
    </row>
    <row r="4" spans="1:5" ht="11.25" customHeight="1" x14ac:dyDescent="0.3">
      <c r="A4" s="488" t="s">
        <v>103</v>
      </c>
      <c r="B4" s="501"/>
      <c r="C4" s="501"/>
      <c r="D4" s="70"/>
      <c r="E4" s="71"/>
    </row>
    <row r="5" spans="1:5" ht="9.75" customHeight="1" x14ac:dyDescent="0.3">
      <c r="A5" s="31" t="s">
        <v>104</v>
      </c>
      <c r="B5" s="32"/>
      <c r="C5" s="32"/>
      <c r="D5" s="32"/>
      <c r="E5" s="32"/>
    </row>
    <row r="6" spans="1:5" ht="9.75" customHeight="1" x14ac:dyDescent="0.3">
      <c r="A6" s="34"/>
      <c r="B6" s="34"/>
      <c r="C6" s="34"/>
      <c r="D6" s="34"/>
      <c r="E6" s="34"/>
    </row>
    <row r="7" spans="1:5" ht="9.75" customHeight="1" x14ac:dyDescent="0.3">
      <c r="A7" s="32" t="s">
        <v>505</v>
      </c>
      <c r="B7" s="32"/>
      <c r="C7" s="32"/>
      <c r="D7" s="32"/>
      <c r="E7" s="34"/>
    </row>
    <row r="8" spans="1:5" ht="9.75" customHeight="1" x14ac:dyDescent="0.3">
      <c r="A8" s="36" t="s">
        <v>106</v>
      </c>
      <c r="B8" s="36" t="s">
        <v>107</v>
      </c>
      <c r="C8" s="37">
        <v>2025</v>
      </c>
      <c r="D8" s="37">
        <v>2024</v>
      </c>
      <c r="E8" s="34"/>
    </row>
    <row r="9" spans="1:5" ht="9.75" customHeight="1" x14ac:dyDescent="0.3">
      <c r="A9" s="57">
        <v>1111</v>
      </c>
      <c r="B9" s="34" t="s">
        <v>506</v>
      </c>
      <c r="C9" s="58">
        <v>13500</v>
      </c>
      <c r="D9" s="58">
        <v>13500</v>
      </c>
      <c r="E9" s="34"/>
    </row>
    <row r="10" spans="1:5" ht="10.5" customHeight="1" x14ac:dyDescent="0.3">
      <c r="A10" s="57" t="s">
        <v>2045</v>
      </c>
      <c r="B10" s="34" t="s">
        <v>2046</v>
      </c>
      <c r="C10" s="58">
        <v>13500</v>
      </c>
      <c r="D10" s="58">
        <v>13500</v>
      </c>
      <c r="E10" s="34"/>
    </row>
    <row r="11" spans="1:5" ht="10.5" customHeight="1" x14ac:dyDescent="0.3">
      <c r="A11" s="57" t="s">
        <v>1520</v>
      </c>
      <c r="B11" s="34" t="s">
        <v>2047</v>
      </c>
      <c r="C11" s="58">
        <v>4000</v>
      </c>
      <c r="D11" s="58">
        <v>4000</v>
      </c>
      <c r="E11" s="34"/>
    </row>
    <row r="12" spans="1:5" ht="10.5" customHeight="1" x14ac:dyDescent="0.3">
      <c r="A12" s="57" t="s">
        <v>1522</v>
      </c>
      <c r="B12" s="34" t="s">
        <v>2048</v>
      </c>
      <c r="C12" s="58">
        <v>2000</v>
      </c>
      <c r="D12" s="58">
        <v>2000</v>
      </c>
      <c r="E12" s="34"/>
    </row>
    <row r="13" spans="1:5" ht="10.5" customHeight="1" x14ac:dyDescent="0.3">
      <c r="A13" s="57" t="s">
        <v>1524</v>
      </c>
      <c r="B13" s="34" t="s">
        <v>2049</v>
      </c>
      <c r="C13" s="58">
        <v>2500</v>
      </c>
      <c r="D13" s="58">
        <v>2500</v>
      </c>
      <c r="E13" s="34"/>
    </row>
    <row r="14" spans="1:5" ht="10.5" customHeight="1" x14ac:dyDescent="0.3">
      <c r="A14" s="57" t="s">
        <v>1530</v>
      </c>
      <c r="B14" s="34" t="s">
        <v>2050</v>
      </c>
      <c r="C14" s="58">
        <v>2500</v>
      </c>
      <c r="D14" s="58">
        <v>2500</v>
      </c>
      <c r="E14" s="34"/>
    </row>
    <row r="15" spans="1:5" ht="10.5" customHeight="1" x14ac:dyDescent="0.3">
      <c r="A15" s="57" t="s">
        <v>1531</v>
      </c>
      <c r="B15" s="34" t="s">
        <v>2051</v>
      </c>
      <c r="C15" s="58">
        <v>2500</v>
      </c>
      <c r="D15" s="58">
        <v>2500</v>
      </c>
      <c r="E15" s="34"/>
    </row>
    <row r="16" spans="1:5" ht="10.5" customHeight="1" x14ac:dyDescent="0.3">
      <c r="A16" s="57">
        <v>1112</v>
      </c>
      <c r="B16" s="34" t="s">
        <v>507</v>
      </c>
      <c r="C16" s="58">
        <v>6165091.2899999991</v>
      </c>
      <c r="D16" s="58">
        <v>8519304.0799999982</v>
      </c>
      <c r="E16" s="34"/>
    </row>
    <row r="17" spans="1:5" ht="14.25" customHeight="1" x14ac:dyDescent="0.3">
      <c r="A17" s="57" t="s">
        <v>2052</v>
      </c>
      <c r="B17" s="34" t="s">
        <v>2053</v>
      </c>
      <c r="C17" s="58">
        <v>6165091.2899999991</v>
      </c>
      <c r="D17" s="58">
        <v>8519304.0799999982</v>
      </c>
      <c r="E17" s="34"/>
    </row>
    <row r="18" spans="1:5" ht="14.25" customHeight="1" x14ac:dyDescent="0.3">
      <c r="A18" s="57" t="s">
        <v>1539</v>
      </c>
      <c r="B18" s="34" t="s">
        <v>1434</v>
      </c>
      <c r="C18" s="58">
        <v>6165091.2899999991</v>
      </c>
      <c r="D18" s="58">
        <v>8519304.0799999982</v>
      </c>
      <c r="E18" s="34"/>
    </row>
    <row r="19" spans="1:5" ht="14.25" customHeight="1" x14ac:dyDescent="0.3">
      <c r="A19" s="57" t="s">
        <v>2054</v>
      </c>
      <c r="B19" s="34" t="s">
        <v>2055</v>
      </c>
      <c r="C19" s="58">
        <v>-705095.12</v>
      </c>
      <c r="D19" s="58">
        <v>-653365.19999999995</v>
      </c>
      <c r="E19" s="34"/>
    </row>
    <row r="20" spans="1:5" ht="14.25" customHeight="1" x14ac:dyDescent="0.3">
      <c r="A20" s="57" t="s">
        <v>2056</v>
      </c>
      <c r="B20" s="34" t="s">
        <v>2057</v>
      </c>
      <c r="C20" s="58">
        <v>-588960.93000000005</v>
      </c>
      <c r="D20" s="58">
        <v>-577689.18999999994</v>
      </c>
      <c r="E20" s="34"/>
    </row>
    <row r="21" spans="1:5" ht="14.25" customHeight="1" x14ac:dyDescent="0.3">
      <c r="A21" s="57" t="s">
        <v>2058</v>
      </c>
      <c r="B21" s="34" t="s">
        <v>2059</v>
      </c>
      <c r="C21" s="58">
        <v>0</v>
      </c>
      <c r="D21" s="58">
        <v>5000</v>
      </c>
      <c r="E21" s="34"/>
    </row>
    <row r="22" spans="1:5" ht="14.25" customHeight="1" x14ac:dyDescent="0.3">
      <c r="A22" s="57" t="s">
        <v>2060</v>
      </c>
      <c r="B22" s="34" t="s">
        <v>2061</v>
      </c>
      <c r="C22" s="58">
        <v>1244734.5</v>
      </c>
      <c r="D22" s="58">
        <v>11058.21</v>
      </c>
      <c r="E22" s="34"/>
    </row>
    <row r="23" spans="1:5" ht="14.25" customHeight="1" x14ac:dyDescent="0.3">
      <c r="A23" s="57" t="s">
        <v>2062</v>
      </c>
      <c r="B23" s="34" t="s">
        <v>2063</v>
      </c>
      <c r="C23" s="58">
        <v>195607.76</v>
      </c>
      <c r="D23" s="58">
        <v>5012.6099999999997</v>
      </c>
      <c r="E23" s="34"/>
    </row>
    <row r="24" spans="1:5" ht="14.25" customHeight="1" x14ac:dyDescent="0.3">
      <c r="A24" s="57" t="s">
        <v>2064</v>
      </c>
      <c r="B24" s="34" t="s">
        <v>2065</v>
      </c>
      <c r="C24" s="58">
        <v>0</v>
      </c>
      <c r="D24" s="58">
        <v>247580.12</v>
      </c>
      <c r="E24" s="34"/>
    </row>
    <row r="25" spans="1:5" ht="14.25" customHeight="1" x14ac:dyDescent="0.3">
      <c r="A25" s="57" t="s">
        <v>2066</v>
      </c>
      <c r="B25" s="34" t="s">
        <v>2067</v>
      </c>
      <c r="C25" s="58">
        <v>0</v>
      </c>
      <c r="D25" s="58">
        <v>9246180.5399999991</v>
      </c>
      <c r="E25" s="34"/>
    </row>
    <row r="26" spans="1:5" ht="14.25" customHeight="1" x14ac:dyDescent="0.3">
      <c r="A26" s="57" t="s">
        <v>2068</v>
      </c>
      <c r="B26" s="34" t="s">
        <v>2069</v>
      </c>
      <c r="C26" s="58">
        <v>0</v>
      </c>
      <c r="D26" s="58">
        <v>18.47</v>
      </c>
      <c r="E26" s="34"/>
    </row>
    <row r="27" spans="1:5" ht="14.25" customHeight="1" x14ac:dyDescent="0.3">
      <c r="A27" s="57" t="s">
        <v>2070</v>
      </c>
      <c r="B27" s="34" t="s">
        <v>2071</v>
      </c>
      <c r="C27" s="58">
        <v>0</v>
      </c>
      <c r="D27" s="58">
        <v>235508.52</v>
      </c>
      <c r="E27" s="34"/>
    </row>
    <row r="28" spans="1:5" ht="14.25" customHeight="1" x14ac:dyDescent="0.3">
      <c r="A28" s="57" t="s">
        <v>2072</v>
      </c>
      <c r="B28" s="34" t="s">
        <v>2073</v>
      </c>
      <c r="C28" s="58">
        <v>5740200.5199999996</v>
      </c>
      <c r="D28" s="58">
        <v>0</v>
      </c>
      <c r="E28" s="34"/>
    </row>
    <row r="29" spans="1:5" ht="14.25" customHeight="1" x14ac:dyDescent="0.3">
      <c r="A29" s="57" t="s">
        <v>2074</v>
      </c>
      <c r="B29" s="34" t="s">
        <v>2075</v>
      </c>
      <c r="C29" s="58">
        <v>265445.13</v>
      </c>
      <c r="D29" s="58">
        <v>0</v>
      </c>
      <c r="E29" s="34"/>
    </row>
    <row r="30" spans="1:5" ht="14.25" customHeight="1" x14ac:dyDescent="0.3">
      <c r="A30" s="57" t="s">
        <v>2076</v>
      </c>
      <c r="B30" s="34" t="s">
        <v>2077</v>
      </c>
      <c r="C30" s="58">
        <v>13159.43</v>
      </c>
      <c r="D30" s="58">
        <v>0</v>
      </c>
      <c r="E30" s="34"/>
    </row>
    <row r="31" spans="1:5" ht="9.75" customHeight="1" x14ac:dyDescent="0.3">
      <c r="A31" s="57">
        <v>1113</v>
      </c>
      <c r="B31" s="34" t="s">
        <v>508</v>
      </c>
      <c r="C31" s="58">
        <v>0</v>
      </c>
      <c r="D31" s="58">
        <v>0</v>
      </c>
      <c r="E31" s="34"/>
    </row>
    <row r="32" spans="1:5" ht="9.75" customHeight="1" x14ac:dyDescent="0.3">
      <c r="A32" s="57">
        <v>1114</v>
      </c>
      <c r="B32" s="34" t="s">
        <v>314</v>
      </c>
      <c r="C32" s="58">
        <v>0</v>
      </c>
      <c r="D32" s="58">
        <v>0</v>
      </c>
      <c r="E32" s="34"/>
    </row>
    <row r="33" spans="1:5" ht="9.75" customHeight="1" x14ac:dyDescent="0.3">
      <c r="A33" s="57">
        <v>1115</v>
      </c>
      <c r="B33" s="34" t="s">
        <v>315</v>
      </c>
      <c r="C33" s="58">
        <v>0</v>
      </c>
      <c r="D33" s="58">
        <v>0</v>
      </c>
      <c r="E33" s="34"/>
    </row>
    <row r="34" spans="1:5" ht="9.75" customHeight="1" x14ac:dyDescent="0.3">
      <c r="A34" s="57">
        <v>1116</v>
      </c>
      <c r="B34" s="34" t="s">
        <v>509</v>
      </c>
      <c r="C34" s="58">
        <v>0</v>
      </c>
      <c r="D34" s="58">
        <v>0</v>
      </c>
      <c r="E34" s="34"/>
    </row>
    <row r="35" spans="1:5" ht="9.75" customHeight="1" x14ac:dyDescent="0.3">
      <c r="A35" s="57">
        <v>1119</v>
      </c>
      <c r="B35" s="34" t="s">
        <v>510</v>
      </c>
      <c r="C35" s="58">
        <v>0</v>
      </c>
      <c r="D35" s="58">
        <v>0</v>
      </c>
      <c r="E35" s="34"/>
    </row>
    <row r="36" spans="1:5" ht="12.75" customHeight="1" x14ac:dyDescent="0.3">
      <c r="A36" s="72">
        <v>1110</v>
      </c>
      <c r="B36" s="73" t="s">
        <v>511</v>
      </c>
      <c r="C36" s="74">
        <v>6178591.2899999991</v>
      </c>
      <c r="D36" s="74">
        <v>8532804.0799999982</v>
      </c>
      <c r="E36" s="34"/>
    </row>
    <row r="39" spans="1:5" ht="9.75" customHeight="1" x14ac:dyDescent="0.3">
      <c r="A39" s="32" t="s">
        <v>512</v>
      </c>
      <c r="B39" s="32"/>
      <c r="C39" s="32"/>
      <c r="D39" s="32"/>
    </row>
    <row r="40" spans="1:5" ht="9.75" customHeight="1" x14ac:dyDescent="0.3">
      <c r="A40" s="36" t="s">
        <v>106</v>
      </c>
      <c r="B40" s="36" t="s">
        <v>107</v>
      </c>
      <c r="C40" s="37">
        <v>2025</v>
      </c>
      <c r="D40" s="37">
        <v>2024</v>
      </c>
    </row>
    <row r="41" spans="1:5" ht="9.75" customHeight="1" x14ac:dyDescent="0.3">
      <c r="A41" s="72">
        <v>1230</v>
      </c>
      <c r="B41" s="75" t="s">
        <v>368</v>
      </c>
      <c r="C41" s="74">
        <v>0</v>
      </c>
      <c r="D41" s="74">
        <v>0</v>
      </c>
    </row>
    <row r="42" spans="1:5" ht="9.75" customHeight="1" x14ac:dyDescent="0.3">
      <c r="A42" s="57">
        <v>1231</v>
      </c>
      <c r="B42" s="34" t="s">
        <v>369</v>
      </c>
      <c r="C42" s="58">
        <v>0</v>
      </c>
      <c r="D42" s="58">
        <v>0</v>
      </c>
    </row>
    <row r="43" spans="1:5" ht="9.75" customHeight="1" x14ac:dyDescent="0.3">
      <c r="A43" s="57">
        <v>1232</v>
      </c>
      <c r="B43" s="34" t="s">
        <v>370</v>
      </c>
      <c r="C43" s="58">
        <v>0</v>
      </c>
      <c r="D43" s="58">
        <v>0</v>
      </c>
    </row>
    <row r="44" spans="1:5" ht="9.75" customHeight="1" x14ac:dyDescent="0.3">
      <c r="A44" s="57">
        <v>1233</v>
      </c>
      <c r="B44" s="34" t="s">
        <v>371</v>
      </c>
      <c r="C44" s="58">
        <v>0</v>
      </c>
      <c r="D44" s="58">
        <v>0</v>
      </c>
    </row>
    <row r="45" spans="1:5" ht="9.75" customHeight="1" x14ac:dyDescent="0.3">
      <c r="A45" s="57">
        <v>1234</v>
      </c>
      <c r="B45" s="34" t="s">
        <v>374</v>
      </c>
      <c r="C45" s="58">
        <v>0</v>
      </c>
      <c r="D45" s="58">
        <v>0</v>
      </c>
    </row>
    <row r="46" spans="1:5" ht="9.75" customHeight="1" x14ac:dyDescent="0.3">
      <c r="A46" s="57">
        <v>1235</v>
      </c>
      <c r="B46" s="34" t="s">
        <v>375</v>
      </c>
      <c r="C46" s="58">
        <v>0</v>
      </c>
      <c r="D46" s="58">
        <v>0</v>
      </c>
    </row>
    <row r="47" spans="1:5" ht="9.75" customHeight="1" x14ac:dyDescent="0.3">
      <c r="A47" s="57">
        <v>1236</v>
      </c>
      <c r="B47" s="34" t="s">
        <v>376</v>
      </c>
      <c r="C47" s="58">
        <v>0</v>
      </c>
      <c r="D47" s="58">
        <v>0</v>
      </c>
    </row>
    <row r="48" spans="1:5" ht="9.75" customHeight="1" x14ac:dyDescent="0.3">
      <c r="A48" s="57">
        <v>1239</v>
      </c>
      <c r="B48" s="34" t="s">
        <v>377</v>
      </c>
      <c r="C48" s="58">
        <v>0</v>
      </c>
      <c r="D48" s="58">
        <v>0</v>
      </c>
    </row>
    <row r="49" spans="1:4" ht="9.75" customHeight="1" x14ac:dyDescent="0.3">
      <c r="A49" s="72">
        <v>1240</v>
      </c>
      <c r="B49" s="75" t="s">
        <v>378</v>
      </c>
      <c r="C49" s="74">
        <v>11344706.609999999</v>
      </c>
      <c r="D49" s="74">
        <v>48442476.159999996</v>
      </c>
    </row>
    <row r="50" spans="1:4" ht="9.75" customHeight="1" x14ac:dyDescent="0.3">
      <c r="A50" s="57">
        <v>1241</v>
      </c>
      <c r="B50" s="34" t="s">
        <v>379</v>
      </c>
      <c r="C50" s="58">
        <v>84705.82</v>
      </c>
      <c r="D50" s="58">
        <v>277599.8</v>
      </c>
    </row>
    <row r="51" spans="1:4" ht="9.75" customHeight="1" x14ac:dyDescent="0.3">
      <c r="A51" s="57">
        <v>1242</v>
      </c>
      <c r="B51" s="34" t="s">
        <v>380</v>
      </c>
      <c r="C51" s="58">
        <v>0</v>
      </c>
      <c r="D51" s="58">
        <v>0</v>
      </c>
    </row>
    <row r="52" spans="1:4" ht="9.75" customHeight="1" x14ac:dyDescent="0.3">
      <c r="A52" s="57">
        <v>1243</v>
      </c>
      <c r="B52" s="34" t="s">
        <v>381</v>
      </c>
      <c r="C52" s="58">
        <v>0</v>
      </c>
      <c r="D52" s="58">
        <v>0</v>
      </c>
    </row>
    <row r="53" spans="1:4" ht="9.75" customHeight="1" x14ac:dyDescent="0.3">
      <c r="A53" s="57">
        <v>1244</v>
      </c>
      <c r="B53" s="34" t="s">
        <v>382</v>
      </c>
      <c r="C53" s="58">
        <v>0</v>
      </c>
      <c r="D53" s="58">
        <v>38593971.560000002</v>
      </c>
    </row>
    <row r="54" spans="1:4" ht="9.75" customHeight="1" x14ac:dyDescent="0.3">
      <c r="A54" s="57">
        <v>1245</v>
      </c>
      <c r="B54" s="34" t="s">
        <v>384</v>
      </c>
      <c r="C54" s="58">
        <v>11205970.619999999</v>
      </c>
      <c r="D54" s="58">
        <v>9570904.8000000007</v>
      </c>
    </row>
    <row r="55" spans="1:4" ht="9.75" customHeight="1" x14ac:dyDescent="0.3">
      <c r="A55" s="57">
        <v>1246</v>
      </c>
      <c r="B55" s="34" t="s">
        <v>385</v>
      </c>
      <c r="C55" s="58">
        <v>54030.17</v>
      </c>
      <c r="D55" s="58">
        <v>0</v>
      </c>
    </row>
    <row r="56" spans="1:4" ht="9.75" customHeight="1" x14ac:dyDescent="0.3">
      <c r="A56" s="57">
        <v>1247</v>
      </c>
      <c r="B56" s="34" t="s">
        <v>386</v>
      </c>
      <c r="C56" s="58">
        <v>0</v>
      </c>
      <c r="D56" s="58">
        <v>0</v>
      </c>
    </row>
    <row r="57" spans="1:4" ht="9.75" customHeight="1" x14ac:dyDescent="0.3">
      <c r="A57" s="57">
        <v>1248</v>
      </c>
      <c r="B57" s="34" t="s">
        <v>387</v>
      </c>
      <c r="C57" s="58">
        <v>0</v>
      </c>
      <c r="D57" s="58">
        <v>0</v>
      </c>
    </row>
    <row r="58" spans="1:4" ht="9.75" customHeight="1" x14ac:dyDescent="0.3">
      <c r="A58" s="72">
        <v>1250</v>
      </c>
      <c r="B58" s="75" t="s">
        <v>393</v>
      </c>
      <c r="C58" s="74">
        <v>1921</v>
      </c>
      <c r="D58" s="74">
        <v>4990</v>
      </c>
    </row>
    <row r="59" spans="1:4" ht="9.75" customHeight="1" x14ac:dyDescent="0.3">
      <c r="A59" s="57">
        <v>1251</v>
      </c>
      <c r="B59" s="34" t="s">
        <v>394</v>
      </c>
      <c r="C59" s="58">
        <v>1921</v>
      </c>
      <c r="D59" s="58">
        <v>0</v>
      </c>
    </row>
    <row r="60" spans="1:4" ht="9.75" customHeight="1" x14ac:dyDescent="0.3">
      <c r="A60" s="57">
        <v>1252</v>
      </c>
      <c r="B60" s="34" t="s">
        <v>396</v>
      </c>
      <c r="C60" s="58">
        <v>0</v>
      </c>
      <c r="D60" s="58">
        <v>0</v>
      </c>
    </row>
    <row r="61" spans="1:4" ht="9.75" customHeight="1" x14ac:dyDescent="0.3">
      <c r="A61" s="57">
        <v>1253</v>
      </c>
      <c r="B61" s="34" t="s">
        <v>397</v>
      </c>
      <c r="C61" s="58">
        <v>0</v>
      </c>
      <c r="D61" s="58">
        <v>0</v>
      </c>
    </row>
    <row r="62" spans="1:4" ht="9.75" customHeight="1" x14ac:dyDescent="0.3">
      <c r="A62" s="57">
        <v>1254</v>
      </c>
      <c r="B62" s="34" t="s">
        <v>398</v>
      </c>
      <c r="C62" s="58">
        <v>0</v>
      </c>
      <c r="D62" s="58">
        <v>4990</v>
      </c>
    </row>
    <row r="63" spans="1:4" ht="9.75" customHeight="1" x14ac:dyDescent="0.3">
      <c r="A63" s="57">
        <v>1259</v>
      </c>
      <c r="B63" s="34" t="s">
        <v>399</v>
      </c>
      <c r="C63" s="58">
        <v>0</v>
      </c>
      <c r="D63" s="58">
        <v>0</v>
      </c>
    </row>
    <row r="64" spans="1:4" ht="9.75" customHeight="1" x14ac:dyDescent="0.3">
      <c r="A64" s="57"/>
      <c r="B64" s="73" t="s">
        <v>513</v>
      </c>
      <c r="C64" s="74">
        <f t="shared" ref="C64:D64" si="0">C41+C49+C58</f>
        <v>11346627.609999999</v>
      </c>
      <c r="D64" s="74">
        <f t="shared" si="0"/>
        <v>48447466.159999996</v>
      </c>
    </row>
    <row r="65" spans="1:4" ht="9.75" customHeight="1" x14ac:dyDescent="0.3">
      <c r="A65" s="34"/>
      <c r="B65" s="34"/>
      <c r="C65" s="34"/>
      <c r="D65" s="34"/>
    </row>
    <row r="66" spans="1:4" ht="9.75" customHeight="1" x14ac:dyDescent="0.3">
      <c r="A66" s="32" t="s">
        <v>514</v>
      </c>
      <c r="B66" s="32"/>
      <c r="C66" s="32"/>
      <c r="D66" s="32"/>
    </row>
    <row r="67" spans="1:4" ht="9.75" customHeight="1" x14ac:dyDescent="0.3">
      <c r="A67" s="36" t="s">
        <v>106</v>
      </c>
      <c r="B67" s="36" t="s">
        <v>107</v>
      </c>
      <c r="C67" s="37">
        <v>2025</v>
      </c>
      <c r="D67" s="37">
        <v>2024</v>
      </c>
    </row>
    <row r="68" spans="1:4" ht="11.25" customHeight="1" x14ac:dyDescent="0.3">
      <c r="A68" s="72">
        <v>3210</v>
      </c>
      <c r="B68" s="75" t="s">
        <v>515</v>
      </c>
      <c r="C68" s="74">
        <v>-296113.93999999762</v>
      </c>
      <c r="D68" s="74">
        <v>45489439.189999998</v>
      </c>
    </row>
    <row r="69" spans="1:4" ht="11.25" customHeight="1" x14ac:dyDescent="0.3">
      <c r="A69" s="57"/>
      <c r="B69" s="73" t="s">
        <v>516</v>
      </c>
      <c r="C69" s="74">
        <v>7748765.9100000001</v>
      </c>
      <c r="D69" s="74">
        <v>1542799.27</v>
      </c>
    </row>
    <row r="70" spans="1:4" ht="11.25" customHeight="1" x14ac:dyDescent="0.3">
      <c r="A70" s="72">
        <v>5400</v>
      </c>
      <c r="B70" s="75" t="s">
        <v>265</v>
      </c>
      <c r="C70" s="74">
        <v>0</v>
      </c>
      <c r="D70" s="74">
        <v>0</v>
      </c>
    </row>
    <row r="71" spans="1:4" ht="11.25" customHeight="1" x14ac:dyDescent="0.3">
      <c r="A71" s="57">
        <v>5410</v>
      </c>
      <c r="B71" s="34" t="s">
        <v>517</v>
      </c>
      <c r="C71" s="58">
        <v>0</v>
      </c>
      <c r="D71" s="58">
        <v>0</v>
      </c>
    </row>
    <row r="72" spans="1:4" ht="11.25" customHeight="1" x14ac:dyDescent="0.3">
      <c r="A72" s="57">
        <v>5411</v>
      </c>
      <c r="B72" s="34" t="s">
        <v>267</v>
      </c>
      <c r="C72" s="58">
        <v>0</v>
      </c>
      <c r="D72" s="58">
        <v>0</v>
      </c>
    </row>
    <row r="73" spans="1:4" ht="11.25" customHeight="1" x14ac:dyDescent="0.3">
      <c r="A73" s="57">
        <v>5420</v>
      </c>
      <c r="B73" s="34" t="s">
        <v>518</v>
      </c>
      <c r="C73" s="58">
        <v>0</v>
      </c>
      <c r="D73" s="58">
        <v>0</v>
      </c>
    </row>
    <row r="74" spans="1:4" ht="11.25" customHeight="1" x14ac:dyDescent="0.3">
      <c r="A74" s="57">
        <v>5421</v>
      </c>
      <c r="B74" s="34" t="s">
        <v>270</v>
      </c>
      <c r="C74" s="58">
        <v>0</v>
      </c>
      <c r="D74" s="58">
        <v>0</v>
      </c>
    </row>
    <row r="75" spans="1:4" ht="11.25" customHeight="1" x14ac:dyDescent="0.3">
      <c r="A75" s="57">
        <v>5430</v>
      </c>
      <c r="B75" s="34" t="s">
        <v>519</v>
      </c>
      <c r="C75" s="58">
        <v>0</v>
      </c>
      <c r="D75" s="58">
        <v>0</v>
      </c>
    </row>
    <row r="76" spans="1:4" ht="11.25" customHeight="1" x14ac:dyDescent="0.3">
      <c r="A76" s="57">
        <v>5431</v>
      </c>
      <c r="B76" s="34" t="s">
        <v>273</v>
      </c>
      <c r="C76" s="58">
        <v>0</v>
      </c>
      <c r="D76" s="58">
        <v>0</v>
      </c>
    </row>
    <row r="77" spans="1:4" ht="11.25" customHeight="1" x14ac:dyDescent="0.3">
      <c r="A77" s="57">
        <v>5440</v>
      </c>
      <c r="B77" s="34" t="s">
        <v>520</v>
      </c>
      <c r="C77" s="58">
        <v>0</v>
      </c>
      <c r="D77" s="58">
        <v>0</v>
      </c>
    </row>
    <row r="78" spans="1:4" ht="11.25" customHeight="1" x14ac:dyDescent="0.3">
      <c r="A78" s="57">
        <v>5441</v>
      </c>
      <c r="B78" s="34" t="s">
        <v>520</v>
      </c>
      <c r="C78" s="58">
        <v>0</v>
      </c>
      <c r="D78" s="58">
        <v>0</v>
      </c>
    </row>
    <row r="79" spans="1:4" ht="11.25" customHeight="1" x14ac:dyDescent="0.3">
      <c r="A79" s="57">
        <v>5450</v>
      </c>
      <c r="B79" s="34" t="s">
        <v>521</v>
      </c>
      <c r="C79" s="58">
        <v>0</v>
      </c>
      <c r="D79" s="58">
        <v>0</v>
      </c>
    </row>
    <row r="80" spans="1:4" ht="11.25" customHeight="1" x14ac:dyDescent="0.3">
      <c r="A80" s="57">
        <v>5451</v>
      </c>
      <c r="B80" s="34" t="s">
        <v>277</v>
      </c>
      <c r="C80" s="58">
        <v>0</v>
      </c>
      <c r="D80" s="58">
        <v>0</v>
      </c>
    </row>
    <row r="81" spans="1:5" ht="11.25" customHeight="1" x14ac:dyDescent="0.3">
      <c r="A81" s="57">
        <v>5452</v>
      </c>
      <c r="B81" s="34" t="s">
        <v>278</v>
      </c>
      <c r="C81" s="58">
        <v>0</v>
      </c>
      <c r="D81" s="58">
        <v>0</v>
      </c>
    </row>
    <row r="82" spans="1:5" ht="11.25" customHeight="1" x14ac:dyDescent="0.3">
      <c r="A82" s="72">
        <v>5500</v>
      </c>
      <c r="B82" s="75" t="s">
        <v>279</v>
      </c>
      <c r="C82" s="74">
        <v>3842789.04</v>
      </c>
      <c r="D82" s="74">
        <v>3842789.04</v>
      </c>
      <c r="E82" s="104"/>
    </row>
    <row r="83" spans="1:5" ht="11.25" customHeight="1" x14ac:dyDescent="0.3">
      <c r="A83" s="72">
        <v>5510</v>
      </c>
      <c r="B83" s="75" t="s">
        <v>280</v>
      </c>
      <c r="C83" s="74">
        <v>0</v>
      </c>
      <c r="D83" s="74">
        <v>0</v>
      </c>
    </row>
    <row r="84" spans="1:5" ht="11.25" customHeight="1" x14ac:dyDescent="0.3">
      <c r="A84" s="57">
        <v>5511</v>
      </c>
      <c r="B84" s="34" t="s">
        <v>281</v>
      </c>
      <c r="C84" s="58">
        <v>0</v>
      </c>
      <c r="D84" s="58">
        <v>0</v>
      </c>
    </row>
    <row r="85" spans="1:5" ht="11.25" customHeight="1" x14ac:dyDescent="0.3">
      <c r="A85" s="57">
        <v>5512</v>
      </c>
      <c r="B85" s="34" t="s">
        <v>282</v>
      </c>
      <c r="C85" s="58">
        <v>0</v>
      </c>
      <c r="D85" s="58">
        <v>0</v>
      </c>
    </row>
    <row r="86" spans="1:5" ht="11.25" customHeight="1" x14ac:dyDescent="0.3">
      <c r="A86" s="57">
        <v>5513</v>
      </c>
      <c r="B86" s="34" t="s">
        <v>283</v>
      </c>
      <c r="C86" s="58">
        <v>0</v>
      </c>
      <c r="D86" s="58">
        <v>0</v>
      </c>
    </row>
    <row r="87" spans="1:5" ht="11.25" customHeight="1" x14ac:dyDescent="0.3">
      <c r="A87" s="57">
        <v>5514</v>
      </c>
      <c r="B87" s="34" t="s">
        <v>284</v>
      </c>
      <c r="C87" s="58">
        <v>0</v>
      </c>
      <c r="D87" s="58">
        <v>0</v>
      </c>
    </row>
    <row r="88" spans="1:5" ht="11.25" customHeight="1" x14ac:dyDescent="0.3">
      <c r="A88" s="57">
        <v>5515</v>
      </c>
      <c r="B88" s="34" t="s">
        <v>285</v>
      </c>
      <c r="C88" s="58">
        <v>3842789.04</v>
      </c>
      <c r="D88" s="58">
        <v>3842789.04</v>
      </c>
    </row>
    <row r="89" spans="1:5" ht="11.25" customHeight="1" x14ac:dyDescent="0.3">
      <c r="A89" s="57">
        <v>5516</v>
      </c>
      <c r="B89" s="34" t="s">
        <v>286</v>
      </c>
      <c r="C89" s="58">
        <v>0</v>
      </c>
      <c r="D89" s="58">
        <v>0</v>
      </c>
    </row>
    <row r="90" spans="1:5" ht="11.25" customHeight="1" x14ac:dyDescent="0.3">
      <c r="A90" s="57">
        <v>5517</v>
      </c>
      <c r="B90" s="34" t="s">
        <v>287</v>
      </c>
      <c r="C90" s="58">
        <v>0</v>
      </c>
      <c r="D90" s="58">
        <v>0</v>
      </c>
    </row>
    <row r="91" spans="1:5" ht="11.25" customHeight="1" x14ac:dyDescent="0.3">
      <c r="A91" s="57">
        <v>5518</v>
      </c>
      <c r="B91" s="34" t="s">
        <v>288</v>
      </c>
      <c r="C91" s="58">
        <v>0</v>
      </c>
      <c r="D91" s="58">
        <v>0</v>
      </c>
    </row>
    <row r="92" spans="1:5" ht="11.25" customHeight="1" x14ac:dyDescent="0.3">
      <c r="A92" s="72">
        <v>5520</v>
      </c>
      <c r="B92" s="75" t="s">
        <v>289</v>
      </c>
      <c r="C92" s="74">
        <v>0</v>
      </c>
      <c r="D92" s="74">
        <v>0</v>
      </c>
    </row>
    <row r="93" spans="1:5" ht="11.25" customHeight="1" x14ac:dyDescent="0.3">
      <c r="A93" s="57">
        <v>5521</v>
      </c>
      <c r="B93" s="34" t="s">
        <v>290</v>
      </c>
      <c r="C93" s="58">
        <v>0</v>
      </c>
      <c r="D93" s="58">
        <v>0</v>
      </c>
    </row>
    <row r="94" spans="1:5" ht="11.25" customHeight="1" x14ac:dyDescent="0.3">
      <c r="A94" s="57">
        <v>5522</v>
      </c>
      <c r="B94" s="34" t="s">
        <v>291</v>
      </c>
      <c r="C94" s="58">
        <v>0</v>
      </c>
      <c r="D94" s="58">
        <v>0</v>
      </c>
    </row>
    <row r="95" spans="1:5" ht="11.25" customHeight="1" x14ac:dyDescent="0.3">
      <c r="A95" s="72">
        <v>5530</v>
      </c>
      <c r="B95" s="75" t="s">
        <v>292</v>
      </c>
      <c r="C95" s="74">
        <v>0</v>
      </c>
      <c r="D95" s="74">
        <v>0</v>
      </c>
    </row>
    <row r="96" spans="1:5" ht="11.25" customHeight="1" x14ac:dyDescent="0.3">
      <c r="A96" s="57">
        <v>5531</v>
      </c>
      <c r="B96" s="34" t="s">
        <v>293</v>
      </c>
      <c r="C96" s="58">
        <v>0</v>
      </c>
      <c r="D96" s="58">
        <v>0</v>
      </c>
    </row>
    <row r="97" spans="1:4" ht="11.25" customHeight="1" x14ac:dyDescent="0.3">
      <c r="A97" s="57">
        <v>5532</v>
      </c>
      <c r="B97" s="34" t="s">
        <v>294</v>
      </c>
      <c r="C97" s="58">
        <v>0</v>
      </c>
      <c r="D97" s="58">
        <v>0</v>
      </c>
    </row>
    <row r="98" spans="1:4" ht="11.25" customHeight="1" x14ac:dyDescent="0.3">
      <c r="A98" s="57">
        <v>5533</v>
      </c>
      <c r="B98" s="34" t="s">
        <v>295</v>
      </c>
      <c r="C98" s="58">
        <v>0</v>
      </c>
      <c r="D98" s="58">
        <v>0</v>
      </c>
    </row>
    <row r="99" spans="1:4" ht="11.25" customHeight="1" x14ac:dyDescent="0.3">
      <c r="A99" s="57">
        <v>5534</v>
      </c>
      <c r="B99" s="34" t="s">
        <v>296</v>
      </c>
      <c r="C99" s="58">
        <v>0</v>
      </c>
      <c r="D99" s="58">
        <v>0</v>
      </c>
    </row>
    <row r="100" spans="1:4" ht="11.25" customHeight="1" x14ac:dyDescent="0.3">
      <c r="A100" s="57">
        <v>5535</v>
      </c>
      <c r="B100" s="34" t="s">
        <v>297</v>
      </c>
      <c r="C100" s="58">
        <v>0</v>
      </c>
      <c r="D100" s="58">
        <v>0</v>
      </c>
    </row>
    <row r="101" spans="1:4" ht="11.25" customHeight="1" x14ac:dyDescent="0.3">
      <c r="A101" s="72">
        <v>5590</v>
      </c>
      <c r="B101" s="75" t="s">
        <v>298</v>
      </c>
      <c r="C101" s="74">
        <v>0</v>
      </c>
      <c r="D101" s="74">
        <v>0</v>
      </c>
    </row>
    <row r="102" spans="1:4" ht="11.25" customHeight="1" x14ac:dyDescent="0.3">
      <c r="A102" s="57">
        <v>5591</v>
      </c>
      <c r="B102" s="34" t="s">
        <v>299</v>
      </c>
      <c r="C102" s="58">
        <v>0</v>
      </c>
      <c r="D102" s="58">
        <v>0</v>
      </c>
    </row>
    <row r="103" spans="1:4" ht="11.25" customHeight="1" x14ac:dyDescent="0.3">
      <c r="A103" s="57">
        <v>5592</v>
      </c>
      <c r="B103" s="34" t="s">
        <v>300</v>
      </c>
      <c r="C103" s="58">
        <v>0</v>
      </c>
      <c r="D103" s="58">
        <v>0</v>
      </c>
    </row>
    <row r="104" spans="1:4" ht="11.25" customHeight="1" x14ac:dyDescent="0.3">
      <c r="A104" s="57">
        <v>5593</v>
      </c>
      <c r="B104" s="34" t="s">
        <v>301</v>
      </c>
      <c r="C104" s="58">
        <v>0</v>
      </c>
      <c r="D104" s="58">
        <v>0</v>
      </c>
    </row>
    <row r="105" spans="1:4" ht="11.25" customHeight="1" x14ac:dyDescent="0.3">
      <c r="A105" s="57">
        <v>5594</v>
      </c>
      <c r="B105" s="34" t="s">
        <v>522</v>
      </c>
      <c r="C105" s="58">
        <v>0</v>
      </c>
      <c r="D105" s="58">
        <v>0</v>
      </c>
    </row>
    <row r="106" spans="1:4" ht="11.25" customHeight="1" x14ac:dyDescent="0.3">
      <c r="A106" s="57">
        <v>5595</v>
      </c>
      <c r="B106" s="34" t="s">
        <v>303</v>
      </c>
      <c r="C106" s="58">
        <v>0</v>
      </c>
      <c r="D106" s="58">
        <v>0</v>
      </c>
    </row>
    <row r="107" spans="1:4" ht="11.25" customHeight="1" x14ac:dyDescent="0.3">
      <c r="A107" s="57">
        <v>5596</v>
      </c>
      <c r="B107" s="34" t="s">
        <v>188</v>
      </c>
      <c r="C107" s="58">
        <v>0</v>
      </c>
      <c r="D107" s="58">
        <v>0</v>
      </c>
    </row>
    <row r="108" spans="1:4" ht="11.25" customHeight="1" x14ac:dyDescent="0.3">
      <c r="A108" s="57">
        <v>5597</v>
      </c>
      <c r="B108" s="34" t="s">
        <v>304</v>
      </c>
      <c r="C108" s="58">
        <v>0</v>
      </c>
      <c r="D108" s="58">
        <v>0</v>
      </c>
    </row>
    <row r="109" spans="1:4" ht="11.25" customHeight="1" x14ac:dyDescent="0.3">
      <c r="A109" s="57">
        <v>5599</v>
      </c>
      <c r="B109" s="34" t="s">
        <v>306</v>
      </c>
      <c r="C109" s="58">
        <v>0</v>
      </c>
      <c r="D109" s="58">
        <v>0</v>
      </c>
    </row>
    <row r="110" spans="1:4" ht="11.25" customHeight="1" x14ac:dyDescent="0.3">
      <c r="A110" s="72">
        <v>5600</v>
      </c>
      <c r="B110" s="75" t="s">
        <v>307</v>
      </c>
      <c r="C110" s="74">
        <v>0</v>
      </c>
      <c r="D110" s="74">
        <v>0</v>
      </c>
    </row>
    <row r="111" spans="1:4" ht="11.25" customHeight="1" x14ac:dyDescent="0.3">
      <c r="A111" s="72">
        <v>5610</v>
      </c>
      <c r="B111" s="75" t="s">
        <v>308</v>
      </c>
      <c r="C111" s="74">
        <v>0</v>
      </c>
      <c r="D111" s="74">
        <v>0</v>
      </c>
    </row>
    <row r="112" spans="1:4" ht="11.25" customHeight="1" x14ac:dyDescent="0.3">
      <c r="A112" s="57">
        <v>5611</v>
      </c>
      <c r="B112" s="34" t="s">
        <v>309</v>
      </c>
      <c r="C112" s="58">
        <v>0</v>
      </c>
      <c r="D112" s="58">
        <v>0</v>
      </c>
    </row>
    <row r="113" spans="1:4" ht="11.25" customHeight="1" x14ac:dyDescent="0.3">
      <c r="A113" s="72">
        <v>2110</v>
      </c>
      <c r="B113" s="76" t="s">
        <v>523</v>
      </c>
      <c r="C113" s="74">
        <v>3905976.87</v>
      </c>
      <c r="D113" s="74">
        <v>-2299989.77</v>
      </c>
    </row>
    <row r="114" spans="1:4" ht="11.25" customHeight="1" x14ac:dyDescent="0.3">
      <c r="A114" s="57">
        <v>2111</v>
      </c>
      <c r="B114" s="34" t="s">
        <v>524</v>
      </c>
      <c r="C114" s="58">
        <v>3905976.87</v>
      </c>
      <c r="D114" s="58">
        <v>-2299989.77</v>
      </c>
    </row>
    <row r="115" spans="1:4" ht="11.25" customHeight="1" x14ac:dyDescent="0.3">
      <c r="A115" s="57">
        <v>2112</v>
      </c>
      <c r="B115" s="34" t="s">
        <v>525</v>
      </c>
      <c r="C115" s="58">
        <v>0</v>
      </c>
      <c r="D115" s="58">
        <v>0</v>
      </c>
    </row>
    <row r="116" spans="1:4" ht="11.25" customHeight="1" x14ac:dyDescent="0.3">
      <c r="A116" s="57">
        <v>2112</v>
      </c>
      <c r="B116" s="34" t="s">
        <v>526</v>
      </c>
      <c r="C116" s="58">
        <v>0</v>
      </c>
      <c r="D116" s="58">
        <v>0</v>
      </c>
    </row>
    <row r="117" spans="1:4" ht="11.25" customHeight="1" x14ac:dyDescent="0.3">
      <c r="A117" s="57">
        <v>2115</v>
      </c>
      <c r="B117" s="34" t="s">
        <v>527</v>
      </c>
      <c r="C117" s="58">
        <v>0</v>
      </c>
      <c r="D117" s="58">
        <v>0</v>
      </c>
    </row>
    <row r="118" spans="1:4" ht="11.25" customHeight="1" x14ac:dyDescent="0.3">
      <c r="A118" s="57">
        <v>2114</v>
      </c>
      <c r="B118" s="34" t="s">
        <v>528</v>
      </c>
      <c r="C118" s="58">
        <v>0</v>
      </c>
      <c r="D118" s="58">
        <v>0</v>
      </c>
    </row>
    <row r="119" spans="1:4" ht="11.25" customHeight="1" x14ac:dyDescent="0.3">
      <c r="A119" s="72">
        <v>5120</v>
      </c>
      <c r="B119" s="76" t="s">
        <v>351</v>
      </c>
      <c r="C119" s="74">
        <v>0</v>
      </c>
      <c r="D119" s="74">
        <v>0</v>
      </c>
    </row>
    <row r="120" spans="1:4" ht="11.25" customHeight="1" x14ac:dyDescent="0.3">
      <c r="A120" s="57">
        <v>5120</v>
      </c>
      <c r="B120" s="44" t="s">
        <v>351</v>
      </c>
      <c r="C120" s="58">
        <v>0</v>
      </c>
      <c r="D120" s="58">
        <v>0</v>
      </c>
    </row>
    <row r="121" spans="1:4" ht="16.5" customHeight="1" x14ac:dyDescent="0.3">
      <c r="A121" s="57"/>
      <c r="B121" s="73" t="s">
        <v>529</v>
      </c>
      <c r="C121" s="74">
        <v>3905976.87</v>
      </c>
      <c r="D121" s="74">
        <v>-2299989.77</v>
      </c>
    </row>
    <row r="122" spans="1:4" ht="9.75" customHeight="1" x14ac:dyDescent="0.3">
      <c r="A122" s="72">
        <v>4300</v>
      </c>
      <c r="B122" s="73" t="s">
        <v>78</v>
      </c>
      <c r="C122" s="58">
        <v>0</v>
      </c>
      <c r="D122" s="58">
        <v>0</v>
      </c>
    </row>
    <row r="123" spans="1:4" ht="9.75" customHeight="1" x14ac:dyDescent="0.3">
      <c r="A123" s="72">
        <v>4310</v>
      </c>
      <c r="B123" s="73" t="s">
        <v>173</v>
      </c>
      <c r="C123" s="74">
        <v>0</v>
      </c>
      <c r="D123" s="74">
        <v>0</v>
      </c>
    </row>
    <row r="124" spans="1:4" ht="9.75" customHeight="1" x14ac:dyDescent="0.3">
      <c r="A124" s="57">
        <v>4311</v>
      </c>
      <c r="B124" s="77" t="s">
        <v>174</v>
      </c>
      <c r="C124" s="58">
        <v>0</v>
      </c>
      <c r="D124" s="58">
        <v>0</v>
      </c>
    </row>
    <row r="125" spans="1:4" ht="9.75" customHeight="1" x14ac:dyDescent="0.3">
      <c r="A125" s="57">
        <v>4319</v>
      </c>
      <c r="B125" s="77" t="s">
        <v>175</v>
      </c>
      <c r="C125" s="58">
        <v>0</v>
      </c>
      <c r="D125" s="58">
        <v>0</v>
      </c>
    </row>
    <row r="126" spans="1:4" ht="9.75" customHeight="1" x14ac:dyDescent="0.3">
      <c r="A126" s="72">
        <v>4320</v>
      </c>
      <c r="B126" s="73" t="s">
        <v>176</v>
      </c>
      <c r="C126" s="74">
        <v>0</v>
      </c>
      <c r="D126" s="74">
        <v>0</v>
      </c>
    </row>
    <row r="127" spans="1:4" ht="9.75" customHeight="1" x14ac:dyDescent="0.3">
      <c r="A127" s="57">
        <v>4321</v>
      </c>
      <c r="B127" s="77" t="s">
        <v>177</v>
      </c>
      <c r="C127" s="58">
        <v>0</v>
      </c>
      <c r="D127" s="58">
        <v>0</v>
      </c>
    </row>
    <row r="128" spans="1:4" ht="9.75" customHeight="1" x14ac:dyDescent="0.3">
      <c r="A128" s="57">
        <v>4322</v>
      </c>
      <c r="B128" s="77" t="s">
        <v>178</v>
      </c>
      <c r="C128" s="58">
        <v>0</v>
      </c>
      <c r="D128" s="58">
        <v>0</v>
      </c>
    </row>
    <row r="129" spans="1:4" ht="9.75" customHeight="1" x14ac:dyDescent="0.3">
      <c r="A129" s="57">
        <v>4323</v>
      </c>
      <c r="B129" s="77" t="s">
        <v>179</v>
      </c>
      <c r="C129" s="58">
        <v>0</v>
      </c>
      <c r="D129" s="58">
        <v>0</v>
      </c>
    </row>
    <row r="130" spans="1:4" ht="9.75" customHeight="1" x14ac:dyDescent="0.3">
      <c r="A130" s="57">
        <v>4324</v>
      </c>
      <c r="B130" s="77" t="s">
        <v>180</v>
      </c>
      <c r="C130" s="58">
        <v>0</v>
      </c>
      <c r="D130" s="58">
        <v>0</v>
      </c>
    </row>
    <row r="131" spans="1:4" ht="9.75" customHeight="1" x14ac:dyDescent="0.3">
      <c r="A131" s="57">
        <v>4325</v>
      </c>
      <c r="B131" s="77" t="s">
        <v>181</v>
      </c>
      <c r="C131" s="58">
        <v>0</v>
      </c>
      <c r="D131" s="58">
        <v>0</v>
      </c>
    </row>
    <row r="132" spans="1:4" ht="9.75" customHeight="1" x14ac:dyDescent="0.3">
      <c r="A132" s="72">
        <v>4330</v>
      </c>
      <c r="B132" s="73" t="s">
        <v>182</v>
      </c>
      <c r="C132" s="74">
        <v>0</v>
      </c>
      <c r="D132" s="74">
        <v>0</v>
      </c>
    </row>
    <row r="133" spans="1:4" ht="9.75" customHeight="1" x14ac:dyDescent="0.3">
      <c r="A133" s="57">
        <v>4331</v>
      </c>
      <c r="B133" s="77" t="s">
        <v>182</v>
      </c>
      <c r="C133" s="58">
        <v>0</v>
      </c>
      <c r="D133" s="58">
        <v>0</v>
      </c>
    </row>
    <row r="134" spans="1:4" ht="9.75" customHeight="1" x14ac:dyDescent="0.3">
      <c r="A134" s="72">
        <v>4340</v>
      </c>
      <c r="B134" s="73" t="s">
        <v>183</v>
      </c>
      <c r="C134" s="74">
        <v>0</v>
      </c>
      <c r="D134" s="74">
        <v>0</v>
      </c>
    </row>
    <row r="135" spans="1:4" ht="9.75" customHeight="1" x14ac:dyDescent="0.3">
      <c r="A135" s="57">
        <v>4341</v>
      </c>
      <c r="B135" s="77" t="s">
        <v>183</v>
      </c>
      <c r="C135" s="58">
        <v>0</v>
      </c>
      <c r="D135" s="58">
        <v>0</v>
      </c>
    </row>
    <row r="136" spans="1:4" ht="9.75" customHeight="1" x14ac:dyDescent="0.3">
      <c r="A136" s="72">
        <v>4390</v>
      </c>
      <c r="B136" s="73" t="s">
        <v>184</v>
      </c>
      <c r="C136" s="74">
        <v>0</v>
      </c>
      <c r="D136" s="74">
        <v>0</v>
      </c>
    </row>
    <row r="137" spans="1:4" ht="9.75" customHeight="1" x14ac:dyDescent="0.3">
      <c r="A137" s="57">
        <v>4392</v>
      </c>
      <c r="B137" s="77" t="s">
        <v>185</v>
      </c>
      <c r="C137" s="58">
        <v>0</v>
      </c>
      <c r="D137" s="58">
        <v>0</v>
      </c>
    </row>
    <row r="138" spans="1:4" ht="9.75" customHeight="1" x14ac:dyDescent="0.3">
      <c r="A138" s="57">
        <v>4393</v>
      </c>
      <c r="B138" s="77" t="s">
        <v>186</v>
      </c>
      <c r="C138" s="58">
        <v>0</v>
      </c>
      <c r="D138" s="58">
        <v>0</v>
      </c>
    </row>
    <row r="139" spans="1:4" ht="9.75" customHeight="1" x14ac:dyDescent="0.3">
      <c r="A139" s="57">
        <v>4394</v>
      </c>
      <c r="B139" s="77" t="s">
        <v>187</v>
      </c>
      <c r="C139" s="58">
        <v>0</v>
      </c>
      <c r="D139" s="58">
        <v>0</v>
      </c>
    </row>
    <row r="140" spans="1:4" ht="9.75" customHeight="1" x14ac:dyDescent="0.3">
      <c r="A140" s="57">
        <v>4395</v>
      </c>
      <c r="B140" s="77" t="s">
        <v>188</v>
      </c>
      <c r="C140" s="58">
        <v>0</v>
      </c>
      <c r="D140" s="58">
        <v>0</v>
      </c>
    </row>
    <row r="141" spans="1:4" ht="9.75" customHeight="1" x14ac:dyDescent="0.3">
      <c r="A141" s="57">
        <v>4396</v>
      </c>
      <c r="B141" s="77" t="s">
        <v>189</v>
      </c>
      <c r="C141" s="58">
        <v>0</v>
      </c>
      <c r="D141" s="58">
        <v>0</v>
      </c>
    </row>
    <row r="142" spans="1:4" ht="9.75" customHeight="1" x14ac:dyDescent="0.3">
      <c r="A142" s="57">
        <v>4397</v>
      </c>
      <c r="B142" s="77" t="s">
        <v>190</v>
      </c>
      <c r="C142" s="58">
        <v>0</v>
      </c>
      <c r="D142" s="58">
        <v>0</v>
      </c>
    </row>
    <row r="143" spans="1:4" ht="9.75" customHeight="1" x14ac:dyDescent="0.3">
      <c r="A143" s="57">
        <v>4399</v>
      </c>
      <c r="B143" s="77" t="s">
        <v>184</v>
      </c>
      <c r="C143" s="58">
        <v>0</v>
      </c>
      <c r="D143" s="58">
        <v>0</v>
      </c>
    </row>
    <row r="144" spans="1:4" ht="11.25" customHeight="1" x14ac:dyDescent="0.3">
      <c r="A144" s="72">
        <v>1120</v>
      </c>
      <c r="B144" s="76" t="s">
        <v>530</v>
      </c>
      <c r="C144" s="74">
        <v>0</v>
      </c>
      <c r="D144" s="74">
        <v>0</v>
      </c>
    </row>
    <row r="145" spans="1:4" ht="11.25" customHeight="1" x14ac:dyDescent="0.3">
      <c r="A145" s="57">
        <v>1124</v>
      </c>
      <c r="B145" s="44" t="s">
        <v>531</v>
      </c>
      <c r="C145" s="58">
        <v>0</v>
      </c>
      <c r="D145" s="58">
        <v>0</v>
      </c>
    </row>
    <row r="146" spans="1:4" ht="11.25" customHeight="1" x14ac:dyDescent="0.3">
      <c r="A146" s="57">
        <v>1124</v>
      </c>
      <c r="B146" s="44" t="s">
        <v>532</v>
      </c>
      <c r="C146" s="58">
        <v>0</v>
      </c>
      <c r="D146" s="58">
        <v>0</v>
      </c>
    </row>
    <row r="147" spans="1:4" ht="11.25" customHeight="1" x14ac:dyDescent="0.3">
      <c r="A147" s="57">
        <v>1124</v>
      </c>
      <c r="B147" s="44" t="s">
        <v>533</v>
      </c>
      <c r="C147" s="58">
        <v>0</v>
      </c>
      <c r="D147" s="58">
        <v>0</v>
      </c>
    </row>
    <row r="148" spans="1:4" ht="11.25" customHeight="1" x14ac:dyDescent="0.3">
      <c r="A148" s="57">
        <v>1124</v>
      </c>
      <c r="B148" s="44" t="s">
        <v>534</v>
      </c>
      <c r="C148" s="58">
        <v>0</v>
      </c>
      <c r="D148" s="58">
        <v>0</v>
      </c>
    </row>
    <row r="149" spans="1:4" ht="11.25" customHeight="1" x14ac:dyDescent="0.3">
      <c r="A149" s="57">
        <v>1124</v>
      </c>
      <c r="B149" s="44" t="s">
        <v>535</v>
      </c>
      <c r="C149" s="58">
        <v>0</v>
      </c>
      <c r="D149" s="58">
        <v>0</v>
      </c>
    </row>
    <row r="150" spans="1:4" ht="11.25" customHeight="1" x14ac:dyDescent="0.3">
      <c r="A150" s="57">
        <v>1124</v>
      </c>
      <c r="B150" s="44" t="s">
        <v>536</v>
      </c>
      <c r="C150" s="58">
        <v>0</v>
      </c>
      <c r="D150" s="58">
        <v>0</v>
      </c>
    </row>
    <row r="151" spans="1:4" ht="11.25" customHeight="1" x14ac:dyDescent="0.3">
      <c r="A151" s="57">
        <v>1122</v>
      </c>
      <c r="B151" s="44" t="s">
        <v>537</v>
      </c>
      <c r="C151" s="58">
        <v>0</v>
      </c>
      <c r="D151" s="58">
        <v>0</v>
      </c>
    </row>
    <row r="152" spans="1:4" ht="11.25" customHeight="1" x14ac:dyDescent="0.3">
      <c r="A152" s="57">
        <v>1122</v>
      </c>
      <c r="B152" s="44" t="s">
        <v>538</v>
      </c>
      <c r="C152" s="58">
        <v>0</v>
      </c>
      <c r="D152" s="58">
        <v>0</v>
      </c>
    </row>
    <row r="153" spans="1:4" ht="11.25" customHeight="1" x14ac:dyDescent="0.3">
      <c r="A153" s="57">
        <v>1122</v>
      </c>
      <c r="B153" s="44" t="s">
        <v>539</v>
      </c>
      <c r="C153" s="58">
        <v>0</v>
      </c>
      <c r="D153" s="58">
        <v>0</v>
      </c>
    </row>
    <row r="154" spans="1:4" ht="11.25" customHeight="1" x14ac:dyDescent="0.3">
      <c r="A154" s="72">
        <v>5120</v>
      </c>
      <c r="B154" s="76" t="s">
        <v>351</v>
      </c>
      <c r="C154" s="74">
        <v>0</v>
      </c>
      <c r="D154" s="74">
        <v>0</v>
      </c>
    </row>
    <row r="155" spans="1:4" ht="11.25" customHeight="1" x14ac:dyDescent="0.3">
      <c r="A155" s="57">
        <v>5120</v>
      </c>
      <c r="B155" s="44" t="s">
        <v>351</v>
      </c>
      <c r="C155" s="58">
        <v>0</v>
      </c>
      <c r="D155" s="58">
        <v>0</v>
      </c>
    </row>
    <row r="156" spans="1:4" ht="11.25" customHeight="1" x14ac:dyDescent="0.3">
      <c r="A156" s="72">
        <v>4150</v>
      </c>
      <c r="B156" s="76" t="s">
        <v>137</v>
      </c>
      <c r="C156" s="74">
        <v>0</v>
      </c>
      <c r="D156" s="74">
        <v>0</v>
      </c>
    </row>
    <row r="157" spans="1:4" ht="11.25" customHeight="1" x14ac:dyDescent="0.3">
      <c r="A157" s="57">
        <v>4151</v>
      </c>
      <c r="B157" s="44" t="s">
        <v>540</v>
      </c>
      <c r="C157" s="58">
        <v>0</v>
      </c>
      <c r="D157" s="58">
        <v>0</v>
      </c>
    </row>
    <row r="158" spans="1:4" ht="11.25" customHeight="1" x14ac:dyDescent="0.3">
      <c r="A158" s="57"/>
      <c r="B158" s="78" t="s">
        <v>541</v>
      </c>
      <c r="C158" s="74">
        <f>C68+C69-C121</f>
        <v>3546675.1000000024</v>
      </c>
      <c r="D158" s="74">
        <f t="shared" ref="D158" si="1">D68+D69-D121</f>
        <v>49332228.230000004</v>
      </c>
    </row>
    <row r="159" spans="1:4" ht="9" customHeight="1" x14ac:dyDescent="0.3">
      <c r="A159" s="34"/>
      <c r="B159" s="34"/>
      <c r="C159" s="34"/>
      <c r="D159" s="34"/>
    </row>
    <row r="160" spans="1:4" ht="9.75" customHeight="1" x14ac:dyDescent="0.3">
      <c r="A160" s="34"/>
      <c r="B160" s="34" t="s">
        <v>310</v>
      </c>
      <c r="C160" s="34"/>
      <c r="D160" s="34"/>
    </row>
    <row r="161" spans="4:4" ht="15" customHeight="1" x14ac:dyDescent="0.3">
      <c r="D161" s="427"/>
    </row>
  </sheetData>
  <mergeCells count="4">
    <mergeCell ref="A1:C1"/>
    <mergeCell ref="A2:C2"/>
    <mergeCell ref="A3:C3"/>
    <mergeCell ref="A4:C4"/>
  </mergeCells>
  <pageMargins left="0.70866141732283472" right="0.70866141732283472" top="0.74803149606299213" bottom="0.74803149606299213" header="0" footer="0"/>
  <pageSetup paperSize="9" scale="65" orientation="portrait" r:id="rId1"/>
  <rowBreaks count="1" manualBreakCount="1">
    <brk id="100" man="1"/>
  </rowBreaks>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dimension ref="A1:C23"/>
  <sheetViews>
    <sheetView view="pageBreakPreview" zoomScale="60" zoomScaleNormal="100" workbookViewId="0">
      <selection activeCell="B24" sqref="B24"/>
    </sheetView>
  </sheetViews>
  <sheetFormatPr baseColWidth="10" defaultColWidth="14.44140625" defaultRowHeight="15" customHeight="1" x14ac:dyDescent="0.3"/>
  <cols>
    <col min="1" max="1" width="4" style="29" customWidth="1"/>
    <col min="2" max="2" width="63.109375" style="29" customWidth="1"/>
    <col min="3" max="3" width="17.88671875" style="29" customWidth="1"/>
    <col min="4" max="26" width="11.44140625" style="29" customWidth="1"/>
    <col min="27" max="16384" width="14.44140625" style="29"/>
  </cols>
  <sheetData>
    <row r="1" spans="1:3" ht="11.25" customHeight="1" x14ac:dyDescent="0.3">
      <c r="A1" s="515" t="s">
        <v>2119</v>
      </c>
      <c r="B1" s="516"/>
      <c r="C1" s="517"/>
    </row>
    <row r="2" spans="1:3" ht="11.25" customHeight="1" x14ac:dyDescent="0.3">
      <c r="A2" s="518" t="s">
        <v>581</v>
      </c>
      <c r="B2" s="501"/>
      <c r="C2" s="519"/>
    </row>
    <row r="3" spans="1:3" ht="11.25" customHeight="1" x14ac:dyDescent="0.3">
      <c r="A3" s="518" t="s">
        <v>657</v>
      </c>
      <c r="B3" s="501"/>
      <c r="C3" s="519"/>
    </row>
    <row r="4" spans="1:3" ht="9.75" customHeight="1" x14ac:dyDescent="0.3">
      <c r="A4" s="520" t="s">
        <v>543</v>
      </c>
      <c r="B4" s="521"/>
      <c r="C4" s="522"/>
    </row>
    <row r="5" spans="1:3" ht="9.75" customHeight="1" x14ac:dyDescent="0.3">
      <c r="A5" s="523" t="s">
        <v>544</v>
      </c>
      <c r="B5" s="524"/>
      <c r="C5" s="132">
        <v>2025</v>
      </c>
    </row>
    <row r="6" spans="1:3" ht="9.75" customHeight="1" x14ac:dyDescent="0.3">
      <c r="A6" s="102" t="s">
        <v>582</v>
      </c>
      <c r="B6" s="102"/>
      <c r="C6" s="103">
        <v>146115537.53</v>
      </c>
    </row>
    <row r="7" spans="1:3" ht="7.5" customHeight="1" x14ac:dyDescent="0.3">
      <c r="A7" s="44"/>
      <c r="B7" s="84"/>
      <c r="C7" s="106"/>
    </row>
    <row r="8" spans="1:3" ht="9.75" customHeight="1" x14ac:dyDescent="0.3">
      <c r="A8" s="86" t="s">
        <v>583</v>
      </c>
      <c r="B8" s="86"/>
      <c r="C8" s="88">
        <f>SUM(C9:C14)</f>
        <v>0</v>
      </c>
    </row>
    <row r="9" spans="1:3" ht="9.75" customHeight="1" x14ac:dyDescent="0.3">
      <c r="A9" s="107" t="s">
        <v>584</v>
      </c>
      <c r="B9" s="108" t="s">
        <v>173</v>
      </c>
      <c r="C9" s="109">
        <v>0</v>
      </c>
    </row>
    <row r="10" spans="1:3" ht="9.75" customHeight="1" x14ac:dyDescent="0.3">
      <c r="A10" s="110" t="s">
        <v>585</v>
      </c>
      <c r="B10" s="111" t="s">
        <v>586</v>
      </c>
      <c r="C10" s="109">
        <v>0</v>
      </c>
    </row>
    <row r="11" spans="1:3" ht="9.75" customHeight="1" x14ac:dyDescent="0.3">
      <c r="A11" s="110" t="s">
        <v>587</v>
      </c>
      <c r="B11" s="111" t="s">
        <v>182</v>
      </c>
      <c r="C11" s="109">
        <v>0</v>
      </c>
    </row>
    <row r="12" spans="1:3" ht="9.75" customHeight="1" x14ac:dyDescent="0.3">
      <c r="A12" s="110" t="s">
        <v>588</v>
      </c>
      <c r="B12" s="111" t="s">
        <v>183</v>
      </c>
      <c r="C12" s="109">
        <v>0</v>
      </c>
    </row>
    <row r="13" spans="1:3" ht="9.75" customHeight="1" x14ac:dyDescent="0.3">
      <c r="A13" s="110" t="s">
        <v>589</v>
      </c>
      <c r="B13" s="111" t="s">
        <v>184</v>
      </c>
      <c r="C13" s="109">
        <v>0</v>
      </c>
    </row>
    <row r="14" spans="1:3" ht="9.75" customHeight="1" x14ac:dyDescent="0.3">
      <c r="A14" s="112" t="s">
        <v>590</v>
      </c>
      <c r="B14" s="113" t="s">
        <v>591</v>
      </c>
      <c r="C14" s="109">
        <v>0</v>
      </c>
    </row>
    <row r="15" spans="1:3" ht="7.5" customHeight="1" x14ac:dyDescent="0.3">
      <c r="A15" s="44"/>
      <c r="B15" s="114"/>
      <c r="C15" s="115"/>
    </row>
    <row r="16" spans="1:3" ht="9.75" customHeight="1" x14ac:dyDescent="0.3">
      <c r="A16" s="86" t="s">
        <v>592</v>
      </c>
      <c r="B16" s="84"/>
      <c r="C16" s="88">
        <f>SUM(C17:C19)</f>
        <v>0</v>
      </c>
    </row>
    <row r="17" spans="1:3" ht="9.75" customHeight="1" x14ac:dyDescent="0.3">
      <c r="A17" s="116">
        <v>3.1</v>
      </c>
      <c r="B17" s="111" t="s">
        <v>593</v>
      </c>
      <c r="C17" s="109">
        <v>0</v>
      </c>
    </row>
    <row r="18" spans="1:3" ht="9.75" customHeight="1" x14ac:dyDescent="0.3">
      <c r="A18" s="117">
        <v>3.2</v>
      </c>
      <c r="B18" s="111" t="s">
        <v>594</v>
      </c>
      <c r="C18" s="109">
        <v>0</v>
      </c>
    </row>
    <row r="19" spans="1:3" ht="9.75" customHeight="1" x14ac:dyDescent="0.3">
      <c r="A19" s="117">
        <v>3.3</v>
      </c>
      <c r="B19" s="113" t="s">
        <v>595</v>
      </c>
      <c r="C19" s="118">
        <v>0</v>
      </c>
    </row>
    <row r="20" spans="1:3" ht="7.5" customHeight="1" x14ac:dyDescent="0.3">
      <c r="A20" s="44"/>
      <c r="B20" s="113"/>
      <c r="C20" s="119"/>
    </row>
    <row r="21" spans="1:3" ht="9.75" customHeight="1" x14ac:dyDescent="0.3">
      <c r="A21" s="120" t="s">
        <v>596</v>
      </c>
      <c r="B21" s="120"/>
      <c r="C21" s="103">
        <f>C6+C8-C16</f>
        <v>146115537.53</v>
      </c>
    </row>
    <row r="22" spans="1:3" ht="9.75" customHeight="1" x14ac:dyDescent="0.3">
      <c r="A22" s="44"/>
      <c r="B22" s="44"/>
      <c r="C22" s="44"/>
    </row>
    <row r="23" spans="1:3" ht="25.5" customHeight="1" x14ac:dyDescent="0.3">
      <c r="A23" s="44"/>
      <c r="B23" s="64" t="s">
        <v>310</v>
      </c>
      <c r="C23" s="44"/>
    </row>
  </sheetData>
  <mergeCells count="5">
    <mergeCell ref="A1:C1"/>
    <mergeCell ref="A2:C2"/>
    <mergeCell ref="A3:C3"/>
    <mergeCell ref="A4:C4"/>
    <mergeCell ref="A5:B5"/>
  </mergeCells>
  <pageMargins left="0.7" right="0.7" top="0.75" bottom="0.75" header="0" footer="0"/>
  <pageSetup orientation="portrait"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dimension ref="A1:C44"/>
  <sheetViews>
    <sheetView view="pageBreakPreview" topLeftCell="A17" zoomScale="60" zoomScaleNormal="100" workbookViewId="0">
      <selection activeCell="B68" sqref="B68"/>
    </sheetView>
  </sheetViews>
  <sheetFormatPr baseColWidth="10" defaultColWidth="14.44140625" defaultRowHeight="15" customHeight="1" x14ac:dyDescent="0.3"/>
  <cols>
    <col min="1" max="1" width="3.88671875" style="29" customWidth="1"/>
    <col min="2" max="2" width="62.109375" style="29" customWidth="1"/>
    <col min="3" max="3" width="17.88671875" style="29" customWidth="1"/>
    <col min="4" max="26" width="11.44140625" style="29" customWidth="1"/>
    <col min="27" max="16384" width="14.44140625" style="29"/>
  </cols>
  <sheetData>
    <row r="1" spans="1:3" ht="11.25" customHeight="1" x14ac:dyDescent="0.3">
      <c r="A1" s="525" t="s">
        <v>2119</v>
      </c>
      <c r="B1" s="516"/>
      <c r="C1" s="517"/>
    </row>
    <row r="2" spans="1:3" ht="11.25" customHeight="1" x14ac:dyDescent="0.3">
      <c r="A2" s="526" t="s">
        <v>542</v>
      </c>
      <c r="B2" s="501"/>
      <c r="C2" s="519"/>
    </row>
    <row r="3" spans="1:3" ht="11.25" customHeight="1" x14ac:dyDescent="0.3">
      <c r="A3" s="526" t="s">
        <v>657</v>
      </c>
      <c r="B3" s="501"/>
      <c r="C3" s="519"/>
    </row>
    <row r="4" spans="1:3" ht="9.75" customHeight="1" x14ac:dyDescent="0.3">
      <c r="A4" s="520" t="s">
        <v>543</v>
      </c>
      <c r="B4" s="521"/>
      <c r="C4" s="522"/>
    </row>
    <row r="5" spans="1:3" ht="11.25" customHeight="1" x14ac:dyDescent="0.3">
      <c r="A5" s="523" t="s">
        <v>544</v>
      </c>
      <c r="B5" s="524"/>
      <c r="C5" s="132">
        <v>2025</v>
      </c>
    </row>
    <row r="6" spans="1:3" ht="9.75" customHeight="1" x14ac:dyDescent="0.3">
      <c r="A6" s="133" t="s">
        <v>545</v>
      </c>
      <c r="B6" s="102"/>
      <c r="C6" s="134">
        <v>142709519.41999999</v>
      </c>
    </row>
    <row r="7" spans="1:3" ht="7.5" customHeight="1" x14ac:dyDescent="0.3">
      <c r="A7" s="83"/>
      <c r="B7" s="84"/>
      <c r="C7" s="85"/>
    </row>
    <row r="8" spans="1:3" ht="9.75" customHeight="1" x14ac:dyDescent="0.3">
      <c r="A8" s="86" t="s">
        <v>546</v>
      </c>
      <c r="B8" s="87"/>
      <c r="C8" s="88">
        <f>SUM(C9:C29)</f>
        <v>11346627.609999999</v>
      </c>
    </row>
    <row r="9" spans="1:3" ht="9.75" customHeight="1" x14ac:dyDescent="0.3">
      <c r="A9" s="89">
        <v>2.1</v>
      </c>
      <c r="B9" s="90" t="s">
        <v>206</v>
      </c>
      <c r="C9" s="91">
        <v>0</v>
      </c>
    </row>
    <row r="10" spans="1:3" ht="9.75" customHeight="1" x14ac:dyDescent="0.3">
      <c r="A10" s="89">
        <v>2.2000000000000002</v>
      </c>
      <c r="B10" s="90" t="s">
        <v>203</v>
      </c>
      <c r="C10" s="91">
        <v>0</v>
      </c>
    </row>
    <row r="11" spans="1:3" ht="9.75" customHeight="1" x14ac:dyDescent="0.3">
      <c r="A11" s="92">
        <v>2.2999999999999998</v>
      </c>
      <c r="B11" s="93" t="s">
        <v>379</v>
      </c>
      <c r="C11" s="91">
        <v>84705.82</v>
      </c>
    </row>
    <row r="12" spans="1:3" ht="9.75" customHeight="1" x14ac:dyDescent="0.3">
      <c r="A12" s="92">
        <v>2.4</v>
      </c>
      <c r="B12" s="93" t="s">
        <v>380</v>
      </c>
      <c r="C12" s="91">
        <v>0</v>
      </c>
    </row>
    <row r="13" spans="1:3" ht="9.75" customHeight="1" x14ac:dyDescent="0.3">
      <c r="A13" s="92">
        <v>2.5</v>
      </c>
      <c r="B13" s="93" t="s">
        <v>381</v>
      </c>
      <c r="C13" s="91">
        <v>0</v>
      </c>
    </row>
    <row r="14" spans="1:3" ht="9.75" customHeight="1" x14ac:dyDescent="0.3">
      <c r="A14" s="92">
        <v>2.6</v>
      </c>
      <c r="B14" s="93" t="s">
        <v>382</v>
      </c>
      <c r="C14" s="91">
        <v>0</v>
      </c>
    </row>
    <row r="15" spans="1:3" ht="9.75" customHeight="1" x14ac:dyDescent="0.3">
      <c r="A15" s="92">
        <v>2.7</v>
      </c>
      <c r="B15" s="93" t="s">
        <v>384</v>
      </c>
      <c r="C15" s="91">
        <v>11205970.619999999</v>
      </c>
    </row>
    <row r="16" spans="1:3" ht="9.75" customHeight="1" x14ac:dyDescent="0.3">
      <c r="A16" s="92">
        <v>2.8</v>
      </c>
      <c r="B16" s="93" t="s">
        <v>385</v>
      </c>
      <c r="C16" s="91">
        <v>54030.17</v>
      </c>
    </row>
    <row r="17" spans="1:3" ht="9.75" customHeight="1" x14ac:dyDescent="0.3">
      <c r="A17" s="92">
        <v>2.9</v>
      </c>
      <c r="B17" s="93" t="s">
        <v>387</v>
      </c>
      <c r="C17" s="91">
        <v>0</v>
      </c>
    </row>
    <row r="18" spans="1:3" ht="9.75" customHeight="1" x14ac:dyDescent="0.3">
      <c r="A18" s="92" t="s">
        <v>547</v>
      </c>
      <c r="B18" s="93" t="s">
        <v>548</v>
      </c>
      <c r="C18" s="91">
        <v>0</v>
      </c>
    </row>
    <row r="19" spans="1:3" ht="9.75" customHeight="1" x14ac:dyDescent="0.3">
      <c r="A19" s="92" t="s">
        <v>549</v>
      </c>
      <c r="B19" s="93" t="s">
        <v>393</v>
      </c>
      <c r="C19" s="91">
        <v>1921</v>
      </c>
    </row>
    <row r="20" spans="1:3" ht="9.75" customHeight="1" x14ac:dyDescent="0.3">
      <c r="A20" s="92" t="s">
        <v>550</v>
      </c>
      <c r="B20" s="93" t="s">
        <v>551</v>
      </c>
      <c r="C20" s="91">
        <v>0</v>
      </c>
    </row>
    <row r="21" spans="1:3" ht="9.75" customHeight="1" x14ac:dyDescent="0.3">
      <c r="A21" s="92" t="s">
        <v>552</v>
      </c>
      <c r="B21" s="93" t="s">
        <v>553</v>
      </c>
      <c r="C21" s="91">
        <v>0</v>
      </c>
    </row>
    <row r="22" spans="1:3" ht="9.75" customHeight="1" x14ac:dyDescent="0.3">
      <c r="A22" s="92" t="s">
        <v>554</v>
      </c>
      <c r="B22" s="93" t="s">
        <v>555</v>
      </c>
      <c r="C22" s="91">
        <v>0</v>
      </c>
    </row>
    <row r="23" spans="1:3" ht="9.75" customHeight="1" x14ac:dyDescent="0.3">
      <c r="A23" s="92" t="s">
        <v>556</v>
      </c>
      <c r="B23" s="93" t="s">
        <v>557</v>
      </c>
      <c r="C23" s="91">
        <v>0</v>
      </c>
    </row>
    <row r="24" spans="1:3" ht="9.75" customHeight="1" x14ac:dyDescent="0.3">
      <c r="A24" s="92" t="s">
        <v>558</v>
      </c>
      <c r="B24" s="93" t="s">
        <v>559</v>
      </c>
      <c r="C24" s="91">
        <v>0</v>
      </c>
    </row>
    <row r="25" spans="1:3" ht="9.75" customHeight="1" x14ac:dyDescent="0.3">
      <c r="A25" s="92" t="s">
        <v>560</v>
      </c>
      <c r="B25" s="93" t="s">
        <v>561</v>
      </c>
      <c r="C25" s="91">
        <v>0</v>
      </c>
    </row>
    <row r="26" spans="1:3" ht="9.75" customHeight="1" x14ac:dyDescent="0.3">
      <c r="A26" s="92" t="s">
        <v>562</v>
      </c>
      <c r="B26" s="93" t="s">
        <v>563</v>
      </c>
      <c r="C26" s="91">
        <v>0</v>
      </c>
    </row>
    <row r="27" spans="1:3" ht="9.75" customHeight="1" x14ac:dyDescent="0.3">
      <c r="A27" s="92" t="s">
        <v>564</v>
      </c>
      <c r="B27" s="93" t="s">
        <v>565</v>
      </c>
      <c r="C27" s="91">
        <v>0</v>
      </c>
    </row>
    <row r="28" spans="1:3" ht="9.75" customHeight="1" x14ac:dyDescent="0.3">
      <c r="A28" s="92" t="s">
        <v>566</v>
      </c>
      <c r="B28" s="93" t="s">
        <v>567</v>
      </c>
      <c r="C28" s="91">
        <v>0</v>
      </c>
    </row>
    <row r="29" spans="1:3" ht="9.75" customHeight="1" x14ac:dyDescent="0.3">
      <c r="A29" s="92" t="s">
        <v>568</v>
      </c>
      <c r="B29" s="90" t="s">
        <v>569</v>
      </c>
      <c r="C29" s="91">
        <v>0</v>
      </c>
    </row>
    <row r="30" spans="1:3" ht="7.5" customHeight="1" x14ac:dyDescent="0.3">
      <c r="A30" s="83"/>
      <c r="B30" s="94"/>
      <c r="C30" s="95"/>
    </row>
    <row r="31" spans="1:3" ht="9.75" customHeight="1" x14ac:dyDescent="0.3">
      <c r="A31" s="96" t="s">
        <v>570</v>
      </c>
      <c r="B31" s="97"/>
      <c r="C31" s="98">
        <f>SUM(C32:C38)</f>
        <v>15048759.66</v>
      </c>
    </row>
    <row r="32" spans="1:3" ht="9.75" customHeight="1" x14ac:dyDescent="0.3">
      <c r="A32" s="92" t="s">
        <v>571</v>
      </c>
      <c r="B32" s="93" t="s">
        <v>280</v>
      </c>
      <c r="C32" s="91">
        <v>3842789.04</v>
      </c>
    </row>
    <row r="33" spans="1:3" ht="9.75" customHeight="1" x14ac:dyDescent="0.3">
      <c r="A33" s="92" t="s">
        <v>572</v>
      </c>
      <c r="B33" s="93" t="s">
        <v>289</v>
      </c>
      <c r="C33" s="91">
        <v>11205970.619999999</v>
      </c>
    </row>
    <row r="34" spans="1:3" ht="9.75" customHeight="1" x14ac:dyDescent="0.3">
      <c r="A34" s="92" t="s">
        <v>573</v>
      </c>
      <c r="B34" s="93" t="s">
        <v>292</v>
      </c>
      <c r="C34" s="91">
        <v>0</v>
      </c>
    </row>
    <row r="35" spans="1:3" ht="9.75" customHeight="1" x14ac:dyDescent="0.3">
      <c r="A35" s="92" t="s">
        <v>574</v>
      </c>
      <c r="B35" s="93" t="s">
        <v>298</v>
      </c>
      <c r="C35" s="91">
        <v>0</v>
      </c>
    </row>
    <row r="36" spans="1:3" ht="9.75" customHeight="1" x14ac:dyDescent="0.3">
      <c r="A36" s="92" t="s">
        <v>575</v>
      </c>
      <c r="B36" s="93" t="s">
        <v>308</v>
      </c>
      <c r="C36" s="91">
        <v>0</v>
      </c>
    </row>
    <row r="37" spans="1:3" ht="9.75" customHeight="1" x14ac:dyDescent="0.3">
      <c r="A37" s="92" t="s">
        <v>576</v>
      </c>
      <c r="B37" s="93" t="s">
        <v>577</v>
      </c>
      <c r="C37" s="91">
        <v>0</v>
      </c>
    </row>
    <row r="38" spans="1:3" ht="9.75" customHeight="1" x14ac:dyDescent="0.3">
      <c r="A38" s="92" t="s">
        <v>578</v>
      </c>
      <c r="B38" s="90" t="s">
        <v>579</v>
      </c>
      <c r="C38" s="135">
        <v>0</v>
      </c>
    </row>
    <row r="39" spans="1:3" ht="7.5" customHeight="1" x14ac:dyDescent="0.3">
      <c r="A39" s="83"/>
      <c r="B39" s="99"/>
      <c r="C39" s="100"/>
    </row>
    <row r="40" spans="1:3" ht="9.75" customHeight="1" x14ac:dyDescent="0.3">
      <c r="A40" s="101" t="s">
        <v>580</v>
      </c>
      <c r="B40" s="102"/>
      <c r="C40" s="103">
        <f>C6-C8+C31</f>
        <v>146411651.47</v>
      </c>
    </row>
    <row r="41" spans="1:3" ht="9.75" customHeight="1" x14ac:dyDescent="0.3">
      <c r="A41" s="44"/>
      <c r="B41" s="44"/>
      <c r="C41" s="44"/>
    </row>
    <row r="42" spans="1:3" ht="9.75" customHeight="1" x14ac:dyDescent="0.3">
      <c r="A42" s="560" t="s">
        <v>310</v>
      </c>
      <c r="B42" s="560"/>
      <c r="C42" s="560"/>
    </row>
    <row r="43" spans="1:3" ht="16.5" customHeight="1" x14ac:dyDescent="0.3">
      <c r="A43" s="560"/>
      <c r="B43" s="560"/>
      <c r="C43" s="560"/>
    </row>
    <row r="44" spans="1:3" ht="9.75" customHeight="1" x14ac:dyDescent="0.3">
      <c r="A44" s="44"/>
      <c r="B44" s="34"/>
      <c r="C44" s="44"/>
    </row>
  </sheetData>
  <mergeCells count="6">
    <mergeCell ref="A1:C1"/>
    <mergeCell ref="A2:C2"/>
    <mergeCell ref="A3:C3"/>
    <mergeCell ref="A4:C4"/>
    <mergeCell ref="A5:B5"/>
    <mergeCell ref="A42:C43"/>
  </mergeCells>
  <pageMargins left="0.70866141732283472" right="0.70866141732283472" top="0.74803149606299213" bottom="0.74803149606299213" header="0" footer="0"/>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135</vt:i4>
      </vt:variant>
      <vt:variant>
        <vt:lpstr>Rangos con nombre</vt:lpstr>
      </vt:variant>
      <vt:variant>
        <vt:i4>46</vt:i4>
      </vt:variant>
    </vt:vector>
  </HeadingPairs>
  <TitlesOfParts>
    <vt:vector size="181" baseType="lpstr">
      <vt:lpstr>Contenido</vt:lpstr>
      <vt:lpstr>Notas a los Edos Financieros</vt:lpstr>
      <vt:lpstr>ACT-DIF</vt:lpstr>
      <vt:lpstr>ESF-DIF</vt:lpstr>
      <vt:lpstr>VHP-DIF</vt:lpstr>
      <vt:lpstr>EFE-DIF</vt:lpstr>
      <vt:lpstr>Conciliacion_Eg-DIF</vt:lpstr>
      <vt:lpstr>Conciliacion_Ig-DIF</vt:lpstr>
      <vt:lpstr>Memoria-DIF</vt:lpstr>
      <vt:lpstr>ACT-COMUDE</vt:lpstr>
      <vt:lpstr>ESF-COMUDE</vt:lpstr>
      <vt:lpstr>VHP-COMUDE</vt:lpstr>
      <vt:lpstr>EFE-COMUDE</vt:lpstr>
      <vt:lpstr>Conciliacion_Ig-COMUDE</vt:lpstr>
      <vt:lpstr>Conciliacion_Eg-COMUDE</vt:lpstr>
      <vt:lpstr>Memoria-COMUDE</vt:lpstr>
      <vt:lpstr>ACT-SAPAL</vt:lpstr>
      <vt:lpstr>ESF-SAPAL</vt:lpstr>
      <vt:lpstr>VHP-SAPAL</vt:lpstr>
      <vt:lpstr>EFE-SAPAL</vt:lpstr>
      <vt:lpstr>Conciliacion_Ig-SAPAL</vt:lpstr>
      <vt:lpstr>Conciliacion_Eg-SAPAL</vt:lpstr>
      <vt:lpstr>Memoria-SAPAL</vt:lpstr>
      <vt:lpstr>ACT-IMM</vt:lpstr>
      <vt:lpstr>ESF-IMM</vt:lpstr>
      <vt:lpstr>VHP-IMM</vt:lpstr>
      <vt:lpstr>EFE-IMM</vt:lpstr>
      <vt:lpstr>Conciliacion_Ig-IMM</vt:lpstr>
      <vt:lpstr>Conciliacion_Eg-IMM</vt:lpstr>
      <vt:lpstr>Memoria-IMM</vt:lpstr>
      <vt:lpstr>ACT-ZOOLEON</vt:lpstr>
      <vt:lpstr>ESF-ZOOLEON</vt:lpstr>
      <vt:lpstr>VHP-ZOOLEON</vt:lpstr>
      <vt:lpstr>EFE-ZOOLEON</vt:lpstr>
      <vt:lpstr>Conciliacion_Ig-ZOOLEON</vt:lpstr>
      <vt:lpstr>Conciliacion_Eg-ZOOLEON</vt:lpstr>
      <vt:lpstr>Memoria-ZOOLEON</vt:lpstr>
      <vt:lpstr>ACT-FPJ</vt:lpstr>
      <vt:lpstr>ESF-FPJ</vt:lpstr>
      <vt:lpstr>VHP-FPJ</vt:lpstr>
      <vt:lpstr>EFE-FPJ</vt:lpstr>
      <vt:lpstr>Conciliacion_Ig-FPJ</vt:lpstr>
      <vt:lpstr>Conciliacion_Eg-FPJ</vt:lpstr>
      <vt:lpstr>Memoria-FPJ</vt:lpstr>
      <vt:lpstr>ACT-EXPLORA</vt:lpstr>
      <vt:lpstr>ESF-EXPLORA</vt:lpstr>
      <vt:lpstr>VHP-EXPLORA</vt:lpstr>
      <vt:lpstr>EFE-EXPLORA</vt:lpstr>
      <vt:lpstr>Conciliacion_Ig-EXPLORA</vt:lpstr>
      <vt:lpstr>Conciliacion_Eg-EXPLORA</vt:lpstr>
      <vt:lpstr>Memoria-EXPLORA</vt:lpstr>
      <vt:lpstr>ACT-ICL</vt:lpstr>
      <vt:lpstr>ESF-ICL</vt:lpstr>
      <vt:lpstr>VHP-ICL</vt:lpstr>
      <vt:lpstr>EFE-ICL</vt:lpstr>
      <vt:lpstr>Conciliacion_Ig-ICL</vt:lpstr>
      <vt:lpstr>Conciliacion_Eg-ICL</vt:lpstr>
      <vt:lpstr>Memoria-ICL</vt:lpstr>
      <vt:lpstr>ACT-MC</vt:lpstr>
      <vt:lpstr>ESF-MC</vt:lpstr>
      <vt:lpstr>VHP-MC</vt:lpstr>
      <vt:lpstr>EFE-MC</vt:lpstr>
      <vt:lpstr>Conciliacion_Ig-MC</vt:lpstr>
      <vt:lpstr>Conciliacion_Eg-MC</vt:lpstr>
      <vt:lpstr>Memoria-MC</vt:lpstr>
      <vt:lpstr>ACT-FERIALEON</vt:lpstr>
      <vt:lpstr>ESF-FERIALEON</vt:lpstr>
      <vt:lpstr>VHP-FERIALEON</vt:lpstr>
      <vt:lpstr>EFE-FERIALEON</vt:lpstr>
      <vt:lpstr>Conciliacion_Ig-FERIALEON</vt:lpstr>
      <vt:lpstr>Conciliacion_Eg-FERIALEON</vt:lpstr>
      <vt:lpstr>Memoria-FERIALEON</vt:lpstr>
      <vt:lpstr>ACT-IMPLAN</vt:lpstr>
      <vt:lpstr>ESF-IMPLAN</vt:lpstr>
      <vt:lpstr>VHP-IMPLAN</vt:lpstr>
      <vt:lpstr>EFE-IMPLAN</vt:lpstr>
      <vt:lpstr>Conciliacion_Ig-IMPLAN</vt:lpstr>
      <vt:lpstr>Conciliacion_Eg-IMPLAN</vt:lpstr>
      <vt:lpstr>Memoria-IMPLAN</vt:lpstr>
      <vt:lpstr>ACT-PQM</vt:lpstr>
      <vt:lpstr>ESF-PQM</vt:lpstr>
      <vt:lpstr>VHP-PQM</vt:lpstr>
      <vt:lpstr>EFE-PQM</vt:lpstr>
      <vt:lpstr>Conciliacion_Ig-PQM</vt:lpstr>
      <vt:lpstr>Conciliacion_Eg-PQM</vt:lpstr>
      <vt:lpstr>Memoria-PQM</vt:lpstr>
      <vt:lpstr>ACT-IMUVI</vt:lpstr>
      <vt:lpstr>ESF-IMUVI</vt:lpstr>
      <vt:lpstr>VHP-IMUVI</vt:lpstr>
      <vt:lpstr>EFE-IMUVI</vt:lpstr>
      <vt:lpstr>Conciliacion_Ig-IMUVI</vt:lpstr>
      <vt:lpstr>Conciliacion_Eg-IMUVI</vt:lpstr>
      <vt:lpstr>Memoria-IMUVI</vt:lpstr>
      <vt:lpstr>ACT-BOMBEROS</vt:lpstr>
      <vt:lpstr>ESF-BOMBEROS</vt:lpstr>
      <vt:lpstr>VHP-BOMBEROS</vt:lpstr>
      <vt:lpstr>EFE-BOMBEROS</vt:lpstr>
      <vt:lpstr>Conciliacion_Ig-BOMBEROS</vt:lpstr>
      <vt:lpstr>Conciliacion_Eg-BOMBEROS</vt:lpstr>
      <vt:lpstr>Memoria-BOMBEROS</vt:lpstr>
      <vt:lpstr>ACT-FIDOC</vt:lpstr>
      <vt:lpstr>ESF-FIDOC</vt:lpstr>
      <vt:lpstr>VHP-FIDOC</vt:lpstr>
      <vt:lpstr>EFE-FIDOC</vt:lpstr>
      <vt:lpstr>Conciliacion_Ig-FIDOC</vt:lpstr>
      <vt:lpstr>Conciliacion_Eg-FIDOC</vt:lpstr>
      <vt:lpstr>Memoria-FIDOC</vt:lpstr>
      <vt:lpstr>ACT-SIAP</vt:lpstr>
      <vt:lpstr>ESF-SIAP</vt:lpstr>
      <vt:lpstr>VHP-SIAP</vt:lpstr>
      <vt:lpstr>EFE-SIAP</vt:lpstr>
      <vt:lpstr>Conciliacion_Ig-SIAP</vt:lpstr>
      <vt:lpstr>Conciliacion_Eg-SIAP</vt:lpstr>
      <vt:lpstr>Memoria-SIAP</vt:lpstr>
      <vt:lpstr>ACT-AMSP</vt:lpstr>
      <vt:lpstr>ESF-AMSP</vt:lpstr>
      <vt:lpstr>VHP-AMSP</vt:lpstr>
      <vt:lpstr>EFE-AMSP</vt:lpstr>
      <vt:lpstr>Conciliacion_Ig-AMSP</vt:lpstr>
      <vt:lpstr>Conciliacion_Eg-AMSP</vt:lpstr>
      <vt:lpstr>Memoria-AMSP</vt:lpstr>
      <vt:lpstr>ACT-IMJ</vt:lpstr>
      <vt:lpstr>ESF-IMJ</vt:lpstr>
      <vt:lpstr>VHP-IMJ</vt:lpstr>
      <vt:lpstr>EFE-IMJ</vt:lpstr>
      <vt:lpstr>Conciliacion_Ig-IMJ</vt:lpstr>
      <vt:lpstr>Conciliacion_Eg-IMJ</vt:lpstr>
      <vt:lpstr>Memoria-IMJ</vt:lpstr>
      <vt:lpstr>ACT-PNA</vt:lpstr>
      <vt:lpstr>ESF-PNA</vt:lpstr>
      <vt:lpstr>VHP-PNA</vt:lpstr>
      <vt:lpstr>EFE-PNA</vt:lpstr>
      <vt:lpstr>Conciliacion_Ig-PNA</vt:lpstr>
      <vt:lpstr>Conciliacion_Eg-PNA</vt:lpstr>
      <vt:lpstr>Memoria-PNA</vt:lpstr>
      <vt:lpstr>'ACT-AMSP'!Área_de_impresión</vt:lpstr>
      <vt:lpstr>'ACT-FIDOC'!Área_de_impresión</vt:lpstr>
      <vt:lpstr>'ACT-PQM'!Área_de_impresión</vt:lpstr>
      <vt:lpstr>'Conciliacion_Eg-AMSP'!Área_de_impresión</vt:lpstr>
      <vt:lpstr>'Conciliacion_Eg-FIDOC'!Área_de_impresión</vt:lpstr>
      <vt:lpstr>'Conciliacion_Eg-PQM'!Área_de_impresión</vt:lpstr>
      <vt:lpstr>'Conciliacion_Ig-AMSP'!Área_de_impresión</vt:lpstr>
      <vt:lpstr>'Conciliacion_Ig-FIDOC'!Área_de_impresión</vt:lpstr>
      <vt:lpstr>'Conciliacion_Ig-PQM'!Área_de_impresión</vt:lpstr>
      <vt:lpstr>'EFE-AMSP'!Área_de_impresión</vt:lpstr>
      <vt:lpstr>'EFE-FIDOC'!Área_de_impresión</vt:lpstr>
      <vt:lpstr>'EFE-IMUVI'!Área_de_impresión</vt:lpstr>
      <vt:lpstr>'EFE-PQM'!Área_de_impresión</vt:lpstr>
      <vt:lpstr>'EFE-SAPAL'!Área_de_impresión</vt:lpstr>
      <vt:lpstr>'ESF-AMSP'!Área_de_impresión</vt:lpstr>
      <vt:lpstr>'ESF-BOMBEROS'!Área_de_impresión</vt:lpstr>
      <vt:lpstr>'ESF-COMUDE'!Área_de_impresión</vt:lpstr>
      <vt:lpstr>'ESF-DIF'!Área_de_impresión</vt:lpstr>
      <vt:lpstr>'ESF-EXPLORA'!Área_de_impresión</vt:lpstr>
      <vt:lpstr>'ESF-FERIALEON'!Área_de_impresión</vt:lpstr>
      <vt:lpstr>'ESF-FIDOC'!Área_de_impresión</vt:lpstr>
      <vt:lpstr>'ESF-FPJ'!Área_de_impresión</vt:lpstr>
      <vt:lpstr>'ESF-ICL'!Área_de_impresión</vt:lpstr>
      <vt:lpstr>'ESF-IMJ'!Área_de_impresión</vt:lpstr>
      <vt:lpstr>'ESF-IMPLAN'!Área_de_impresión</vt:lpstr>
      <vt:lpstr>'ESF-IMUVI'!Área_de_impresión</vt:lpstr>
      <vt:lpstr>'ESF-MC'!Área_de_impresión</vt:lpstr>
      <vt:lpstr>'ESF-PNA'!Área_de_impresión</vt:lpstr>
      <vt:lpstr>'ESF-PQM'!Área_de_impresión</vt:lpstr>
      <vt:lpstr>'ESF-SIAP'!Área_de_impresión</vt:lpstr>
      <vt:lpstr>'ESF-ZOOLEON'!Área_de_impresión</vt:lpstr>
      <vt:lpstr>'Memoria-AMSP'!Área_de_impresión</vt:lpstr>
      <vt:lpstr>'Memoria-DIF'!Área_de_impresión</vt:lpstr>
      <vt:lpstr>'Memoria-FIDOC'!Área_de_impresión</vt:lpstr>
      <vt:lpstr>'VHP-AMSP'!Área_de_impresión</vt:lpstr>
      <vt:lpstr>'VHP-FIDOC'!Área_de_impresión</vt:lpstr>
      <vt:lpstr>'VHP-PQM'!Área_de_impresión</vt:lpstr>
      <vt:lpstr>'ACT-DIF'!Títulos_a_imprimir</vt:lpstr>
      <vt:lpstr>'ACT-IMPLAN'!Títulos_a_imprimir</vt:lpstr>
      <vt:lpstr>'ACT-PQM'!Títulos_a_imprimir</vt:lpstr>
      <vt:lpstr>'EFE-DIF'!Títulos_a_imprimir</vt:lpstr>
      <vt:lpstr>'EFE-IMPLAN'!Títulos_a_imprimir</vt:lpstr>
      <vt:lpstr>'EFE-PQM'!Títulos_a_imprimir</vt:lpstr>
      <vt:lpstr>'ESF-DIF'!Títulos_a_imprimir</vt:lpstr>
      <vt:lpstr>'ESF-IMPLAN'!Títulos_a_imprimir</vt:lpstr>
      <vt:lpstr>'ESF-PQM'!Títulos_a_imprimir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Alejandro Castillo Rocha</dc:creator>
  <cp:lastModifiedBy>Estefany Merced Núñez López</cp:lastModifiedBy>
  <cp:lastPrinted>2026-03-03T18:15:09Z</cp:lastPrinted>
  <dcterms:created xsi:type="dcterms:W3CDTF">2026-03-03T15:14:48Z</dcterms:created>
  <dcterms:modified xsi:type="dcterms:W3CDTF">2026-03-03T18:41:15Z</dcterms:modified>
</cp:coreProperties>
</file>